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mc:AlternateContent xmlns:mc="http://schemas.openxmlformats.org/markup-compatibility/2006">
    <mc:Choice Requires="x15">
      <x15ac:absPath xmlns:x15ac="http://schemas.microsoft.com/office/spreadsheetml/2010/11/ac" url="https://texchange.sharepoint.com/sites/StandardsSystem/Shared Documents/Standards System Document Drafts/"/>
    </mc:Choice>
  </mc:AlternateContent>
  <xr:revisionPtr revIDLastSave="520" documentId="10_ncr:10000_{2446D6E7-EF49-524D-A4AB-2AF73AEB080A}" xr6:coauthVersionLast="47" xr6:coauthVersionMax="47" xr10:uidLastSave="{FFA6CFC4-49F6-48AD-AADE-2724793BA2DB}"/>
  <bookViews>
    <workbookView xWindow="-28920" yWindow="0" windowWidth="29040" windowHeight="16440" tabRatio="752" firstSheet="3" activeTab="1" xr2:uid="{85D7573D-1D9C-4891-9562-BD70BBFB5590}"/>
  </bookViews>
  <sheets>
    <sheet name="TE-MM-TEM-119" sheetId="39" r:id="rId1"/>
    <sheet name="Introduction" sheetId="42" r:id="rId2"/>
    <sheet name="General" sheetId="1" r:id="rId3"/>
    <sheet name="MMS criteria" sheetId="28" r:id="rId4"/>
    <sheet name="Criteria Mapping" sheetId="32" state="hidden" r:id="rId5"/>
    <sheet name="Criterion_list" sheetId="8" state="hidden" r:id="rId6"/>
    <sheet name="Ref" sheetId="2" state="hidden" r:id="rId7"/>
    <sheet name="Tier 4" sheetId="29" state="hidden" r:id="rId8"/>
    <sheet name="Tier 4 type" sheetId="41" state="hidden" r:id="rId9"/>
  </sheets>
  <externalReferences>
    <externalReference r:id="rId10"/>
  </externalReferences>
  <definedNames>
    <definedName name="_xlnm._FilterDatabase" localSheetId="4" hidden="1">'Criteria Mapping'!$A$1:$AH$559</definedName>
    <definedName name="_xlnm._FilterDatabase" localSheetId="5" hidden="1">Criterion_list!$A$4:$K$698</definedName>
    <definedName name="_xlnm._FilterDatabase" localSheetId="2" hidden="1">General!$L$44:$S$8965</definedName>
    <definedName name="_xlnm._FilterDatabase" localSheetId="3" hidden="1">'MMS criteria'!$K$14:$ND$709</definedName>
    <definedName name="_xlnm._FilterDatabase" localSheetId="7" hidden="1">'Tier 4'!$A$1:$E$41</definedName>
    <definedName name="Afghanistan">Ref!$AX$2:$AX$36</definedName>
    <definedName name="Åland_Islands">Ref!$IP$2</definedName>
    <definedName name="Albania">Ref!$AY$2:$AY$14</definedName>
    <definedName name="Algeria">Ref!$AZ$2:$AZ$60</definedName>
    <definedName name="American_Samoa">Ref!$IQ$2</definedName>
    <definedName name="Andorra">Ref!$BA$2:$BA$9</definedName>
    <definedName name="Angola">Ref!$BB$2:$BB$20</definedName>
    <definedName name="Anguilla">Ref!$IR$2</definedName>
    <definedName name="Antarctica">Ref!$IS$2</definedName>
    <definedName name="Antigua_and_Barbuda">Ref!$BC$2:$BC$10</definedName>
    <definedName name="Argentina">Ref!$BD$2:$BD$25</definedName>
    <definedName name="Armenia">Ref!$BE$2:$BE$13</definedName>
    <definedName name="Aruba">Ref!$IT$2</definedName>
    <definedName name="Australia">Ref!$BF$2:$BF$9</definedName>
    <definedName name="Austria">Ref!$BG$2:$BG$11</definedName>
    <definedName name="Azerbaijan">Ref!$BH$2:$BH$79</definedName>
    <definedName name="Bahamas">Ref!$BI$2:$BI$34</definedName>
    <definedName name="Bahrain">Ref!$BJ$2:$BJ$6</definedName>
    <definedName name="Bangladesh">Ref!$BK$2:$BK$9</definedName>
    <definedName name="Barbados">Ref!$BL$2:$BL$13</definedName>
    <definedName name="Belarus">Ref!$BM$2:$BM$9</definedName>
    <definedName name="Belgium">Ref!$BN$2:$BN$5</definedName>
    <definedName name="Belize">Ref!$BO$2:$BO$8</definedName>
    <definedName name="Benin">Ref!$BP$2:$BP$14</definedName>
    <definedName name="Bermuda">Ref!$IU$2</definedName>
    <definedName name="Bhutan">Ref!$BQ$2:$BQ$22</definedName>
    <definedName name="Bolivia">Ref!$BR$2:$BR$11</definedName>
    <definedName name="Bonaire__Sint_Eustatius_and_Saba">Ref!$BS$2:$BS$4</definedName>
    <definedName name="Bosnia_and_Herzegovina">Ref!$BT$2:$BT$5</definedName>
    <definedName name="Botswana">Ref!$BU$2:$BU$18</definedName>
    <definedName name="Bouvet_Island">Ref!$IV$2</definedName>
    <definedName name="Brazil">Ref!$BV$2:$BV$28</definedName>
    <definedName name="British_Indian_Ocean_Territory">Ref!$IW$2</definedName>
    <definedName name="Brunei_Darussalam">Ref!$BW$2:$BW$6</definedName>
    <definedName name="Bulgaria">Ref!$BX$2:$BX$30</definedName>
    <definedName name="Burkina_Faso">Ref!$BY$2:$BY$15</definedName>
    <definedName name="Burundi">Ref!$BZ$2:$BZ$20</definedName>
    <definedName name="Cabo_Verde">Ref!$CA$2:$CA$4</definedName>
    <definedName name="Cambodia">Ref!$CB$2:$CB$27</definedName>
    <definedName name="Cameroon">Ref!$CC$2:$CC$12</definedName>
    <definedName name="Canada">Ref!$CD$2:$CD$14</definedName>
    <definedName name="Cayman_Islands">Ref!$IX$2</definedName>
    <definedName name="Central_African_Republic">Ref!$CE$2:$CE$19</definedName>
    <definedName name="Chad">Ref!$CF$2:$CF$25</definedName>
    <definedName name="Chile">Ref!$CG$2:$CG$18</definedName>
    <definedName name="China">Ref!$CH$2:$CH$32</definedName>
    <definedName name="Christmas_Island">Ref!$IY$2</definedName>
    <definedName name="Cocos__Keeling__Islands">Ref!$IZ$2</definedName>
    <definedName name="Colombia">Ref!$CI$2:$CI$35</definedName>
    <definedName name="Comoros">Ref!$CJ$2:$CJ$5</definedName>
    <definedName name="Congo">Ref!$CL$2:$CL$14</definedName>
    <definedName name="Congo__Democratic_Republic_of_the">Ref!$CK$2:$CK$28</definedName>
    <definedName name="Cook_Islands">Ref!$JA$2</definedName>
    <definedName name="Costa_Rica">Ref!$CM$2:$CM$9</definedName>
    <definedName name="Côte_d_Ivoire">Ref!$CN$2:$CN$16</definedName>
    <definedName name="Croatia">Ref!$CO$2:$CO$23</definedName>
    <definedName name="Cuba">Ref!$CP$2:$CP$18</definedName>
    <definedName name="Curaçao">Ref!$JB$2</definedName>
    <definedName name="Cyprus">Ref!$CQ$2:$CQ$8</definedName>
    <definedName name="Czechia">Ref!$CR$2:$CR$16</definedName>
    <definedName name="Denmark">Ref!$CS$2:$CS$7</definedName>
    <definedName name="Djibouti">Ref!$CT$2:$CT$8</definedName>
    <definedName name="Dominica">Ref!$CU$2:$CU$12</definedName>
    <definedName name="Dominican_Republic">Ref!$CV$2:$CV$12</definedName>
    <definedName name="Ecuador">Ref!$CW$2:$CW$26</definedName>
    <definedName name="Egypt">Ref!$CX$2:$CX$28</definedName>
    <definedName name="El_Salvador">Ref!$CY$2:$CY$16</definedName>
    <definedName name="Equatorial_Guinea">Ref!$CZ$2:$CZ$4</definedName>
    <definedName name="Eritrea">Ref!$DA$2:$DA$8</definedName>
    <definedName name="Estonia">Ref!$DB$2:$DB$17</definedName>
    <definedName name="Eswatini">Ref!$DC$2:$DC$6</definedName>
    <definedName name="Ethiopia">Ref!$DD$2:$DD$15</definedName>
    <definedName name="Falkland_Islands__Malvinas">Ref!$JC$2</definedName>
    <definedName name="Faroe_Islands">Ref!$JD$2</definedName>
    <definedName name="Fiji">Ref!$DE$2:$DE$7</definedName>
    <definedName name="Finland">Ref!$DF$2:$DF$21</definedName>
    <definedName name="France">Ref!$DG$2:$DG$16</definedName>
    <definedName name="French_Guiana">Ref!$JE$2</definedName>
    <definedName name="French_Polynesia">Ref!$JF$2</definedName>
    <definedName name="French_Southern_Territories">Ref!$JG$2</definedName>
    <definedName name="Gabon">Ref!$DH$2:$DH$11</definedName>
    <definedName name="Gambia__the">Ref!$DI$2:$DI$8</definedName>
    <definedName name="Georgia">Ref!$DJ$2:$DJ$14</definedName>
    <definedName name="Germany">Ref!$DK$2:$DK$18</definedName>
    <definedName name="Ghana">Ref!$DL$2:$DL$18</definedName>
    <definedName name="Gibraltar">Ref!$JH$2</definedName>
    <definedName name="Greece">Ref!$DM$2:$DM$16</definedName>
    <definedName name="Greenland">Ref!$DN$2:$DN$7</definedName>
    <definedName name="Grenada">Ref!$DO$2:$DO$9</definedName>
    <definedName name="Guadeloupe">Ref!$JI$2</definedName>
    <definedName name="Guam">Ref!$JJ$2</definedName>
    <definedName name="Guatemala">Ref!$DP$2:$DP$46</definedName>
    <definedName name="Guernsey">Ref!$JK$2</definedName>
    <definedName name="Guinea">Ref!$DQ$2:$DQ$10</definedName>
    <definedName name="Guinea_Bissau">Ref!$DR$2:$DR$5</definedName>
    <definedName name="Guyana">Ref!$DS$2:$DS$12</definedName>
    <definedName name="Haiti">Ref!$DT$2:$DT$12</definedName>
    <definedName name="Heard_Island_and_McDonald_Islands">Ref!$JL$2</definedName>
    <definedName name="Holy_See">Ref!$JM$2</definedName>
    <definedName name="Honduras">Ref!$DU$2:$DU$20</definedName>
    <definedName name="Hong_Kong">Ref!$JN$2</definedName>
    <definedName name="Hungary">Ref!$DV$2:$DV$45</definedName>
    <definedName name="Iceland">Ref!$DW$2:$DW$10</definedName>
    <definedName name="India">Ref!$DX$2:$DX$41</definedName>
    <definedName name="Indonesia">Ref!$DY$2:$DY$9</definedName>
    <definedName name="Iran">Ref!$DZ$2:$DZ$33</definedName>
    <definedName name="Iraq">Ref!$EA$2:$EA$21</definedName>
    <definedName name="Ireland">Ref!$EB$2:$EB$6</definedName>
    <definedName name="Isle_of_Man">Ref!$JO$2</definedName>
    <definedName name="Israel">Ref!$EC$2:$EC$7</definedName>
    <definedName name="Italy">Ref!$ED$2:$ED$22</definedName>
    <definedName name="Jamaica">Ref!$EE$2:$EE$16</definedName>
    <definedName name="Japan">Ref!$EF$2:$EF$49</definedName>
    <definedName name="Jersey">Ref!$JP$2</definedName>
    <definedName name="Jordan">Ref!$EG$2:$EG$14</definedName>
    <definedName name="Kazakhstan">Ref!$EH$2:$EH$38</definedName>
    <definedName name="Kenya">Ref!$EI$2:$EI$49</definedName>
    <definedName name="Kiribati">Ref!$EJ$2:$EJ$5</definedName>
    <definedName name="Korea__South___Republic_of">Ref!$EL$2:$EL$19</definedName>
    <definedName name="Kuwait">Ref!$EM$2:$EM$8</definedName>
    <definedName name="Kyrgyzstan">Ref!$EN$2:$EN$10</definedName>
    <definedName name="Laos">Ref!$EO$2:$EO$20</definedName>
    <definedName name="Latvia">Ref!$EP$2:$EP$14</definedName>
    <definedName name="Lebanon">Ref!$EQ$2:$EQ$10</definedName>
    <definedName name="Lesotho">Ref!$ER$2:$ER$12</definedName>
    <definedName name="Level_of_conformity">Ref!$KV$2:$KV$4</definedName>
    <definedName name="Liberia">Ref!$ES$2:$ES$17</definedName>
    <definedName name="Libya">Ref!$ET$2:$ET$24</definedName>
    <definedName name="Liechtenstein">Ref!$EU$2:$EU$13</definedName>
    <definedName name="Lithuania">Ref!$EV$2:$EV$12</definedName>
    <definedName name="Location">#REF!</definedName>
    <definedName name="Luxembourg">Ref!$EW$2:$EW$14</definedName>
    <definedName name="Macao">Ref!$JQ$2</definedName>
    <definedName name="Madagascar">Ref!$EX$2:$EX$8</definedName>
    <definedName name="Malawi">Ref!$EY$2:$EY$5</definedName>
    <definedName name="Malaysia">Ref!$EZ$2:$EZ$18</definedName>
    <definedName name="Maldives">Ref!$FA$2:$FA$23</definedName>
    <definedName name="Mali">Ref!$FB$2:$FB$13</definedName>
    <definedName name="Malta">Ref!$FC$2:$FC$70</definedName>
    <definedName name="Marshall_Islands">Ref!$FD$2:$FD$4</definedName>
    <definedName name="Martinique">Ref!$JR$2</definedName>
    <definedName name="Mauritania">Ref!$FE$2:$FE$17</definedName>
    <definedName name="Mauritius">Ref!$FF$2:$FF$14</definedName>
    <definedName name="Mayotte">Ref!$JS$2</definedName>
    <definedName name="Mexico">Ref!$FG$2:$FG$34</definedName>
    <definedName name="Micronesia">Ref!$FH$2:$FH$6</definedName>
    <definedName name="Moldova">Ref!$FI$2:$FI$39</definedName>
    <definedName name="Monaco">Ref!$FJ$2:$FJ$19</definedName>
    <definedName name="Mongolia">Ref!$FK$2:$FK$24</definedName>
    <definedName name="Montenegro">Ref!$FL$2:$FL$27</definedName>
    <definedName name="Montserrat">Ref!$JT$2</definedName>
    <definedName name="Morocco">Ref!$FM$2:$FM$14</definedName>
    <definedName name="Mozambique">Ref!$FN$2:$FN$13</definedName>
    <definedName name="Myanmar">Ref!$FO$2:$FO$17</definedName>
    <definedName name="Namibia">Ref!$FP$2:$FP$16</definedName>
    <definedName name="Nauru">Ref!$FQ$2:$FQ$16</definedName>
    <definedName name="Nepal">Ref!$FR$2:$FR$14</definedName>
    <definedName name="Netherlands">Ref!$FS$2:$FS$14</definedName>
    <definedName name="New_Caledonia">Ref!$JU$2</definedName>
    <definedName name="New_Zealand">Ref!$FT$2:$FT$19</definedName>
    <definedName name="Nicaragua">Ref!$FU$2:$FU$19</definedName>
    <definedName name="Niger">Ref!$FV$2:$FV$10</definedName>
    <definedName name="Nigeria">Ref!$FW$2:$FW$39</definedName>
    <definedName name="Niue">Ref!$JV$2</definedName>
    <definedName name="Norfolk_Island">Ref!$JW$2</definedName>
    <definedName name="North_Macedonia ">Ref!$FX$2:$FX$82</definedName>
    <definedName name="Northern_Mariana_Islands">Ref!$JX$2</definedName>
    <definedName name="Northern_Mariana_Islands__the">Ref!$KM$2</definedName>
    <definedName name="Norway">Ref!$FY$2:$FY$13</definedName>
    <definedName name="nowecan">[1]ReclaimMaterial!$P$4</definedName>
    <definedName name="Oman">Ref!$FZ$2:$FZ$13</definedName>
    <definedName name="Pakistan">Ref!$GA$2:$GA$8</definedName>
    <definedName name="Palau">Ref!$GB$2:$GB$18</definedName>
    <definedName name="Palestine">Ref!$GC$2:$GC$18</definedName>
    <definedName name="Panama">Ref!$GD$2:$GD$16</definedName>
    <definedName name="Papua_New_Guinea">Ref!$GE$2:$GE$24</definedName>
    <definedName name="Paraguay">Ref!$GF$2:$GF$20</definedName>
    <definedName name="Peru">Ref!$GG$2:$GG$27</definedName>
    <definedName name="Philippines">Ref!$GH$2:$GH$19</definedName>
    <definedName name="Pitcairn">Ref!$JY$2</definedName>
    <definedName name="Poland">Ref!$GI$2:$GI$18</definedName>
    <definedName name="Portugal">Ref!$GJ$2:$GJ$22</definedName>
    <definedName name="Puerto_Rico">Ref!$JZ$2</definedName>
    <definedName name="Qatar">Ref!$GK$2:$GK$10</definedName>
    <definedName name="Réunion">Ref!$KA$2</definedName>
    <definedName name="RMpost">[1]RawMaterialCode!$M$4:$M$75</definedName>
    <definedName name="RMpre">[1]RawMaterialCode!$L$4:$L$75</definedName>
    <definedName name="RMreclaimed">[1]RawMaterialCode!$K$4:$K$147</definedName>
    <definedName name="Role">#REF!</definedName>
    <definedName name="Romania">Ref!$GL$2:$GL$44</definedName>
    <definedName name="Russian_Federation">Ref!$GM$2:$GM$85</definedName>
    <definedName name="Rwanda">Ref!$GN$2:$GN$7</definedName>
    <definedName name="Saint_Barthélemy">Ref!$KB$2</definedName>
    <definedName name="Saint_Helena__Ascension_and_Tristan_da_Cunha">Ref!$GO$2:$GO$5</definedName>
    <definedName name="Saint_Kitts_and_Nevis">Ref!$GP$2:$GP$5</definedName>
    <definedName name="Saint_Lucia">Ref!$GQ$2:$GQ$12</definedName>
    <definedName name="Saint_Martin__French_part">Ref!$KC$2</definedName>
    <definedName name="Saint_Pierre_and_Miquelon">Ref!$KD$2</definedName>
    <definedName name="Saint_Vincent_and_the_Grenadines">Ref!$GR$2:$GR$8</definedName>
    <definedName name="Samoa">Ref!$GS$2:$GS$13</definedName>
    <definedName name="San_Marino">Ref!$GT$2:$GT$11</definedName>
    <definedName name="Sao_Tome_and_Principe">Ref!$GU$2:$GU$9</definedName>
    <definedName name="Saudi_Arabia">Ref!$GV$2:$GV$15</definedName>
    <definedName name="Senegal">Ref!$GW$2:$GW$16</definedName>
    <definedName name="Serbia">Ref!$GX$2:$GX$34</definedName>
    <definedName name="Seychelles">Ref!$GY$2:$GY$29</definedName>
    <definedName name="Sierra_Leone">Ref!$GZ$2:$GZ$7</definedName>
    <definedName name="Singapore">Ref!$HA$2:$HA$7</definedName>
    <definedName name="Sint_Maarten__Dutch_part">Ref!$KE$2</definedName>
    <definedName name="Slovakia">Ref!$HB$2:$HB$10</definedName>
    <definedName name="Slovenia">Ref!$HC$2:$HC$214</definedName>
    <definedName name="Solomon_Islands">Ref!$HD$2:$HD$12</definedName>
    <definedName name="Somalia">Ref!$HE$2:$HE$20</definedName>
    <definedName name="South_Africa">Ref!$HF$2:$HF$10</definedName>
    <definedName name="South_Georgia_and_the_South_Sandwich_Islands">Ref!$KF$2</definedName>
    <definedName name="South_Sudan">Ref!$HG$2:$HG$12</definedName>
    <definedName name="Spain">Ref!$HH$2:$HH$21</definedName>
    <definedName name="Sri_Lanka">Ref!$HI$2:$HI$11</definedName>
    <definedName name="Sudan">Ref!$HJ$2:$HJ$20</definedName>
    <definedName name="Suriname">Ref!$HK$2:$HK$12</definedName>
    <definedName name="Svalbard_and_Jan_Mayen">Ref!$KG$2</definedName>
    <definedName name="Sweden">Ref!$HL$2:$HL$23</definedName>
    <definedName name="Switzerland">Ref!$HM$2:$HM$28</definedName>
    <definedName name="Syrian_Arab_Republic">Ref!$HN$2:$HN$16</definedName>
    <definedName name="Taiwan">Ref!$HO$2:$HO$24</definedName>
    <definedName name="Tajikistan">Ref!$HP$2:$HP$6</definedName>
    <definedName name="Tanzania">Ref!$HQ$2:$HQ$33</definedName>
    <definedName name="TEID">_xlfn.ANCHORARRAY(#REF!)</definedName>
    <definedName name="Thailand">Ref!$HR$2:$HR$80</definedName>
    <definedName name="Timor_Leste">Ref!$HS$2:$HS$15</definedName>
    <definedName name="Togo">Ref!$HT$2:$HT$6</definedName>
    <definedName name="Tokelau">Ref!$KH$2</definedName>
    <definedName name="Tonga">Ref!$HU$2:$HU$7</definedName>
    <definedName name="Trinidad_and_Tobago">Ref!$HV$2:$HV$17</definedName>
    <definedName name="Tunisia">Ref!$HW$2:$HW$26</definedName>
    <definedName name="Türkiye">Ref!$HX$2:$HX$82</definedName>
    <definedName name="Turkmenistan">Ref!$HY$2:$HY$7</definedName>
    <definedName name="Turks_and_Caicos_Islands">Ref!$KI$2</definedName>
    <definedName name="Tuvalu">Ref!$HZ$2:$HZ$10</definedName>
    <definedName name="Type">#REF!</definedName>
    <definedName name="Uganda">Ref!$IA$2:$IA$6</definedName>
    <definedName name="Ukraine">Ref!$IB$2:$IB$29</definedName>
    <definedName name="United_Arab_Emirates">Ref!$IC$2:$IC$9</definedName>
    <definedName name="United_Kingdom">Ref!$ID$2:$ID$6</definedName>
    <definedName name="United_States">Ref!$IF$2:$IF$52</definedName>
    <definedName name="United_States_Minor_Outlying_Islands">Ref!$IE$2:$IE$11</definedName>
    <definedName name="Uruguay">Ref!$IG$2:$IG$21</definedName>
    <definedName name="User">#REF!</definedName>
    <definedName name="Uzbekistan">Ref!$IH$2:$IH$15</definedName>
    <definedName name="Vanuatu">Ref!$II$2:$II$8</definedName>
    <definedName name="Venezuela">Ref!$IJ$2:$IJ$27</definedName>
    <definedName name="Vietnam">Ref!$IK$2:$IK$65</definedName>
    <definedName name="Virgin_Islands__British">Ref!$KJ$2</definedName>
    <definedName name="Virgin_Islands__U.S.">Ref!$KK$2</definedName>
    <definedName name="Wallis_and_Futuna">Ref!$IL$2:$IL$5</definedName>
    <definedName name="Western_Sahara">Ref!$KL$2</definedName>
    <definedName name="Yemen">Ref!$IM$2:$IM$24</definedName>
    <definedName name="Zambia">Ref!$IN$2:$IN$12</definedName>
    <definedName name="Zimbabwe">Ref!$IO$2:$IO$12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5" i="1" l="1"/>
  <c r="P45" i="1"/>
  <c r="O45" i="1"/>
  <c r="N45" i="1"/>
  <c r="L45" i="1"/>
  <c r="N709" i="28"/>
  <c r="N708" i="28"/>
  <c r="N707" i="28"/>
  <c r="N706" i="28"/>
  <c r="N705" i="28"/>
  <c r="N704" i="28"/>
  <c r="N703" i="28"/>
  <c r="N702" i="28"/>
  <c r="N701" i="28"/>
  <c r="N700" i="28"/>
  <c r="N699" i="28"/>
  <c r="N698" i="28"/>
  <c r="N697" i="28"/>
  <c r="N696" i="28"/>
  <c r="N695" i="28"/>
  <c r="N694" i="28"/>
  <c r="N693" i="28"/>
  <c r="N692" i="28"/>
  <c r="N691" i="28"/>
  <c r="N690" i="28"/>
  <c r="N689" i="28"/>
  <c r="N688" i="28"/>
  <c r="N687" i="28"/>
  <c r="N686" i="28"/>
  <c r="N685" i="28"/>
  <c r="N684" i="28"/>
  <c r="N683" i="28"/>
  <c r="N682" i="28"/>
  <c r="N681" i="28"/>
  <c r="N680" i="28"/>
  <c r="N679" i="28"/>
  <c r="N678" i="28"/>
  <c r="N677" i="28"/>
  <c r="N676" i="28"/>
  <c r="N675" i="28"/>
  <c r="N674" i="28"/>
  <c r="N673" i="28"/>
  <c r="N672" i="28"/>
  <c r="N671" i="28"/>
  <c r="N670" i="28"/>
  <c r="N669" i="28"/>
  <c r="N668" i="28"/>
  <c r="N667" i="28"/>
  <c r="N666" i="28"/>
  <c r="N665" i="28"/>
  <c r="N664" i="28"/>
  <c r="N663" i="28"/>
  <c r="N662" i="28"/>
  <c r="N661" i="28"/>
  <c r="N660" i="28"/>
  <c r="N659" i="28"/>
  <c r="N658" i="28"/>
  <c r="N657" i="28"/>
  <c r="N656" i="28"/>
  <c r="N655" i="28"/>
  <c r="N654" i="28"/>
  <c r="N653" i="28"/>
  <c r="N652" i="28"/>
  <c r="N651" i="28"/>
  <c r="N650" i="28"/>
  <c r="N649" i="28"/>
  <c r="N648" i="28"/>
  <c r="N647" i="28"/>
  <c r="N646" i="28"/>
  <c r="N645" i="28"/>
  <c r="N644" i="28"/>
  <c r="N643" i="28"/>
  <c r="N642" i="28"/>
  <c r="N641" i="28"/>
  <c r="N640" i="28"/>
  <c r="N639" i="28"/>
  <c r="N638" i="28"/>
  <c r="N637" i="28"/>
  <c r="N636" i="28"/>
  <c r="N635" i="28"/>
  <c r="N634" i="28"/>
  <c r="N633" i="28"/>
  <c r="N632" i="28"/>
  <c r="N631" i="28"/>
  <c r="N630" i="28"/>
  <c r="N629" i="28"/>
  <c r="N628" i="28"/>
  <c r="N627" i="28"/>
  <c r="N626" i="28"/>
  <c r="N625" i="28"/>
  <c r="N624" i="28"/>
  <c r="N623" i="28"/>
  <c r="N622" i="28"/>
  <c r="N621" i="28"/>
  <c r="N620" i="28"/>
  <c r="N619" i="28"/>
  <c r="N618" i="28"/>
  <c r="N617" i="28"/>
  <c r="N616" i="28"/>
  <c r="N615" i="28"/>
  <c r="N614" i="28"/>
  <c r="N613" i="28"/>
  <c r="N612" i="28"/>
  <c r="N611" i="28"/>
  <c r="N610" i="28"/>
  <c r="N609" i="28"/>
  <c r="N608" i="28"/>
  <c r="N607" i="28"/>
  <c r="N606" i="28"/>
  <c r="N605" i="28"/>
  <c r="N604" i="28"/>
  <c r="N603" i="28"/>
  <c r="N602" i="28"/>
  <c r="N601" i="28"/>
  <c r="N600" i="28"/>
  <c r="N599" i="28"/>
  <c r="N598" i="28"/>
  <c r="N597" i="28"/>
  <c r="N596" i="28"/>
  <c r="N595" i="28"/>
  <c r="N594" i="28"/>
  <c r="N593" i="28"/>
  <c r="N592" i="28"/>
  <c r="N591" i="28"/>
  <c r="N590" i="28"/>
  <c r="N589" i="28"/>
  <c r="N588" i="28"/>
  <c r="N587" i="28"/>
  <c r="N586" i="28"/>
  <c r="N585" i="28"/>
  <c r="N584" i="28"/>
  <c r="N583" i="28"/>
  <c r="N582" i="28"/>
  <c r="N581" i="28"/>
  <c r="N580" i="28"/>
  <c r="N579" i="28"/>
  <c r="N578" i="28"/>
  <c r="N577" i="28"/>
  <c r="N576" i="28"/>
  <c r="N575" i="28"/>
  <c r="N574" i="28"/>
  <c r="N573" i="28"/>
  <c r="N572" i="28"/>
  <c r="N571" i="28"/>
  <c r="N570" i="28"/>
  <c r="N569" i="28"/>
  <c r="N568" i="28"/>
  <c r="N567" i="28"/>
  <c r="N566" i="28"/>
  <c r="N565" i="28"/>
  <c r="N564" i="28"/>
  <c r="N563" i="28"/>
  <c r="N562" i="28"/>
  <c r="N561" i="28"/>
  <c r="N560" i="28"/>
  <c r="N559" i="28"/>
  <c r="N558" i="28"/>
  <c r="N557" i="28"/>
  <c r="N556" i="28"/>
  <c r="N555" i="28"/>
  <c r="N554" i="28"/>
  <c r="N553" i="28"/>
  <c r="N552" i="28"/>
  <c r="N551" i="28"/>
  <c r="N550" i="28"/>
  <c r="N549" i="28"/>
  <c r="N548" i="28"/>
  <c r="N547" i="28"/>
  <c r="N546" i="28"/>
  <c r="N545" i="28"/>
  <c r="N544" i="28"/>
  <c r="N543" i="28"/>
  <c r="N542" i="28"/>
  <c r="N541" i="28"/>
  <c r="N540" i="28"/>
  <c r="N539" i="28"/>
  <c r="N538" i="28"/>
  <c r="N537" i="28"/>
  <c r="N536" i="28"/>
  <c r="N535" i="28"/>
  <c r="N534" i="28"/>
  <c r="N533" i="28"/>
  <c r="N532" i="28"/>
  <c r="N531" i="28"/>
  <c r="N530" i="28"/>
  <c r="N529" i="28"/>
  <c r="N528" i="28"/>
  <c r="N527" i="28"/>
  <c r="N526" i="28"/>
  <c r="N525" i="28"/>
  <c r="N524" i="28"/>
  <c r="N523" i="28"/>
  <c r="N522" i="28"/>
  <c r="N521" i="28"/>
  <c r="N520" i="28"/>
  <c r="N519" i="28"/>
  <c r="N518" i="28"/>
  <c r="N517" i="28"/>
  <c r="N516" i="28"/>
  <c r="N515" i="28"/>
  <c r="N514" i="28"/>
  <c r="N513" i="28"/>
  <c r="N512" i="28"/>
  <c r="N511" i="28"/>
  <c r="N510" i="28"/>
  <c r="N509" i="28"/>
  <c r="N508" i="28"/>
  <c r="N507" i="28"/>
  <c r="N506" i="28"/>
  <c r="N505" i="28"/>
  <c r="N504" i="28"/>
  <c r="N503" i="28"/>
  <c r="N502" i="28"/>
  <c r="N501" i="28"/>
  <c r="N500" i="28"/>
  <c r="N499" i="28"/>
  <c r="N498" i="28"/>
  <c r="N497" i="28"/>
  <c r="N496" i="28"/>
  <c r="N495" i="28"/>
  <c r="N494" i="28"/>
  <c r="N493" i="28"/>
  <c r="N492" i="28"/>
  <c r="N491" i="28"/>
  <c r="N490" i="28"/>
  <c r="N489" i="28"/>
  <c r="N488" i="28"/>
  <c r="N487" i="28"/>
  <c r="N486" i="28"/>
  <c r="N485" i="28"/>
  <c r="N484" i="28"/>
  <c r="N483" i="28"/>
  <c r="N482" i="28"/>
  <c r="N481" i="28"/>
  <c r="N480" i="28"/>
  <c r="N479" i="28"/>
  <c r="I28" i="8"/>
  <c r="F3" i="41" l="1"/>
  <c r="F2" i="41"/>
  <c r="K2" i="32" l="1" a="1"/>
  <c r="M709" i="28"/>
  <c r="M708" i="28"/>
  <c r="M707" i="28"/>
  <c r="M706" i="28"/>
  <c r="M705" i="28"/>
  <c r="M704" i="28"/>
  <c r="M703" i="28"/>
  <c r="M702" i="28"/>
  <c r="M701" i="28"/>
  <c r="M700" i="28"/>
  <c r="M699" i="28"/>
  <c r="M698" i="28"/>
  <c r="M697" i="28"/>
  <c r="Z697" i="28" s="1"/>
  <c r="M696" i="28"/>
  <c r="M695" i="28"/>
  <c r="M694" i="28"/>
  <c r="M693" i="28"/>
  <c r="M692" i="28"/>
  <c r="M691" i="28"/>
  <c r="M690" i="28"/>
  <c r="M689" i="28"/>
  <c r="M688" i="28"/>
  <c r="M687" i="28"/>
  <c r="M686" i="28"/>
  <c r="M685" i="28"/>
  <c r="M684" i="28"/>
  <c r="M683" i="28"/>
  <c r="M682" i="28"/>
  <c r="M681" i="28"/>
  <c r="M680" i="28"/>
  <c r="M679" i="28"/>
  <c r="M678" i="28"/>
  <c r="M677" i="28"/>
  <c r="M676" i="28"/>
  <c r="M675" i="28"/>
  <c r="M674" i="28"/>
  <c r="M673" i="28"/>
  <c r="M672" i="28"/>
  <c r="Z709" i="28" l="1"/>
  <c r="O709" i="28"/>
  <c r="R709" i="28"/>
  <c r="X709" i="28"/>
  <c r="Y709" i="28"/>
  <c r="R708" i="28"/>
  <c r="Z708" i="28"/>
  <c r="Y708" i="28"/>
  <c r="X708" i="28"/>
  <c r="O708" i="28"/>
  <c r="O707" i="28"/>
  <c r="Z707" i="28"/>
  <c r="Y707" i="28"/>
  <c r="X707" i="28"/>
  <c r="R707" i="28"/>
  <c r="O706" i="28"/>
  <c r="Z706" i="28"/>
  <c r="Y706" i="28"/>
  <c r="X706" i="28"/>
  <c r="R706" i="28"/>
  <c r="O705" i="28"/>
  <c r="Z705" i="28"/>
  <c r="Y705" i="28"/>
  <c r="X705" i="28"/>
  <c r="R705" i="28"/>
  <c r="Y704" i="28"/>
  <c r="Z704" i="28"/>
  <c r="X704" i="28"/>
  <c r="R704" i="28"/>
  <c r="Z703" i="28"/>
  <c r="Y703" i="28"/>
  <c r="X703" i="28"/>
  <c r="R703" i="28"/>
  <c r="Z702" i="28"/>
  <c r="Y702" i="28"/>
  <c r="X702" i="28"/>
  <c r="R702" i="28"/>
  <c r="X701" i="28"/>
  <c r="Y701" i="28"/>
  <c r="Z701" i="28"/>
  <c r="R701" i="28"/>
  <c r="Z700" i="28"/>
  <c r="Y700" i="28"/>
  <c r="X700" i="28"/>
  <c r="R700" i="28"/>
  <c r="Z699" i="28"/>
  <c r="Y699" i="28"/>
  <c r="X699" i="28"/>
  <c r="R699" i="28"/>
  <c r="Z698" i="28"/>
  <c r="Y698" i="28"/>
  <c r="X698" i="28"/>
  <c r="R698" i="28"/>
  <c r="L709" i="28"/>
  <c r="I709" i="28"/>
  <c r="K709" i="28"/>
  <c r="I708" i="28"/>
  <c r="K708" i="28"/>
  <c r="L708" i="28"/>
  <c r="I707" i="28"/>
  <c r="K707" i="28"/>
  <c r="L707" i="28"/>
  <c r="I706" i="28"/>
  <c r="K706" i="28"/>
  <c r="L706" i="28"/>
  <c r="K705" i="28"/>
  <c r="L705" i="28"/>
  <c r="I705" i="28"/>
  <c r="I704" i="28"/>
  <c r="K704" i="28"/>
  <c r="L704" i="28"/>
  <c r="O704" i="28"/>
  <c r="I703" i="28"/>
  <c r="K703" i="28"/>
  <c r="L703" i="28"/>
  <c r="O703" i="28"/>
  <c r="I702" i="28"/>
  <c r="K702" i="28"/>
  <c r="L702" i="28"/>
  <c r="O702" i="28"/>
  <c r="I701" i="28"/>
  <c r="K701" i="28"/>
  <c r="L701" i="28"/>
  <c r="O701" i="28"/>
  <c r="O700" i="28"/>
  <c r="K700" i="28"/>
  <c r="L700" i="28"/>
  <c r="I700" i="28"/>
  <c r="O699" i="28"/>
  <c r="L699" i="28"/>
  <c r="I699" i="28"/>
  <c r="K699" i="28"/>
  <c r="I698" i="28"/>
  <c r="L698" i="28"/>
  <c r="O698" i="28"/>
  <c r="K698" i="28"/>
  <c r="L697" i="28"/>
  <c r="Y697" i="28"/>
  <c r="K697" i="28"/>
  <c r="R697" i="28"/>
  <c r="X697" i="28"/>
  <c r="O697" i="28"/>
  <c r="I697" i="28"/>
  <c r="K696" i="28"/>
  <c r="L696" i="28"/>
  <c r="O696" i="28"/>
  <c r="R696" i="28"/>
  <c r="X696" i="28"/>
  <c r="Y696" i="28"/>
  <c r="Z696" i="28"/>
  <c r="I696" i="28"/>
  <c r="K695" i="28"/>
  <c r="I695" i="28"/>
  <c r="Z695" i="28"/>
  <c r="Y695" i="28"/>
  <c r="O695" i="28"/>
  <c r="X695" i="28"/>
  <c r="R695" i="28"/>
  <c r="L695" i="28"/>
  <c r="O694" i="28"/>
  <c r="I694" i="28"/>
  <c r="Z694" i="28"/>
  <c r="Y694" i="28"/>
  <c r="X694" i="28"/>
  <c r="L694" i="28"/>
  <c r="R694" i="28"/>
  <c r="K694" i="28"/>
  <c r="Z693" i="28"/>
  <c r="K693" i="28"/>
  <c r="L693" i="28"/>
  <c r="R693" i="28"/>
  <c r="X693" i="28"/>
  <c r="Y693" i="28"/>
  <c r="I693" i="28"/>
  <c r="O693" i="28"/>
  <c r="K692" i="28"/>
  <c r="L692" i="28"/>
  <c r="Y692" i="28"/>
  <c r="X692" i="28"/>
  <c r="R692" i="28"/>
  <c r="I692" i="28"/>
  <c r="O692" i="28"/>
  <c r="Z692" i="28"/>
  <c r="I691" i="28"/>
  <c r="L691" i="28"/>
  <c r="R691" i="28"/>
  <c r="X691" i="28"/>
  <c r="Y691" i="28"/>
  <c r="Z691" i="28"/>
  <c r="O691" i="28"/>
  <c r="K691" i="28"/>
  <c r="X690" i="28"/>
  <c r="Y690" i="28"/>
  <c r="Z690" i="28"/>
  <c r="R690" i="28"/>
  <c r="L690" i="28"/>
  <c r="O690" i="28"/>
  <c r="K690" i="28"/>
  <c r="I690" i="28"/>
  <c r="Z689" i="28"/>
  <c r="Y689" i="28"/>
  <c r="X689" i="28"/>
  <c r="R689" i="28"/>
  <c r="L689" i="28"/>
  <c r="O689" i="28"/>
  <c r="K689" i="28"/>
  <c r="I689" i="28"/>
  <c r="R688" i="28"/>
  <c r="I688" i="28"/>
  <c r="L688" i="28"/>
  <c r="K688" i="28"/>
  <c r="O688" i="28"/>
  <c r="Z688" i="28"/>
  <c r="Y688" i="28"/>
  <c r="X688" i="28"/>
  <c r="Y687" i="28"/>
  <c r="I687" i="28"/>
  <c r="O687" i="28"/>
  <c r="K687" i="28"/>
  <c r="L687" i="28"/>
  <c r="Z687" i="28"/>
  <c r="R687" i="28"/>
  <c r="X687" i="28"/>
  <c r="Y686" i="28"/>
  <c r="Z686" i="28"/>
  <c r="X686" i="28"/>
  <c r="R686" i="28"/>
  <c r="I686" i="28"/>
  <c r="O686" i="28"/>
  <c r="K686" i="28"/>
  <c r="L686" i="28"/>
  <c r="Z685" i="28"/>
  <c r="Y685" i="28"/>
  <c r="R685" i="28"/>
  <c r="X685" i="28"/>
  <c r="I685" i="28"/>
  <c r="L685" i="28"/>
  <c r="O685" i="28"/>
  <c r="K685" i="28"/>
  <c r="Y684" i="28"/>
  <c r="R684" i="28"/>
  <c r="I684" i="28"/>
  <c r="X684" i="28"/>
  <c r="O684" i="28"/>
  <c r="L684" i="28"/>
  <c r="K684" i="28"/>
  <c r="Z684" i="28"/>
  <c r="L683" i="28"/>
  <c r="I683" i="28"/>
  <c r="O683" i="28"/>
  <c r="Z683" i="28"/>
  <c r="Y683" i="28"/>
  <c r="X683" i="28"/>
  <c r="R683" i="28"/>
  <c r="K683" i="28"/>
  <c r="X682" i="28"/>
  <c r="Y682" i="28"/>
  <c r="Z682" i="28"/>
  <c r="I682" i="28"/>
  <c r="O682" i="28"/>
  <c r="R682" i="28"/>
  <c r="L682" i="28"/>
  <c r="K682" i="28"/>
  <c r="I681" i="28"/>
  <c r="O681" i="28"/>
  <c r="L681" i="28"/>
  <c r="Z681" i="28"/>
  <c r="Y681" i="28"/>
  <c r="X681" i="28"/>
  <c r="R681" i="28"/>
  <c r="K681" i="28"/>
  <c r="K680" i="28"/>
  <c r="Y680" i="28"/>
  <c r="Z680" i="28"/>
  <c r="L680" i="28"/>
  <c r="O680" i="28"/>
  <c r="X680" i="28"/>
  <c r="R680" i="28"/>
  <c r="I680" i="28"/>
  <c r="K679" i="28"/>
  <c r="O679" i="28"/>
  <c r="L679" i="28"/>
  <c r="R679" i="28"/>
  <c r="X679" i="28"/>
  <c r="Y679" i="28"/>
  <c r="I679" i="28"/>
  <c r="Z679" i="28"/>
  <c r="K678" i="28"/>
  <c r="Z678" i="28"/>
  <c r="L678" i="28"/>
  <c r="I678" i="28"/>
  <c r="O678" i="28"/>
  <c r="R678" i="28"/>
  <c r="X678" i="28"/>
  <c r="Y678" i="28"/>
  <c r="O677" i="28"/>
  <c r="L677" i="28"/>
  <c r="I677" i="28"/>
  <c r="K677" i="28"/>
  <c r="Z677" i="28"/>
  <c r="Y677" i="28"/>
  <c r="X677" i="28"/>
  <c r="R677" i="28"/>
  <c r="R676" i="28"/>
  <c r="O676" i="28"/>
  <c r="L676" i="28"/>
  <c r="I676" i="28"/>
  <c r="K676" i="28"/>
  <c r="Z676" i="28"/>
  <c r="Y676" i="28"/>
  <c r="X676" i="28"/>
  <c r="R675" i="28"/>
  <c r="Z675" i="28"/>
  <c r="Y675" i="28"/>
  <c r="X675" i="28"/>
  <c r="K675" i="28"/>
  <c r="I675" i="28"/>
  <c r="O675" i="28"/>
  <c r="L675" i="28"/>
  <c r="Z674" i="28"/>
  <c r="Y674" i="28"/>
  <c r="X674" i="28"/>
  <c r="R674" i="28"/>
  <c r="I674" i="28"/>
  <c r="K674" i="28"/>
  <c r="O674" i="28"/>
  <c r="L674" i="28"/>
  <c r="Z673" i="28"/>
  <c r="Y673" i="28"/>
  <c r="X673" i="28"/>
  <c r="R673" i="28"/>
  <c r="L673" i="28"/>
  <c r="K673" i="28"/>
  <c r="I673" i="28"/>
  <c r="O673" i="28"/>
  <c r="K672" i="28"/>
  <c r="O672" i="28"/>
  <c r="R672" i="28"/>
  <c r="X672" i="28"/>
  <c r="Y672" i="28"/>
  <c r="Z672" i="28"/>
  <c r="L672" i="28"/>
  <c r="I672" i="28"/>
  <c r="Q45" i="1" l="1"/>
  <c r="BC2" i="2" a="1"/>
  <c r="D3" i="2" l="1"/>
  <c r="I243" i="8"/>
  <c r="I242" i="8"/>
  <c r="I241" i="8"/>
  <c r="I240" i="8"/>
  <c r="I239" i="8"/>
  <c r="I238" i="8"/>
  <c r="I205" i="8"/>
  <c r="I204" i="8"/>
  <c r="I203" i="8"/>
  <c r="I202" i="8"/>
  <c r="I201" i="8"/>
  <c r="I165" i="8"/>
  <c r="I164" i="8"/>
  <c r="I163" i="8"/>
  <c r="I162" i="8"/>
  <c r="I161" i="8"/>
  <c r="I150" i="8"/>
  <c r="I149" i="8"/>
  <c r="I148" i="8"/>
  <c r="I147" i="8"/>
  <c r="I145" i="8"/>
  <c r="I142" i="8"/>
  <c r="I141" i="8"/>
  <c r="I140" i="8"/>
  <c r="I5" i="8"/>
  <c r="AB14" i="28" l="1" a="1"/>
  <c r="AB13" i="28" a="1"/>
  <c r="I2" i="32" a="1"/>
  <c r="I428" i="8"/>
  <c r="I427" i="8"/>
  <c r="I426" i="8"/>
  <c r="I425" i="8"/>
  <c r="I424" i="8"/>
  <c r="I423" i="8"/>
  <c r="I422" i="8"/>
  <c r="I421" i="8"/>
  <c r="I420" i="8"/>
  <c r="I419" i="8"/>
  <c r="I418" i="8"/>
  <c r="I417" i="8"/>
  <c r="I416" i="8"/>
  <c r="I415" i="8"/>
  <c r="I414" i="8"/>
  <c r="I413" i="8"/>
  <c r="I412" i="8"/>
  <c r="I411" i="8"/>
  <c r="I410" i="8"/>
  <c r="I409" i="8"/>
  <c r="I408" i="8"/>
  <c r="I407" i="8"/>
  <c r="I406" i="8"/>
  <c r="I405" i="8"/>
  <c r="I404" i="8"/>
  <c r="I403" i="8"/>
  <c r="I402" i="8"/>
  <c r="I401" i="8"/>
  <c r="I400" i="8"/>
  <c r="I399" i="8"/>
  <c r="I398" i="8"/>
  <c r="I397" i="8"/>
  <c r="I396" i="8"/>
  <c r="I395" i="8"/>
  <c r="I394" i="8"/>
  <c r="I393" i="8"/>
  <c r="I392" i="8"/>
  <c r="I391" i="8"/>
  <c r="I390" i="8"/>
  <c r="I389" i="8"/>
  <c r="I388" i="8"/>
  <c r="I387" i="8"/>
  <c r="I386" i="8"/>
  <c r="I385" i="8"/>
  <c r="I384" i="8"/>
  <c r="I383" i="8"/>
  <c r="I382" i="8"/>
  <c r="I381" i="8"/>
  <c r="I380" i="8"/>
  <c r="I379" i="8"/>
  <c r="I378" i="8"/>
  <c r="I377" i="8"/>
  <c r="I376" i="8"/>
  <c r="I375" i="8"/>
  <c r="I374" i="8"/>
  <c r="I373" i="8"/>
  <c r="I372" i="8"/>
  <c r="I371" i="8"/>
  <c r="I370" i="8"/>
  <c r="I369" i="8"/>
  <c r="I368" i="8"/>
  <c r="I367" i="8"/>
  <c r="I366" i="8"/>
  <c r="I365" i="8"/>
  <c r="I364" i="8"/>
  <c r="I363" i="8"/>
  <c r="I362" i="8"/>
  <c r="I361" i="8"/>
  <c r="I360" i="8"/>
  <c r="I359" i="8"/>
  <c r="I358" i="8"/>
  <c r="I357" i="8"/>
  <c r="I356" i="8"/>
  <c r="I355" i="8"/>
  <c r="I354" i="8"/>
  <c r="I353" i="8"/>
  <c r="I352" i="8"/>
  <c r="I351" i="8"/>
  <c r="I350" i="8"/>
  <c r="I349" i="8"/>
  <c r="I348" i="8"/>
  <c r="I347" i="8"/>
  <c r="I346" i="8"/>
  <c r="I345" i="8"/>
  <c r="I344" i="8"/>
  <c r="I343" i="8"/>
  <c r="I342" i="8"/>
  <c r="I341" i="8"/>
  <c r="I340" i="8"/>
  <c r="I339" i="8"/>
  <c r="I338" i="8"/>
  <c r="I337" i="8"/>
  <c r="I336" i="8"/>
  <c r="I335" i="8"/>
  <c r="I334" i="8"/>
  <c r="I333" i="8"/>
  <c r="I332" i="8"/>
  <c r="I331" i="8"/>
  <c r="I330" i="8"/>
  <c r="I329" i="8"/>
  <c r="I328" i="8"/>
  <c r="I327" i="8"/>
  <c r="I326" i="8"/>
  <c r="I325" i="8"/>
  <c r="I324" i="8"/>
  <c r="I323" i="8"/>
  <c r="I322" i="8"/>
  <c r="I321" i="8"/>
  <c r="I320" i="8"/>
  <c r="I319" i="8"/>
  <c r="I318" i="8"/>
  <c r="I317" i="8"/>
  <c r="I316" i="8"/>
  <c r="I315" i="8"/>
  <c r="I314" i="8"/>
  <c r="I313" i="8"/>
  <c r="I312" i="8"/>
  <c r="I311" i="8"/>
  <c r="I310" i="8"/>
  <c r="I309" i="8"/>
  <c r="I308" i="8"/>
  <c r="I307" i="8"/>
  <c r="I306" i="8"/>
  <c r="I305" i="8"/>
  <c r="I304" i="8"/>
  <c r="I303" i="8"/>
  <c r="I302" i="8"/>
  <c r="I301" i="8"/>
  <c r="I300" i="8"/>
  <c r="I299" i="8"/>
  <c r="I298" i="8"/>
  <c r="I297" i="8"/>
  <c r="I296" i="8"/>
  <c r="I295" i="8"/>
  <c r="I294" i="8"/>
  <c r="I293" i="8"/>
  <c r="I292" i="8"/>
  <c r="I291" i="8"/>
  <c r="I290" i="8"/>
  <c r="I289" i="8"/>
  <c r="I288" i="8"/>
  <c r="I287" i="8"/>
  <c r="I286" i="8"/>
  <c r="I285" i="8"/>
  <c r="I284" i="8"/>
  <c r="I283" i="8"/>
  <c r="I282" i="8"/>
  <c r="I281" i="8"/>
  <c r="I280" i="8"/>
  <c r="I279" i="8"/>
  <c r="I278" i="8"/>
  <c r="I277" i="8"/>
  <c r="I276" i="8"/>
  <c r="I275" i="8"/>
  <c r="I274" i="8"/>
  <c r="I273" i="8"/>
  <c r="I272" i="8"/>
  <c r="I271" i="8"/>
  <c r="I270" i="8"/>
  <c r="I269" i="8"/>
  <c r="I268" i="8"/>
  <c r="I267" i="8"/>
  <c r="I266" i="8"/>
  <c r="I265" i="8"/>
  <c r="I264" i="8"/>
  <c r="I263" i="8"/>
  <c r="I262" i="8"/>
  <c r="I261" i="8"/>
  <c r="I260" i="8"/>
  <c r="I259" i="8"/>
  <c r="I258" i="8"/>
  <c r="I257" i="8"/>
  <c r="I256" i="8"/>
  <c r="I255" i="8"/>
  <c r="I254" i="8"/>
  <c r="I253" i="8"/>
  <c r="I252" i="8"/>
  <c r="I251" i="8"/>
  <c r="I250" i="8"/>
  <c r="I249" i="8"/>
  <c r="I248" i="8"/>
  <c r="I247" i="8"/>
  <c r="I246" i="8"/>
  <c r="I245" i="8"/>
  <c r="I244" i="8"/>
  <c r="I237" i="8"/>
  <c r="I236" i="8"/>
  <c r="I235" i="8"/>
  <c r="I234" i="8"/>
  <c r="I233" i="8"/>
  <c r="I232" i="8"/>
  <c r="I231" i="8"/>
  <c r="I230" i="8"/>
  <c r="I229" i="8"/>
  <c r="I228" i="8"/>
  <c r="I227" i="8"/>
  <c r="I226" i="8"/>
  <c r="I225" i="8"/>
  <c r="I224" i="8"/>
  <c r="I223" i="8"/>
  <c r="I222" i="8"/>
  <c r="I221" i="8"/>
  <c r="I220" i="8"/>
  <c r="I219" i="8"/>
  <c r="I218" i="8"/>
  <c r="I217" i="8"/>
  <c r="I216" i="8"/>
  <c r="I215" i="8"/>
  <c r="I214" i="8"/>
  <c r="I213" i="8"/>
  <c r="I212" i="8"/>
  <c r="I211" i="8"/>
  <c r="I210" i="8"/>
  <c r="I209" i="8"/>
  <c r="I208" i="8"/>
  <c r="I207" i="8"/>
  <c r="I206" i="8"/>
  <c r="I200" i="8"/>
  <c r="I199" i="8"/>
  <c r="I198" i="8"/>
  <c r="I197" i="8"/>
  <c r="I196" i="8"/>
  <c r="I195" i="8"/>
  <c r="I194" i="8"/>
  <c r="I193" i="8"/>
  <c r="I192" i="8"/>
  <c r="I191" i="8"/>
  <c r="I190" i="8"/>
  <c r="I189" i="8"/>
  <c r="I188" i="8"/>
  <c r="I187" i="8"/>
  <c r="I186" i="8"/>
  <c r="I185" i="8"/>
  <c r="I184" i="8"/>
  <c r="I183" i="8"/>
  <c r="I182" i="8"/>
  <c r="I181" i="8"/>
  <c r="I180" i="8"/>
  <c r="I179" i="8"/>
  <c r="I178" i="8"/>
  <c r="I177" i="8"/>
  <c r="I176" i="8"/>
  <c r="I175" i="8"/>
  <c r="I174" i="8"/>
  <c r="I173" i="8"/>
  <c r="I172" i="8"/>
  <c r="I171" i="8"/>
  <c r="I170" i="8"/>
  <c r="I169" i="8"/>
  <c r="I168" i="8"/>
  <c r="I167" i="8"/>
  <c r="I166" i="8"/>
  <c r="I160" i="8"/>
  <c r="I159" i="8"/>
  <c r="I158" i="8"/>
  <c r="I157" i="8"/>
  <c r="I156" i="8"/>
  <c r="I155" i="8"/>
  <c r="I154" i="8"/>
  <c r="I153" i="8"/>
  <c r="I152" i="8"/>
  <c r="I151" i="8"/>
  <c r="I146" i="8"/>
  <c r="I144" i="8"/>
  <c r="I143" i="8"/>
  <c r="I139" i="8"/>
  <c r="I138" i="8"/>
  <c r="I137" i="8"/>
  <c r="I136" i="8"/>
  <c r="I135" i="8"/>
  <c r="I134" i="8"/>
  <c r="I133" i="8"/>
  <c r="I132" i="8"/>
  <c r="I131" i="8"/>
  <c r="I130" i="8"/>
  <c r="I129" i="8"/>
  <c r="I128" i="8"/>
  <c r="I127" i="8"/>
  <c r="I126" i="8"/>
  <c r="I125" i="8"/>
  <c r="I124" i="8"/>
  <c r="I123" i="8"/>
  <c r="I122" i="8"/>
  <c r="I121" i="8"/>
  <c r="I120" i="8"/>
  <c r="I119" i="8"/>
  <c r="I118" i="8"/>
  <c r="I117" i="8"/>
  <c r="I116" i="8"/>
  <c r="I115" i="8"/>
  <c r="I114" i="8"/>
  <c r="I113" i="8"/>
  <c r="I112" i="8"/>
  <c r="I111" i="8"/>
  <c r="I110" i="8"/>
  <c r="I109" i="8"/>
  <c r="I108" i="8"/>
  <c r="I107" i="8"/>
  <c r="I106" i="8"/>
  <c r="I105" i="8"/>
  <c r="I104" i="8"/>
  <c r="I103" i="8"/>
  <c r="I102" i="8"/>
  <c r="I101" i="8"/>
  <c r="I100" i="8"/>
  <c r="I99" i="8"/>
  <c r="I98" i="8"/>
  <c r="I97" i="8"/>
  <c r="I96" i="8"/>
  <c r="I95" i="8"/>
  <c r="I94" i="8"/>
  <c r="I93" i="8"/>
  <c r="I92" i="8"/>
  <c r="I91" i="8"/>
  <c r="I90" i="8"/>
  <c r="I89" i="8"/>
  <c r="I88" i="8"/>
  <c r="I87" i="8"/>
  <c r="I86" i="8"/>
  <c r="I85" i="8"/>
  <c r="I84" i="8"/>
  <c r="I83" i="8"/>
  <c r="I82" i="8"/>
  <c r="I81" i="8"/>
  <c r="I80" i="8"/>
  <c r="I79" i="8"/>
  <c r="I78" i="8"/>
  <c r="I77" i="8"/>
  <c r="I76" i="8"/>
  <c r="I75" i="8"/>
  <c r="I74" i="8"/>
  <c r="I73" i="8"/>
  <c r="I72" i="8"/>
  <c r="I71" i="8"/>
  <c r="I70" i="8"/>
  <c r="I69" i="8"/>
  <c r="I68" i="8"/>
  <c r="I67" i="8"/>
  <c r="I66" i="8"/>
  <c r="I65" i="8"/>
  <c r="I64" i="8"/>
  <c r="I63" i="8"/>
  <c r="I62" i="8"/>
  <c r="I61" i="8"/>
  <c r="I60" i="8"/>
  <c r="I59" i="8"/>
  <c r="I58" i="8"/>
  <c r="I57" i="8"/>
  <c r="I56" i="8"/>
  <c r="I55" i="8"/>
  <c r="I54" i="8"/>
  <c r="I53" i="8"/>
  <c r="I52" i="8"/>
  <c r="I51" i="8"/>
  <c r="I50" i="8"/>
  <c r="I49" i="8"/>
  <c r="I48" i="8"/>
  <c r="I47" i="8"/>
  <c r="I46" i="8"/>
  <c r="I45" i="8"/>
  <c r="I44" i="8"/>
  <c r="I43" i="8"/>
  <c r="I42" i="8"/>
  <c r="I41" i="8"/>
  <c r="I40" i="8"/>
  <c r="I39" i="8"/>
  <c r="I38" i="8"/>
  <c r="I37" i="8"/>
  <c r="I36" i="8"/>
  <c r="I35" i="8"/>
  <c r="I34" i="8"/>
  <c r="I33" i="8"/>
  <c r="I32" i="8"/>
  <c r="I31" i="8"/>
  <c r="I30" i="8"/>
  <c r="I29" i="8"/>
  <c r="I27" i="8"/>
  <c r="I26" i="8"/>
  <c r="I25" i="8"/>
  <c r="I24" i="8"/>
  <c r="I23" i="8"/>
  <c r="I22" i="8"/>
  <c r="I21" i="8"/>
  <c r="I20" i="8"/>
  <c r="I19" i="8"/>
  <c r="I18" i="8"/>
  <c r="I17" i="8"/>
  <c r="I16" i="8"/>
  <c r="I15" i="8"/>
  <c r="I14" i="8"/>
  <c r="I13" i="8"/>
  <c r="I12" i="8"/>
  <c r="I11" i="8"/>
  <c r="I10" i="8"/>
  <c r="I9" i="8"/>
  <c r="I8" i="8"/>
  <c r="I7" i="8"/>
  <c r="I6" i="8"/>
  <c r="F4" i="28" a="1"/>
  <c r="F3" i="28" a="1"/>
  <c r="S213" i="32" l="1"/>
  <c r="S215" i="32"/>
  <c r="S214" i="32"/>
  <c r="S217" i="32"/>
  <c r="S216" i="32"/>
  <c r="S218" i="32"/>
  <c r="S219" i="32"/>
  <c r="S220" i="32"/>
  <c r="S221" i="32"/>
  <c r="S222" i="32"/>
  <c r="R218" i="32"/>
  <c r="R219" i="32"/>
  <c r="R220" i="32"/>
  <c r="R221" i="32"/>
  <c r="R222" i="32"/>
  <c r="R213" i="32"/>
  <c r="R214" i="32"/>
  <c r="R215" i="32"/>
  <c r="R216" i="32"/>
  <c r="R217" i="32"/>
  <c r="Q217" i="32"/>
  <c r="Q218" i="32"/>
  <c r="Q219" i="32"/>
  <c r="Q213" i="32"/>
  <c r="Q220" i="32"/>
  <c r="Q221" i="32"/>
  <c r="Q214" i="32"/>
  <c r="Q215" i="32"/>
  <c r="Q222" i="32"/>
  <c r="Q216" i="32"/>
  <c r="R3" i="32"/>
  <c r="Q10" i="32"/>
  <c r="S16" i="32"/>
  <c r="R23" i="32"/>
  <c r="Q30" i="32"/>
  <c r="S36" i="32"/>
  <c r="R43" i="32"/>
  <c r="Q50" i="32"/>
  <c r="S56" i="32"/>
  <c r="R63" i="32"/>
  <c r="Q70" i="32"/>
  <c r="S76" i="32"/>
  <c r="R83" i="32"/>
  <c r="Q90" i="32"/>
  <c r="S96" i="32"/>
  <c r="R103" i="32"/>
  <c r="Q110" i="32"/>
  <c r="S116" i="32"/>
  <c r="R123" i="32"/>
  <c r="Q130" i="32"/>
  <c r="S136" i="32"/>
  <c r="R143" i="32"/>
  <c r="Q150" i="32"/>
  <c r="S156" i="32"/>
  <c r="R163" i="32"/>
  <c r="Q170" i="32"/>
  <c r="S176" i="32"/>
  <c r="R183" i="32"/>
  <c r="Q190" i="32"/>
  <c r="S196" i="32"/>
  <c r="R203" i="32"/>
  <c r="Q210" i="32"/>
  <c r="R223" i="32"/>
  <c r="Q230" i="32"/>
  <c r="S236" i="32"/>
  <c r="R243" i="32"/>
  <c r="Q250" i="32"/>
  <c r="S256" i="32"/>
  <c r="R263" i="32"/>
  <c r="Q270" i="32"/>
  <c r="S276" i="32"/>
  <c r="R283" i="32"/>
  <c r="Q290" i="32"/>
  <c r="S296" i="32"/>
  <c r="R303" i="32"/>
  <c r="Q310" i="32"/>
  <c r="S316" i="32"/>
  <c r="R323" i="32"/>
  <c r="Q330" i="32"/>
  <c r="S336" i="32"/>
  <c r="R343" i="32"/>
  <c r="Q350" i="32"/>
  <c r="S356" i="32"/>
  <c r="R363" i="32"/>
  <c r="Q370" i="32"/>
  <c r="S376" i="32"/>
  <c r="R383" i="32"/>
  <c r="Q390" i="32"/>
  <c r="S396" i="32"/>
  <c r="R403" i="32"/>
  <c r="Q410" i="32"/>
  <c r="S3" i="32"/>
  <c r="R10" i="32"/>
  <c r="Q17" i="32"/>
  <c r="S23" i="32"/>
  <c r="R30" i="32"/>
  <c r="Q37" i="32"/>
  <c r="S43" i="32"/>
  <c r="R50" i="32"/>
  <c r="Q57" i="32"/>
  <c r="S63" i="32"/>
  <c r="R70" i="32"/>
  <c r="Q77" i="32"/>
  <c r="S83" i="32"/>
  <c r="R90" i="32"/>
  <c r="Q97" i="32"/>
  <c r="S103" i="32"/>
  <c r="R110" i="32"/>
  <c r="Q117" i="32"/>
  <c r="S123" i="32"/>
  <c r="R130" i="32"/>
  <c r="Q137" i="32"/>
  <c r="S143" i="32"/>
  <c r="R150" i="32"/>
  <c r="Q157" i="32"/>
  <c r="S163" i="32"/>
  <c r="R170" i="32"/>
  <c r="Q177" i="32"/>
  <c r="S183" i="32"/>
  <c r="R190" i="32"/>
  <c r="Q197" i="32"/>
  <c r="S203" i="32"/>
  <c r="R210" i="32"/>
  <c r="S223" i="32"/>
  <c r="R230" i="32"/>
  <c r="Q237" i="32"/>
  <c r="S243" i="32"/>
  <c r="R250" i="32"/>
  <c r="Q257" i="32"/>
  <c r="S263" i="32"/>
  <c r="R270" i="32"/>
  <c r="Q277" i="32"/>
  <c r="S283" i="32"/>
  <c r="R290" i="32"/>
  <c r="Q297" i="32"/>
  <c r="S303" i="32"/>
  <c r="R310" i="32"/>
  <c r="Q317" i="32"/>
  <c r="S323" i="32"/>
  <c r="R330" i="32"/>
  <c r="Q337" i="32"/>
  <c r="S343" i="32"/>
  <c r="R350" i="32"/>
  <c r="Q357" i="32"/>
  <c r="S363" i="32"/>
  <c r="R370" i="32"/>
  <c r="Q377" i="32"/>
  <c r="S383" i="32"/>
  <c r="R390" i="32"/>
  <c r="Q397" i="32"/>
  <c r="S403" i="32"/>
  <c r="R410" i="32"/>
  <c r="Q417" i="32"/>
  <c r="S423" i="32"/>
  <c r="R430" i="32"/>
  <c r="Q437" i="32"/>
  <c r="S443" i="32"/>
  <c r="R450" i="32"/>
  <c r="Q457" i="32"/>
  <c r="S463" i="32"/>
  <c r="R470" i="32"/>
  <c r="Q477" i="32"/>
  <c r="S483" i="32"/>
  <c r="R490" i="32"/>
  <c r="Q497" i="32"/>
  <c r="S503" i="32"/>
  <c r="R510" i="32"/>
  <c r="Q517" i="32"/>
  <c r="S523" i="32"/>
  <c r="R530" i="32"/>
  <c r="Q537" i="32"/>
  <c r="S543" i="32"/>
  <c r="R550" i="32"/>
  <c r="Q557" i="32"/>
  <c r="Q4" i="32"/>
  <c r="S10" i="32"/>
  <c r="R17" i="32"/>
  <c r="Q24" i="32"/>
  <c r="S30" i="32"/>
  <c r="R37" i="32"/>
  <c r="Q44" i="32"/>
  <c r="S50" i="32"/>
  <c r="R57" i="32"/>
  <c r="Q64" i="32"/>
  <c r="S70" i="32"/>
  <c r="R77" i="32"/>
  <c r="Q84" i="32"/>
  <c r="S90" i="32"/>
  <c r="R97" i="32"/>
  <c r="Q104" i="32"/>
  <c r="S110" i="32"/>
  <c r="R117" i="32"/>
  <c r="Q124" i="32"/>
  <c r="S130" i="32"/>
  <c r="R137" i="32"/>
  <c r="Q144" i="32"/>
  <c r="S150" i="32"/>
  <c r="R157" i="32"/>
  <c r="Q164" i="32"/>
  <c r="S170" i="32"/>
  <c r="R177" i="32"/>
  <c r="Q184" i="32"/>
  <c r="S190" i="32"/>
  <c r="R197" i="32"/>
  <c r="Q204" i="32"/>
  <c r="S210" i="32"/>
  <c r="Q224" i="32"/>
  <c r="S230" i="32"/>
  <c r="R237" i="32"/>
  <c r="Q244" i="32"/>
  <c r="S250" i="32"/>
  <c r="R257" i="32"/>
  <c r="Q264" i="32"/>
  <c r="S270" i="32"/>
  <c r="R277" i="32"/>
  <c r="Q284" i="32"/>
  <c r="S290" i="32"/>
  <c r="R297" i="32"/>
  <c r="Q304" i="32"/>
  <c r="S310" i="32"/>
  <c r="R317" i="32"/>
  <c r="Q324" i="32"/>
  <c r="S330" i="32"/>
  <c r="R337" i="32"/>
  <c r="Q344" i="32"/>
  <c r="S350" i="32"/>
  <c r="R357" i="32"/>
  <c r="Q364" i="32"/>
  <c r="S370" i="32"/>
  <c r="R377" i="32"/>
  <c r="Q384" i="32"/>
  <c r="S390" i="32"/>
  <c r="R397" i="32"/>
  <c r="Q404" i="32"/>
  <c r="S410" i="32"/>
  <c r="R417" i="32"/>
  <c r="Q424" i="32"/>
  <c r="S430" i="32"/>
  <c r="R437" i="32"/>
  <c r="Q444" i="32"/>
  <c r="S450" i="32"/>
  <c r="R457" i="32"/>
  <c r="Q464" i="32"/>
  <c r="S470" i="32"/>
  <c r="R477" i="32"/>
  <c r="Q484" i="32"/>
  <c r="S490" i="32"/>
  <c r="R497" i="32"/>
  <c r="Q504" i="32"/>
  <c r="S510" i="32"/>
  <c r="R517" i="32"/>
  <c r="Q524" i="32"/>
  <c r="S530" i="32"/>
  <c r="R537" i="32"/>
  <c r="Q544" i="32"/>
  <c r="S550" i="32"/>
  <c r="R557" i="32"/>
  <c r="R4" i="32"/>
  <c r="Q11" i="32"/>
  <c r="S17" i="32"/>
  <c r="R24" i="32"/>
  <c r="Q31" i="32"/>
  <c r="S37" i="32"/>
  <c r="R44" i="32"/>
  <c r="Q51" i="32"/>
  <c r="S57" i="32"/>
  <c r="R64" i="32"/>
  <c r="Q71" i="32"/>
  <c r="S77" i="32"/>
  <c r="R84" i="32"/>
  <c r="Q91" i="32"/>
  <c r="S97" i="32"/>
  <c r="R104" i="32"/>
  <c r="Q111" i="32"/>
  <c r="S117" i="32"/>
  <c r="R124" i="32"/>
  <c r="Q131" i="32"/>
  <c r="S137" i="32"/>
  <c r="R144" i="32"/>
  <c r="Q151" i="32"/>
  <c r="S157" i="32"/>
  <c r="R164" i="32"/>
  <c r="Q171" i="32"/>
  <c r="S177" i="32"/>
  <c r="R184" i="32"/>
  <c r="Q191" i="32"/>
  <c r="S197" i="32"/>
  <c r="R204" i="32"/>
  <c r="Q211" i="32"/>
  <c r="R224" i="32"/>
  <c r="Q231" i="32"/>
  <c r="S237" i="32"/>
  <c r="R244" i="32"/>
  <c r="Q251" i="32"/>
  <c r="S257" i="32"/>
  <c r="R264" i="32"/>
  <c r="Q271" i="32"/>
  <c r="S277" i="32"/>
  <c r="R284" i="32"/>
  <c r="Q291" i="32"/>
  <c r="S297" i="32"/>
  <c r="R304" i="32"/>
  <c r="Q311" i="32"/>
  <c r="S317" i="32"/>
  <c r="R324" i="32"/>
  <c r="Q331" i="32"/>
  <c r="S337" i="32"/>
  <c r="R344" i="32"/>
  <c r="Q351" i="32"/>
  <c r="S357" i="32"/>
  <c r="R364" i="32"/>
  <c r="Q371" i="32"/>
  <c r="S377" i="32"/>
  <c r="R384" i="32"/>
  <c r="Q391" i="32"/>
  <c r="S397" i="32"/>
  <c r="R404" i="32"/>
  <c r="Q411" i="32"/>
  <c r="S417" i="32"/>
  <c r="R424" i="32"/>
  <c r="Q431" i="32"/>
  <c r="S437" i="32"/>
  <c r="R444" i="32"/>
  <c r="Q451" i="32"/>
  <c r="S457" i="32"/>
  <c r="R464" i="32"/>
  <c r="Q471" i="32"/>
  <c r="S477" i="32"/>
  <c r="R484" i="32"/>
  <c r="Q491" i="32"/>
  <c r="S497" i="32"/>
  <c r="R504" i="32"/>
  <c r="Q511" i="32"/>
  <c r="S517" i="32"/>
  <c r="R524" i="32"/>
  <c r="Q531" i="32"/>
  <c r="S537" i="32"/>
  <c r="R544" i="32"/>
  <c r="Q551" i="32"/>
  <c r="S557" i="32"/>
  <c r="S4" i="32"/>
  <c r="R11" i="32"/>
  <c r="Q18" i="32"/>
  <c r="S24" i="32"/>
  <c r="R31" i="32"/>
  <c r="Q38" i="32"/>
  <c r="S44" i="32"/>
  <c r="R51" i="32"/>
  <c r="Q58" i="32"/>
  <c r="S64" i="32"/>
  <c r="R71" i="32"/>
  <c r="Q78" i="32"/>
  <c r="S84" i="32"/>
  <c r="R91" i="32"/>
  <c r="Q98" i="32"/>
  <c r="S104" i="32"/>
  <c r="R111" i="32"/>
  <c r="Q118" i="32"/>
  <c r="S124" i="32"/>
  <c r="R131" i="32"/>
  <c r="Q138" i="32"/>
  <c r="S144" i="32"/>
  <c r="R151" i="32"/>
  <c r="Q158" i="32"/>
  <c r="S164" i="32"/>
  <c r="R171" i="32"/>
  <c r="Q178" i="32"/>
  <c r="S184" i="32"/>
  <c r="R191" i="32"/>
  <c r="Q198" i="32"/>
  <c r="S204" i="32"/>
  <c r="R211" i="32"/>
  <c r="S224" i="32"/>
  <c r="R231" i="32"/>
  <c r="Q238" i="32"/>
  <c r="S244" i="32"/>
  <c r="R251" i="32"/>
  <c r="Q258" i="32"/>
  <c r="S264" i="32"/>
  <c r="R271" i="32"/>
  <c r="Q278" i="32"/>
  <c r="S284" i="32"/>
  <c r="R291" i="32"/>
  <c r="Q298" i="32"/>
  <c r="S304" i="32"/>
  <c r="R311" i="32"/>
  <c r="Q318" i="32"/>
  <c r="S324" i="32"/>
  <c r="R331" i="32"/>
  <c r="Q338" i="32"/>
  <c r="S344" i="32"/>
  <c r="R351" i="32"/>
  <c r="Q358" i="32"/>
  <c r="S364" i="32"/>
  <c r="R371" i="32"/>
  <c r="Q378" i="32"/>
  <c r="S384" i="32"/>
  <c r="R391" i="32"/>
  <c r="Q398" i="32"/>
  <c r="S404" i="32"/>
  <c r="R411" i="32"/>
  <c r="Q418" i="32"/>
  <c r="S424" i="32"/>
  <c r="R431" i="32"/>
  <c r="Q438" i="32"/>
  <c r="S444" i="32"/>
  <c r="R451" i="32"/>
  <c r="Q458" i="32"/>
  <c r="S464" i="32"/>
  <c r="R471" i="32"/>
  <c r="Q478" i="32"/>
  <c r="S484" i="32"/>
  <c r="R491" i="32"/>
  <c r="Q498" i="32"/>
  <c r="S504" i="32"/>
  <c r="R511" i="32"/>
  <c r="Q518" i="32"/>
  <c r="S524" i="32"/>
  <c r="R531" i="32"/>
  <c r="Q538" i="32"/>
  <c r="S544" i="32"/>
  <c r="R551" i="32"/>
  <c r="Q558" i="32"/>
  <c r="Q5" i="32"/>
  <c r="S11" i="32"/>
  <c r="R18" i="32"/>
  <c r="Q25" i="32"/>
  <c r="S31" i="32"/>
  <c r="R38" i="32"/>
  <c r="Q45" i="32"/>
  <c r="S51" i="32"/>
  <c r="R58" i="32"/>
  <c r="Q65" i="32"/>
  <c r="S71" i="32"/>
  <c r="R78" i="32"/>
  <c r="Q85" i="32"/>
  <c r="S91" i="32"/>
  <c r="R98" i="32"/>
  <c r="Q105" i="32"/>
  <c r="S111" i="32"/>
  <c r="R118" i="32"/>
  <c r="Q125" i="32"/>
  <c r="S131" i="32"/>
  <c r="R138" i="32"/>
  <c r="Q145" i="32"/>
  <c r="S151" i="32"/>
  <c r="R158" i="32"/>
  <c r="Q165" i="32"/>
  <c r="S171" i="32"/>
  <c r="R178" i="32"/>
  <c r="Q185" i="32"/>
  <c r="S191" i="32"/>
  <c r="R198" i="32"/>
  <c r="Q205" i="32"/>
  <c r="S211" i="32"/>
  <c r="Q225" i="32"/>
  <c r="S231" i="32"/>
  <c r="R238" i="32"/>
  <c r="Q245" i="32"/>
  <c r="S251" i="32"/>
  <c r="R258" i="32"/>
  <c r="Q265" i="32"/>
  <c r="S271" i="32"/>
  <c r="R278" i="32"/>
  <c r="Q285" i="32"/>
  <c r="S291" i="32"/>
  <c r="R298" i="32"/>
  <c r="Q305" i="32"/>
  <c r="S311" i="32"/>
  <c r="R318" i="32"/>
  <c r="Q325" i="32"/>
  <c r="S331" i="32"/>
  <c r="R338" i="32"/>
  <c r="Q345" i="32"/>
  <c r="S351" i="32"/>
  <c r="R358" i="32"/>
  <c r="Q365" i="32"/>
  <c r="S371" i="32"/>
  <c r="R378" i="32"/>
  <c r="Q385" i="32"/>
  <c r="S391" i="32"/>
  <c r="R398" i="32"/>
  <c r="Q405" i="32"/>
  <c r="S411" i="32"/>
  <c r="R418" i="32"/>
  <c r="Q425" i="32"/>
  <c r="S431" i="32"/>
  <c r="R438" i="32"/>
  <c r="Q445" i="32"/>
  <c r="S451" i="32"/>
  <c r="R458" i="32"/>
  <c r="Q465" i="32"/>
  <c r="S471" i="32"/>
  <c r="R478" i="32"/>
  <c r="Q485" i="32"/>
  <c r="S491" i="32"/>
  <c r="R498" i="32"/>
  <c r="Q505" i="32"/>
  <c r="S511" i="32"/>
  <c r="R518" i="32"/>
  <c r="Q525" i="32"/>
  <c r="S531" i="32"/>
  <c r="R538" i="32"/>
  <c r="Q545" i="32"/>
  <c r="S551" i="32"/>
  <c r="R558" i="32"/>
  <c r="R5" i="32"/>
  <c r="S5" i="32"/>
  <c r="R12" i="32"/>
  <c r="Q19" i="32"/>
  <c r="S25" i="32"/>
  <c r="R32" i="32"/>
  <c r="Q39" i="32"/>
  <c r="S45" i="32"/>
  <c r="R52" i="32"/>
  <c r="Q59" i="32"/>
  <c r="S65" i="32"/>
  <c r="R72" i="32"/>
  <c r="Q79" i="32"/>
  <c r="S85" i="32"/>
  <c r="R92" i="32"/>
  <c r="Q99" i="32"/>
  <c r="S105" i="32"/>
  <c r="R112" i="32"/>
  <c r="Q119" i="32"/>
  <c r="S125" i="32"/>
  <c r="R132" i="32"/>
  <c r="Q139" i="32"/>
  <c r="S145" i="32"/>
  <c r="R152" i="32"/>
  <c r="Q159" i="32"/>
  <c r="S165" i="32"/>
  <c r="R172" i="32"/>
  <c r="Q179" i="32"/>
  <c r="S185" i="32"/>
  <c r="R192" i="32"/>
  <c r="Q199" i="32"/>
  <c r="S205" i="32"/>
  <c r="R212" i="32"/>
  <c r="S225" i="32"/>
  <c r="R232" i="32"/>
  <c r="Q239" i="32"/>
  <c r="S245" i="32"/>
  <c r="R252" i="32"/>
  <c r="Q259" i="32"/>
  <c r="S265" i="32"/>
  <c r="R272" i="32"/>
  <c r="Q279" i="32"/>
  <c r="S285" i="32"/>
  <c r="R292" i="32"/>
  <c r="Q299" i="32"/>
  <c r="S305" i="32"/>
  <c r="R312" i="32"/>
  <c r="Q319" i="32"/>
  <c r="S325" i="32"/>
  <c r="R332" i="32"/>
  <c r="Q339" i="32"/>
  <c r="S345" i="32"/>
  <c r="R352" i="32"/>
  <c r="Q359" i="32"/>
  <c r="S365" i="32"/>
  <c r="R372" i="32"/>
  <c r="Q379" i="32"/>
  <c r="S385" i="32"/>
  <c r="R392" i="32"/>
  <c r="Q399" i="32"/>
  <c r="S405" i="32"/>
  <c r="R412" i="32"/>
  <c r="Q419" i="32"/>
  <c r="S425" i="32"/>
  <c r="R432" i="32"/>
  <c r="Q439" i="32"/>
  <c r="S445" i="32"/>
  <c r="R452" i="32"/>
  <c r="Q459" i="32"/>
  <c r="S465" i="32"/>
  <c r="R472" i="32"/>
  <c r="Q479" i="32"/>
  <c r="S485" i="32"/>
  <c r="R492" i="32"/>
  <c r="Q499" i="32"/>
  <c r="S505" i="32"/>
  <c r="R512" i="32"/>
  <c r="Q519" i="32"/>
  <c r="S525" i="32"/>
  <c r="R532" i="32"/>
  <c r="Q539" i="32"/>
  <c r="S545" i="32"/>
  <c r="R552" i="32"/>
  <c r="Q559" i="32"/>
  <c r="Q6" i="32"/>
  <c r="S12" i="32"/>
  <c r="R19" i="32"/>
  <c r="Q26" i="32"/>
  <c r="S32" i="32"/>
  <c r="R39" i="32"/>
  <c r="Q46" i="32"/>
  <c r="S52" i="32"/>
  <c r="R59" i="32"/>
  <c r="Q66" i="32"/>
  <c r="S72" i="32"/>
  <c r="R79" i="32"/>
  <c r="Q86" i="32"/>
  <c r="S92" i="32"/>
  <c r="R99" i="32"/>
  <c r="Q106" i="32"/>
  <c r="S112" i="32"/>
  <c r="R119" i="32"/>
  <c r="Q126" i="32"/>
  <c r="S132" i="32"/>
  <c r="R139" i="32"/>
  <c r="Q146" i="32"/>
  <c r="S152" i="32"/>
  <c r="R159" i="32"/>
  <c r="Q166" i="32"/>
  <c r="S172" i="32"/>
  <c r="R179" i="32"/>
  <c r="Q186" i="32"/>
  <c r="S192" i="32"/>
  <c r="R199" i="32"/>
  <c r="Q206" i="32"/>
  <c r="S212" i="32"/>
  <c r="Q226" i="32"/>
  <c r="S232" i="32"/>
  <c r="R239" i="32"/>
  <c r="Q246" i="32"/>
  <c r="S252" i="32"/>
  <c r="R259" i="32"/>
  <c r="Q266" i="32"/>
  <c r="S272" i="32"/>
  <c r="R279" i="32"/>
  <c r="Q286" i="32"/>
  <c r="S292" i="32"/>
  <c r="R299" i="32"/>
  <c r="Q306" i="32"/>
  <c r="S312" i="32"/>
  <c r="R319" i="32"/>
  <c r="Q326" i="32"/>
  <c r="S332" i="32"/>
  <c r="R339" i="32"/>
  <c r="Q346" i="32"/>
  <c r="S352" i="32"/>
  <c r="R359" i="32"/>
  <c r="Q366" i="32"/>
  <c r="S372" i="32"/>
  <c r="R379" i="32"/>
  <c r="Q386" i="32"/>
  <c r="S392" i="32"/>
  <c r="R399" i="32"/>
  <c r="Q406" i="32"/>
  <c r="S412" i="32"/>
  <c r="R419" i="32"/>
  <c r="Q426" i="32"/>
  <c r="S432" i="32"/>
  <c r="R439" i="32"/>
  <c r="Q446" i="32"/>
  <c r="S452" i="32"/>
  <c r="R459" i="32"/>
  <c r="Q466" i="32"/>
  <c r="S472" i="32"/>
  <c r="R479" i="32"/>
  <c r="Q486" i="32"/>
  <c r="S492" i="32"/>
  <c r="R499" i="32"/>
  <c r="Q506" i="32"/>
  <c r="S512" i="32"/>
  <c r="R519" i="32"/>
  <c r="Q526" i="32"/>
  <c r="S532" i="32"/>
  <c r="R539" i="32"/>
  <c r="Q546" i="32"/>
  <c r="S552" i="32"/>
  <c r="R559" i="32"/>
  <c r="R6" i="32"/>
  <c r="Q13" i="32"/>
  <c r="S19" i="32"/>
  <c r="R26" i="32"/>
  <c r="Q33" i="32"/>
  <c r="S39" i="32"/>
  <c r="R46" i="32"/>
  <c r="Q53" i="32"/>
  <c r="S59" i="32"/>
  <c r="R66" i="32"/>
  <c r="Q73" i="32"/>
  <c r="S79" i="32"/>
  <c r="R86" i="32"/>
  <c r="Q93" i="32"/>
  <c r="S99" i="32"/>
  <c r="R106" i="32"/>
  <c r="Q113" i="32"/>
  <c r="S119" i="32"/>
  <c r="R126" i="32"/>
  <c r="Q133" i="32"/>
  <c r="S139" i="32"/>
  <c r="R146" i="32"/>
  <c r="Q153" i="32"/>
  <c r="S159" i="32"/>
  <c r="R166" i="32"/>
  <c r="Q173" i="32"/>
  <c r="S179" i="32"/>
  <c r="R186" i="32"/>
  <c r="Q193" i="32"/>
  <c r="S199" i="32"/>
  <c r="R206" i="32"/>
  <c r="R226" i="32"/>
  <c r="Q233" i="32"/>
  <c r="S239" i="32"/>
  <c r="R246" i="32"/>
  <c r="Q253" i="32"/>
  <c r="S259" i="32"/>
  <c r="R266" i="32"/>
  <c r="Q273" i="32"/>
  <c r="S279" i="32"/>
  <c r="R286" i="32"/>
  <c r="Q293" i="32"/>
  <c r="S299" i="32"/>
  <c r="R306" i="32"/>
  <c r="Q313" i="32"/>
  <c r="S319" i="32"/>
  <c r="R326" i="32"/>
  <c r="Q333" i="32"/>
  <c r="S339" i="32"/>
  <c r="R346" i="32"/>
  <c r="Q353" i="32"/>
  <c r="S359" i="32"/>
  <c r="R366" i="32"/>
  <c r="Q373" i="32"/>
  <c r="S379" i="32"/>
  <c r="R386" i="32"/>
  <c r="Q393" i="32"/>
  <c r="S399" i="32"/>
  <c r="R406" i="32"/>
  <c r="Q413" i="32"/>
  <c r="S419" i="32"/>
  <c r="R426" i="32"/>
  <c r="Q433" i="32"/>
  <c r="S439" i="32"/>
  <c r="R446" i="32"/>
  <c r="Q453" i="32"/>
  <c r="S459" i="32"/>
  <c r="R466" i="32"/>
  <c r="Q473" i="32"/>
  <c r="S479" i="32"/>
  <c r="R486" i="32"/>
  <c r="Q493" i="32"/>
  <c r="S499" i="32"/>
  <c r="R506" i="32"/>
  <c r="Q513" i="32"/>
  <c r="S519" i="32"/>
  <c r="R526" i="32"/>
  <c r="Q533" i="32"/>
  <c r="S539" i="32"/>
  <c r="R546" i="32"/>
  <c r="Q553" i="32"/>
  <c r="S559" i="32"/>
  <c r="S6" i="32"/>
  <c r="R13" i="32"/>
  <c r="Q20" i="32"/>
  <c r="S26" i="32"/>
  <c r="R33" i="32"/>
  <c r="Q40" i="32"/>
  <c r="S46" i="32"/>
  <c r="R53" i="32"/>
  <c r="Q60" i="32"/>
  <c r="S66" i="32"/>
  <c r="R73" i="32"/>
  <c r="Q80" i="32"/>
  <c r="S86" i="32"/>
  <c r="R93" i="32"/>
  <c r="Q100" i="32"/>
  <c r="S106" i="32"/>
  <c r="R113" i="32"/>
  <c r="Q120" i="32"/>
  <c r="S126" i="32"/>
  <c r="R133" i="32"/>
  <c r="Q140" i="32"/>
  <c r="S146" i="32"/>
  <c r="R153" i="32"/>
  <c r="Q160" i="32"/>
  <c r="S166" i="32"/>
  <c r="R173" i="32"/>
  <c r="Q180" i="32"/>
  <c r="S186" i="32"/>
  <c r="R193" i="32"/>
  <c r="Q200" i="32"/>
  <c r="S206" i="32"/>
  <c r="S226" i="32"/>
  <c r="R233" i="32"/>
  <c r="Q240" i="32"/>
  <c r="S246" i="32"/>
  <c r="R253" i="32"/>
  <c r="Q260" i="32"/>
  <c r="S266" i="32"/>
  <c r="R273" i="32"/>
  <c r="Q280" i="32"/>
  <c r="S286" i="32"/>
  <c r="R293" i="32"/>
  <c r="Q300" i="32"/>
  <c r="S306" i="32"/>
  <c r="R313" i="32"/>
  <c r="Q320" i="32"/>
  <c r="S326" i="32"/>
  <c r="R333" i="32"/>
  <c r="Q340" i="32"/>
  <c r="S346" i="32"/>
  <c r="R353" i="32"/>
  <c r="Q360" i="32"/>
  <c r="S366" i="32"/>
  <c r="R373" i="32"/>
  <c r="Q380" i="32"/>
  <c r="S386" i="32"/>
  <c r="R393" i="32"/>
  <c r="Q400" i="32"/>
  <c r="S406" i="32"/>
  <c r="R413" i="32"/>
  <c r="Q420" i="32"/>
  <c r="S426" i="32"/>
  <c r="R433" i="32"/>
  <c r="Q440" i="32"/>
  <c r="S446" i="32"/>
  <c r="R453" i="32"/>
  <c r="Q460" i="32"/>
  <c r="S466" i="32"/>
  <c r="R473" i="32"/>
  <c r="Q480" i="32"/>
  <c r="S486" i="32"/>
  <c r="R493" i="32"/>
  <c r="Q500" i="32"/>
  <c r="S506" i="32"/>
  <c r="R513" i="32"/>
  <c r="Q520" i="32"/>
  <c r="S526" i="32"/>
  <c r="R533" i="32"/>
  <c r="Q540" i="32"/>
  <c r="S546" i="32"/>
  <c r="R553" i="32"/>
  <c r="Q7" i="32"/>
  <c r="S13" i="32"/>
  <c r="R20" i="32"/>
  <c r="Q27" i="32"/>
  <c r="S33" i="32"/>
  <c r="R40" i="32"/>
  <c r="Q47" i="32"/>
  <c r="S53" i="32"/>
  <c r="R60" i="32"/>
  <c r="Q67" i="32"/>
  <c r="S73" i="32"/>
  <c r="R80" i="32"/>
  <c r="Q87" i="32"/>
  <c r="S93" i="32"/>
  <c r="R100" i="32"/>
  <c r="Q107" i="32"/>
  <c r="S113" i="32"/>
  <c r="R120" i="32"/>
  <c r="Q127" i="32"/>
  <c r="S133" i="32"/>
  <c r="R140" i="32"/>
  <c r="Q147" i="32"/>
  <c r="S153" i="32"/>
  <c r="R160" i="32"/>
  <c r="Q167" i="32"/>
  <c r="S173" i="32"/>
  <c r="R180" i="32"/>
  <c r="Q187" i="32"/>
  <c r="S193" i="32"/>
  <c r="R200" i="32"/>
  <c r="Q207" i="32"/>
  <c r="Q227" i="32"/>
  <c r="S233" i="32"/>
  <c r="R240" i="32"/>
  <c r="Q247" i="32"/>
  <c r="S253" i="32"/>
  <c r="R260" i="32"/>
  <c r="Q267" i="32"/>
  <c r="S273" i="32"/>
  <c r="R280" i="32"/>
  <c r="Q287" i="32"/>
  <c r="S293" i="32"/>
  <c r="R300" i="32"/>
  <c r="Q307" i="32"/>
  <c r="S313" i="32"/>
  <c r="R320" i="32"/>
  <c r="Q327" i="32"/>
  <c r="S333" i="32"/>
  <c r="R340" i="32"/>
  <c r="Q347" i="32"/>
  <c r="S353" i="32"/>
  <c r="R360" i="32"/>
  <c r="Q367" i="32"/>
  <c r="S373" i="32"/>
  <c r="R380" i="32"/>
  <c r="Q387" i="32"/>
  <c r="S393" i="32"/>
  <c r="R400" i="32"/>
  <c r="Q407" i="32"/>
  <c r="S413" i="32"/>
  <c r="R420" i="32"/>
  <c r="Q427" i="32"/>
  <c r="S433" i="32"/>
  <c r="R440" i="32"/>
  <c r="Q447" i="32"/>
  <c r="S453" i="32"/>
  <c r="R460" i="32"/>
  <c r="Q467" i="32"/>
  <c r="S473" i="32"/>
  <c r="R480" i="32"/>
  <c r="Q487" i="32"/>
  <c r="S493" i="32"/>
  <c r="R500" i="32"/>
  <c r="Q507" i="32"/>
  <c r="S513" i="32"/>
  <c r="R520" i="32"/>
  <c r="Q527" i="32"/>
  <c r="S533" i="32"/>
  <c r="R540" i="32"/>
  <c r="Q547" i="32"/>
  <c r="S553" i="32"/>
  <c r="R7" i="32"/>
  <c r="Q14" i="32"/>
  <c r="S20" i="32"/>
  <c r="R27" i="32"/>
  <c r="Q34" i="32"/>
  <c r="S40" i="32"/>
  <c r="R47" i="32"/>
  <c r="Q54" i="32"/>
  <c r="S60" i="32"/>
  <c r="R67" i="32"/>
  <c r="Q74" i="32"/>
  <c r="S80" i="32"/>
  <c r="R87" i="32"/>
  <c r="Q94" i="32"/>
  <c r="S100" i="32"/>
  <c r="R107" i="32"/>
  <c r="Q114" i="32"/>
  <c r="S120" i="32"/>
  <c r="R127" i="32"/>
  <c r="Q134" i="32"/>
  <c r="S140" i="32"/>
  <c r="R147" i="32"/>
  <c r="Q154" i="32"/>
  <c r="S160" i="32"/>
  <c r="R167" i="32"/>
  <c r="Q174" i="32"/>
  <c r="S180" i="32"/>
  <c r="R187" i="32"/>
  <c r="Q194" i="32"/>
  <c r="S200" i="32"/>
  <c r="R207" i="32"/>
  <c r="R227" i="32"/>
  <c r="Q234" i="32"/>
  <c r="S240" i="32"/>
  <c r="R247" i="32"/>
  <c r="Q254" i="32"/>
  <c r="S260" i="32"/>
  <c r="R267" i="32"/>
  <c r="Q274" i="32"/>
  <c r="S280" i="32"/>
  <c r="R287" i="32"/>
  <c r="Q294" i="32"/>
  <c r="S300" i="32"/>
  <c r="R307" i="32"/>
  <c r="Q314" i="32"/>
  <c r="S320" i="32"/>
  <c r="R327" i="32"/>
  <c r="Q334" i="32"/>
  <c r="S340" i="32"/>
  <c r="R347" i="32"/>
  <c r="Q354" i="32"/>
  <c r="S360" i="32"/>
  <c r="R367" i="32"/>
  <c r="Q374" i="32"/>
  <c r="S380" i="32"/>
  <c r="R387" i="32"/>
  <c r="Q394" i="32"/>
  <c r="S400" i="32"/>
  <c r="R407" i="32"/>
  <c r="Q414" i="32"/>
  <c r="S420" i="32"/>
  <c r="R427" i="32"/>
  <c r="Q434" i="32"/>
  <c r="S440" i="32"/>
  <c r="R447" i="32"/>
  <c r="Q454" i="32"/>
  <c r="S460" i="32"/>
  <c r="R467" i="32"/>
  <c r="Q474" i="32"/>
  <c r="S480" i="32"/>
  <c r="R487" i="32"/>
  <c r="Q494" i="32"/>
  <c r="S500" i="32"/>
  <c r="R507" i="32"/>
  <c r="Q514" i="32"/>
  <c r="S520" i="32"/>
  <c r="R527" i="32"/>
  <c r="Q534" i="32"/>
  <c r="S540" i="32"/>
  <c r="R547" i="32"/>
  <c r="Q554" i="32"/>
  <c r="S7" i="32"/>
  <c r="R14" i="32"/>
  <c r="Q21" i="32"/>
  <c r="S27" i="32"/>
  <c r="R34" i="32"/>
  <c r="Q41" i="32"/>
  <c r="S47" i="32"/>
  <c r="R54" i="32"/>
  <c r="Q61" i="32"/>
  <c r="S67" i="32"/>
  <c r="R74" i="32"/>
  <c r="Q81" i="32"/>
  <c r="S87" i="32"/>
  <c r="R94" i="32"/>
  <c r="Q101" i="32"/>
  <c r="S107" i="32"/>
  <c r="R114" i="32"/>
  <c r="Q121" i="32"/>
  <c r="S127" i="32"/>
  <c r="R134" i="32"/>
  <c r="Q141" i="32"/>
  <c r="S147" i="32"/>
  <c r="R154" i="32"/>
  <c r="Q161" i="32"/>
  <c r="S167" i="32"/>
  <c r="R174" i="32"/>
  <c r="Q181" i="32"/>
  <c r="S187" i="32"/>
  <c r="R194" i="32"/>
  <c r="Q201" i="32"/>
  <c r="S207" i="32"/>
  <c r="S227" i="32"/>
  <c r="R234" i="32"/>
  <c r="Q241" i="32"/>
  <c r="S247" i="32"/>
  <c r="R254" i="32"/>
  <c r="Q261" i="32"/>
  <c r="S267" i="32"/>
  <c r="R274" i="32"/>
  <c r="Q281" i="32"/>
  <c r="S287" i="32"/>
  <c r="R294" i="32"/>
  <c r="Q301" i="32"/>
  <c r="S307" i="32"/>
  <c r="R314" i="32"/>
  <c r="Q321" i="32"/>
  <c r="S327" i="32"/>
  <c r="R334" i="32"/>
  <c r="Q341" i="32"/>
  <c r="S347" i="32"/>
  <c r="R354" i="32"/>
  <c r="Q361" i="32"/>
  <c r="S367" i="32"/>
  <c r="R374" i="32"/>
  <c r="Q381" i="32"/>
  <c r="S387" i="32"/>
  <c r="R394" i="32"/>
  <c r="Q401" i="32"/>
  <c r="S407" i="32"/>
  <c r="R414" i="32"/>
  <c r="Q421" i="32"/>
  <c r="S427" i="32"/>
  <c r="R434" i="32"/>
  <c r="Q441" i="32"/>
  <c r="S447" i="32"/>
  <c r="R454" i="32"/>
  <c r="Q461" i="32"/>
  <c r="S467" i="32"/>
  <c r="R474" i="32"/>
  <c r="Q481" i="32"/>
  <c r="S487" i="32"/>
  <c r="R494" i="32"/>
  <c r="Q501" i="32"/>
  <c r="S507" i="32"/>
  <c r="R514" i="32"/>
  <c r="Q521" i="32"/>
  <c r="S527" i="32"/>
  <c r="R534" i="32"/>
  <c r="Q541" i="32"/>
  <c r="S547" i="32"/>
  <c r="R554" i="32"/>
  <c r="Q8" i="32"/>
  <c r="S14" i="32"/>
  <c r="R21" i="32"/>
  <c r="Q28" i="32"/>
  <c r="S34" i="32"/>
  <c r="R41" i="32"/>
  <c r="Q48" i="32"/>
  <c r="S54" i="32"/>
  <c r="R61" i="32"/>
  <c r="Q68" i="32"/>
  <c r="S74" i="32"/>
  <c r="R81" i="32"/>
  <c r="Q88" i="32"/>
  <c r="S94" i="32"/>
  <c r="R101" i="32"/>
  <c r="Q108" i="32"/>
  <c r="S114" i="32"/>
  <c r="R121" i="32"/>
  <c r="Q128" i="32"/>
  <c r="S134" i="32"/>
  <c r="R141" i="32"/>
  <c r="Q148" i="32"/>
  <c r="S154" i="32"/>
  <c r="R161" i="32"/>
  <c r="Q168" i="32"/>
  <c r="S174" i="32"/>
  <c r="R181" i="32"/>
  <c r="Q188" i="32"/>
  <c r="S194" i="32"/>
  <c r="R201" i="32"/>
  <c r="Q208" i="32"/>
  <c r="Q228" i="32"/>
  <c r="S234" i="32"/>
  <c r="R241" i="32"/>
  <c r="Q248" i="32"/>
  <c r="S254" i="32"/>
  <c r="R261" i="32"/>
  <c r="Q268" i="32"/>
  <c r="S274" i="32"/>
  <c r="R281" i="32"/>
  <c r="Q288" i="32"/>
  <c r="S294" i="32"/>
  <c r="R301" i="32"/>
  <c r="Q308" i="32"/>
  <c r="S314" i="32"/>
  <c r="R321" i="32"/>
  <c r="Q328" i="32"/>
  <c r="S334" i="32"/>
  <c r="R341" i="32"/>
  <c r="Q348" i="32"/>
  <c r="S354" i="32"/>
  <c r="R361" i="32"/>
  <c r="Q368" i="32"/>
  <c r="S374" i="32"/>
  <c r="R381" i="32"/>
  <c r="Q388" i="32"/>
  <c r="S394" i="32"/>
  <c r="R401" i="32"/>
  <c r="Q408" i="32"/>
  <c r="S414" i="32"/>
  <c r="R421" i="32"/>
  <c r="Q428" i="32"/>
  <c r="S434" i="32"/>
  <c r="R441" i="32"/>
  <c r="Q448" i="32"/>
  <c r="S454" i="32"/>
  <c r="R461" i="32"/>
  <c r="Q468" i="32"/>
  <c r="S474" i="32"/>
  <c r="R481" i="32"/>
  <c r="Q488" i="32"/>
  <c r="S494" i="32"/>
  <c r="R501" i="32"/>
  <c r="Q508" i="32"/>
  <c r="S514" i="32"/>
  <c r="R521" i="32"/>
  <c r="Q528" i="32"/>
  <c r="S534" i="32"/>
  <c r="R541" i="32"/>
  <c r="Q548" i="32"/>
  <c r="S554" i="32"/>
  <c r="R8" i="32"/>
  <c r="Q15" i="32"/>
  <c r="S21" i="32"/>
  <c r="R28" i="32"/>
  <c r="Q35" i="32"/>
  <c r="S41" i="32"/>
  <c r="R48" i="32"/>
  <c r="Q55" i="32"/>
  <c r="S61" i="32"/>
  <c r="R68" i="32"/>
  <c r="Q75" i="32"/>
  <c r="S81" i="32"/>
  <c r="R88" i="32"/>
  <c r="Q95" i="32"/>
  <c r="S101" i="32"/>
  <c r="R108" i="32"/>
  <c r="Q115" i="32"/>
  <c r="S121" i="32"/>
  <c r="R128" i="32"/>
  <c r="Q135" i="32"/>
  <c r="S141" i="32"/>
  <c r="R148" i="32"/>
  <c r="Q155" i="32"/>
  <c r="S161" i="32"/>
  <c r="R168" i="32"/>
  <c r="Q175" i="32"/>
  <c r="S181" i="32"/>
  <c r="R188" i="32"/>
  <c r="Q195" i="32"/>
  <c r="S201" i="32"/>
  <c r="R208" i="32"/>
  <c r="Q2" i="32"/>
  <c r="S8" i="32"/>
  <c r="R15" i="32"/>
  <c r="Q22" i="32"/>
  <c r="S28" i="32"/>
  <c r="R35" i="32"/>
  <c r="Q42" i="32"/>
  <c r="S48" i="32"/>
  <c r="R55" i="32"/>
  <c r="Q62" i="32"/>
  <c r="S68" i="32"/>
  <c r="R75" i="32"/>
  <c r="Q82" i="32"/>
  <c r="S88" i="32"/>
  <c r="R95" i="32"/>
  <c r="Q102" i="32"/>
  <c r="S108" i="32"/>
  <c r="R115" i="32"/>
  <c r="Q122" i="32"/>
  <c r="S128" i="32"/>
  <c r="R135" i="32"/>
  <c r="Q142" i="32"/>
  <c r="S148" i="32"/>
  <c r="R155" i="32"/>
  <c r="Q162" i="32"/>
  <c r="S168" i="32"/>
  <c r="R175" i="32"/>
  <c r="Q182" i="32"/>
  <c r="S188" i="32"/>
  <c r="R195" i="32"/>
  <c r="Q202" i="32"/>
  <c r="S208" i="32"/>
  <c r="S228" i="32"/>
  <c r="R235" i="32"/>
  <c r="Q242" i="32"/>
  <c r="S248" i="32"/>
  <c r="R255" i="32"/>
  <c r="Q262" i="32"/>
  <c r="S268" i="32"/>
  <c r="R275" i="32"/>
  <c r="Q282" i="32"/>
  <c r="S288" i="32"/>
  <c r="R295" i="32"/>
  <c r="Q302" i="32"/>
  <c r="S308" i="32"/>
  <c r="R315" i="32"/>
  <c r="Q322" i="32"/>
  <c r="S328" i="32"/>
  <c r="R335" i="32"/>
  <c r="R2" i="32"/>
  <c r="Q9" i="32"/>
  <c r="S15" i="32"/>
  <c r="R22" i="32"/>
  <c r="Q29" i="32"/>
  <c r="S35" i="32"/>
  <c r="R42" i="32"/>
  <c r="Q49" i="32"/>
  <c r="S55" i="32"/>
  <c r="R62" i="32"/>
  <c r="Q69" i="32"/>
  <c r="S75" i="32"/>
  <c r="R82" i="32"/>
  <c r="Q89" i="32"/>
  <c r="S95" i="32"/>
  <c r="R102" i="32"/>
  <c r="Q109" i="32"/>
  <c r="S115" i="32"/>
  <c r="R122" i="32"/>
  <c r="Q129" i="32"/>
  <c r="S135" i="32"/>
  <c r="R142" i="32"/>
  <c r="Q149" i="32"/>
  <c r="S155" i="32"/>
  <c r="R162" i="32"/>
  <c r="Q169" i="32"/>
  <c r="S175" i="32"/>
  <c r="R182" i="32"/>
  <c r="Q189" i="32"/>
  <c r="S195" i="32"/>
  <c r="R202" i="32"/>
  <c r="Q209" i="32"/>
  <c r="Q229" i="32"/>
  <c r="S235" i="32"/>
  <c r="R242" i="32"/>
  <c r="Q249" i="32"/>
  <c r="S255" i="32"/>
  <c r="R262" i="32"/>
  <c r="Q269" i="32"/>
  <c r="S275" i="32"/>
  <c r="R282" i="32"/>
  <c r="Q289" i="32"/>
  <c r="S295" i="32"/>
  <c r="R302" i="32"/>
  <c r="Q12" i="32"/>
  <c r="R56" i="32"/>
  <c r="S102" i="32"/>
  <c r="R145" i="32"/>
  <c r="S189" i="32"/>
  <c r="R229" i="32"/>
  <c r="S262" i="32"/>
  <c r="Q296" i="32"/>
  <c r="Q323" i="32"/>
  <c r="Q349" i="32"/>
  <c r="S369" i="32"/>
  <c r="Q395" i="32"/>
  <c r="S415" i="32"/>
  <c r="R435" i="32"/>
  <c r="Q455" i="32"/>
  <c r="Q472" i="32"/>
  <c r="Q490" i="32"/>
  <c r="S509" i="32"/>
  <c r="R529" i="32"/>
  <c r="Q549" i="32"/>
  <c r="Q16" i="32"/>
  <c r="S58" i="32"/>
  <c r="Q103" i="32"/>
  <c r="R149" i="32"/>
  <c r="Q192" i="32"/>
  <c r="S229" i="32"/>
  <c r="Q263" i="32"/>
  <c r="R296" i="32"/>
  <c r="R325" i="32"/>
  <c r="R349" i="32"/>
  <c r="Q372" i="32"/>
  <c r="R395" i="32"/>
  <c r="Q416" i="32"/>
  <c r="S435" i="32"/>
  <c r="R455" i="32"/>
  <c r="Q475" i="32"/>
  <c r="Q492" i="32"/>
  <c r="Q510" i="32"/>
  <c r="S529" i="32"/>
  <c r="R549" i="32"/>
  <c r="R16" i="32"/>
  <c r="S62" i="32"/>
  <c r="R105" i="32"/>
  <c r="S149" i="32"/>
  <c r="Q196" i="32"/>
  <c r="Q232" i="32"/>
  <c r="R265" i="32"/>
  <c r="S298" i="32"/>
  <c r="R328" i="32"/>
  <c r="S349" i="32"/>
  <c r="Q375" i="32"/>
  <c r="S395" i="32"/>
  <c r="R416" i="32"/>
  <c r="Q436" i="32"/>
  <c r="S455" i="32"/>
  <c r="R475" i="32"/>
  <c r="Q495" i="32"/>
  <c r="Q512" i="32"/>
  <c r="Q530" i="32"/>
  <c r="S549" i="32"/>
  <c r="S18" i="32"/>
  <c r="Q63" i="32"/>
  <c r="R109" i="32"/>
  <c r="Q152" i="32"/>
  <c r="R196" i="32"/>
  <c r="Q235" i="32"/>
  <c r="R268" i="32"/>
  <c r="S301" i="32"/>
  <c r="Q329" i="32"/>
  <c r="Q352" i="32"/>
  <c r="R375" i="32"/>
  <c r="Q396" i="32"/>
  <c r="S416" i="32"/>
  <c r="R436" i="32"/>
  <c r="Q456" i="32"/>
  <c r="S475" i="32"/>
  <c r="R495" i="32"/>
  <c r="Q515" i="32"/>
  <c r="Q532" i="32"/>
  <c r="Q550" i="32"/>
  <c r="S22" i="32"/>
  <c r="R65" i="32"/>
  <c r="S109" i="32"/>
  <c r="Q156" i="32"/>
  <c r="S198" i="32"/>
  <c r="Q236" i="32"/>
  <c r="R269" i="32"/>
  <c r="S302" i="32"/>
  <c r="R329" i="32"/>
  <c r="Q355" i="32"/>
  <c r="S375" i="32"/>
  <c r="R396" i="32"/>
  <c r="S418" i="32"/>
  <c r="S436" i="32"/>
  <c r="R456" i="32"/>
  <c r="Q476" i="32"/>
  <c r="S495" i="32"/>
  <c r="R515" i="32"/>
  <c r="Q535" i="32"/>
  <c r="Q552" i="32"/>
  <c r="Q23" i="32"/>
  <c r="R69" i="32"/>
  <c r="Q112" i="32"/>
  <c r="R156" i="32"/>
  <c r="S202" i="32"/>
  <c r="R236" i="32"/>
  <c r="S269" i="32"/>
  <c r="Q303" i="32"/>
  <c r="S329" i="32"/>
  <c r="R355" i="32"/>
  <c r="Q376" i="32"/>
  <c r="S398" i="32"/>
  <c r="S421" i="32"/>
  <c r="S438" i="32"/>
  <c r="S456" i="32"/>
  <c r="R476" i="32"/>
  <c r="Q496" i="32"/>
  <c r="S515" i="32"/>
  <c r="R535" i="32"/>
  <c r="Q555" i="32"/>
  <c r="R25" i="32"/>
  <c r="S69" i="32"/>
  <c r="Q116" i="32"/>
  <c r="S158" i="32"/>
  <c r="Q203" i="32"/>
  <c r="S238" i="32"/>
  <c r="Q272" i="32"/>
  <c r="R305" i="32"/>
  <c r="Q332" i="32"/>
  <c r="S355" i="32"/>
  <c r="R376" i="32"/>
  <c r="S401" i="32"/>
  <c r="Q422" i="32"/>
  <c r="S441" i="32"/>
  <c r="S458" i="32"/>
  <c r="S476" i="32"/>
  <c r="R496" i="32"/>
  <c r="Q516" i="32"/>
  <c r="S535" i="32"/>
  <c r="R555" i="32"/>
  <c r="R29" i="32"/>
  <c r="Q72" i="32"/>
  <c r="R116" i="32"/>
  <c r="S162" i="32"/>
  <c r="R205" i="32"/>
  <c r="S241" i="32"/>
  <c r="Q275" i="32"/>
  <c r="R308" i="32"/>
  <c r="Q335" i="32"/>
  <c r="Q356" i="32"/>
  <c r="S378" i="32"/>
  <c r="Q402" i="32"/>
  <c r="R422" i="32"/>
  <c r="Q442" i="32"/>
  <c r="S461" i="32"/>
  <c r="S478" i="32"/>
  <c r="S496" i="32"/>
  <c r="R516" i="32"/>
  <c r="Q536" i="32"/>
  <c r="S555" i="32"/>
  <c r="S29" i="32"/>
  <c r="Q76" i="32"/>
  <c r="S118" i="32"/>
  <c r="Q163" i="32"/>
  <c r="R209" i="32"/>
  <c r="S242" i="32"/>
  <c r="Q276" i="32"/>
  <c r="Q309" i="32"/>
  <c r="S335" i="32"/>
  <c r="R356" i="32"/>
  <c r="S381" i="32"/>
  <c r="R402" i="32"/>
  <c r="S422" i="32"/>
  <c r="R442" i="32"/>
  <c r="Q462" i="32"/>
  <c r="S481" i="32"/>
  <c r="S498" i="32"/>
  <c r="S516" i="32"/>
  <c r="R536" i="32"/>
  <c r="Q556" i="32"/>
  <c r="Q32" i="32"/>
  <c r="R76" i="32"/>
  <c r="S122" i="32"/>
  <c r="R165" i="32"/>
  <c r="S209" i="32"/>
  <c r="Q243" i="32"/>
  <c r="R276" i="32"/>
  <c r="R309" i="32"/>
  <c r="Q336" i="32"/>
  <c r="S358" i="32"/>
  <c r="Q382" i="32"/>
  <c r="S402" i="32"/>
  <c r="Q423" i="32"/>
  <c r="S442" i="32"/>
  <c r="R462" i="32"/>
  <c r="Q482" i="32"/>
  <c r="S501" i="32"/>
  <c r="S518" i="32"/>
  <c r="S536" i="32"/>
  <c r="R556" i="32"/>
  <c r="Q36" i="32"/>
  <c r="S78" i="32"/>
  <c r="Q123" i="32"/>
  <c r="R169" i="32"/>
  <c r="Q212" i="32"/>
  <c r="R245" i="32"/>
  <c r="S278" i="32"/>
  <c r="S309" i="32"/>
  <c r="R336" i="32"/>
  <c r="S361" i="32"/>
  <c r="R382" i="32"/>
  <c r="Q403" i="32"/>
  <c r="R423" i="32"/>
  <c r="Q443" i="32"/>
  <c r="S462" i="32"/>
  <c r="R482" i="32"/>
  <c r="Q502" i="32"/>
  <c r="S521" i="32"/>
  <c r="S538" i="32"/>
  <c r="S556" i="32"/>
  <c r="R36" i="32"/>
  <c r="S82" i="32"/>
  <c r="R125" i="32"/>
  <c r="S169" i="32"/>
  <c r="R248" i="32"/>
  <c r="S281" i="32"/>
  <c r="Q312" i="32"/>
  <c r="S338" i="32"/>
  <c r="Q362" i="32"/>
  <c r="S382" i="32"/>
  <c r="R405" i="32"/>
  <c r="R425" i="32"/>
  <c r="R443" i="32"/>
  <c r="Q463" i="32"/>
  <c r="S482" i="32"/>
  <c r="R502" i="32"/>
  <c r="Q522" i="32"/>
  <c r="S541" i="32"/>
  <c r="S558" i="32"/>
  <c r="S38" i="32"/>
  <c r="Q83" i="32"/>
  <c r="R129" i="32"/>
  <c r="Q172" i="32"/>
  <c r="R249" i="32"/>
  <c r="S282" i="32"/>
  <c r="Q315" i="32"/>
  <c r="S341" i="32"/>
  <c r="R362" i="32"/>
  <c r="Q383" i="32"/>
  <c r="R408" i="32"/>
  <c r="R428" i="32"/>
  <c r="R445" i="32"/>
  <c r="R463" i="32"/>
  <c r="Q483" i="32"/>
  <c r="S502" i="32"/>
  <c r="R522" i="32"/>
  <c r="Q542" i="32"/>
  <c r="S42" i="32"/>
  <c r="R85" i="32"/>
  <c r="S129" i="32"/>
  <c r="Q176" i="32"/>
  <c r="S249" i="32"/>
  <c r="Q283" i="32"/>
  <c r="S315" i="32"/>
  <c r="Q342" i="32"/>
  <c r="S362" i="32"/>
  <c r="R385" i="32"/>
  <c r="S408" i="32"/>
  <c r="S428" i="32"/>
  <c r="R448" i="32"/>
  <c r="R465" i="32"/>
  <c r="R483" i="32"/>
  <c r="Q503" i="32"/>
  <c r="S522" i="32"/>
  <c r="R542" i="32"/>
  <c r="Q43" i="32"/>
  <c r="R89" i="32"/>
  <c r="Q132" i="32"/>
  <c r="R176" i="32"/>
  <c r="Q252" i="32"/>
  <c r="R285" i="32"/>
  <c r="Q316" i="32"/>
  <c r="R342" i="32"/>
  <c r="Q363" i="32"/>
  <c r="R388" i="32"/>
  <c r="Q409" i="32"/>
  <c r="Q429" i="32"/>
  <c r="S448" i="32"/>
  <c r="R468" i="32"/>
  <c r="R485" i="32"/>
  <c r="R503" i="32"/>
  <c r="Q523" i="32"/>
  <c r="S542" i="32"/>
  <c r="R45" i="32"/>
  <c r="S89" i="32"/>
  <c r="Q136" i="32"/>
  <c r="S178" i="32"/>
  <c r="Q255" i="32"/>
  <c r="R288" i="32"/>
  <c r="R316" i="32"/>
  <c r="S342" i="32"/>
  <c r="R365" i="32"/>
  <c r="S388" i="32"/>
  <c r="R409" i="32"/>
  <c r="R429" i="32"/>
  <c r="Q449" i="32"/>
  <c r="S468" i="32"/>
  <c r="R488" i="32"/>
  <c r="R505" i="32"/>
  <c r="R523" i="32"/>
  <c r="Q543" i="32"/>
  <c r="S2" i="32"/>
  <c r="R49" i="32"/>
  <c r="Q92" i="32"/>
  <c r="R136" i="32"/>
  <c r="S182" i="32"/>
  <c r="Q256" i="32"/>
  <c r="R289" i="32"/>
  <c r="S318" i="32"/>
  <c r="Q343" i="32"/>
  <c r="R368" i="32"/>
  <c r="Q389" i="32"/>
  <c r="S409" i="32"/>
  <c r="S429" i="32"/>
  <c r="R449" i="32"/>
  <c r="Q469" i="32"/>
  <c r="S488" i="32"/>
  <c r="R508" i="32"/>
  <c r="R525" i="32"/>
  <c r="R543" i="32"/>
  <c r="Q3" i="32"/>
  <c r="S49" i="32"/>
  <c r="Q96" i="32"/>
  <c r="S138" i="32"/>
  <c r="Q183" i="32"/>
  <c r="Q223" i="32"/>
  <c r="R256" i="32"/>
  <c r="S289" i="32"/>
  <c r="S321" i="32"/>
  <c r="R345" i="32"/>
  <c r="S368" i="32"/>
  <c r="R389" i="32"/>
  <c r="Q412" i="32"/>
  <c r="Q430" i="32"/>
  <c r="S449" i="32"/>
  <c r="R469" i="32"/>
  <c r="Q489" i="32"/>
  <c r="S508" i="32"/>
  <c r="R528" i="32"/>
  <c r="R545" i="32"/>
  <c r="R9" i="32"/>
  <c r="Q52" i="32"/>
  <c r="R96" i="32"/>
  <c r="S142" i="32"/>
  <c r="R185" i="32"/>
  <c r="R225" i="32"/>
  <c r="S258" i="32"/>
  <c r="Q292" i="32"/>
  <c r="R322" i="32"/>
  <c r="R348" i="32"/>
  <c r="Q369" i="32"/>
  <c r="S389" i="32"/>
  <c r="Q415" i="32"/>
  <c r="Q432" i="32"/>
  <c r="Q450" i="32"/>
  <c r="S469" i="32"/>
  <c r="R489" i="32"/>
  <c r="Q509" i="32"/>
  <c r="S528" i="32"/>
  <c r="R548" i="32"/>
  <c r="S9" i="32"/>
  <c r="Q56" i="32"/>
  <c r="S98" i="32"/>
  <c r="Q143" i="32"/>
  <c r="R189" i="32"/>
  <c r="R228" i="32"/>
  <c r="S261" i="32"/>
  <c r="Q295" i="32"/>
  <c r="S322" i="32"/>
  <c r="S348" i="32"/>
  <c r="R369" i="32"/>
  <c r="Q392" i="32"/>
  <c r="R415" i="32"/>
  <c r="Q435" i="32"/>
  <c r="Q452" i="32"/>
  <c r="Q470" i="32"/>
  <c r="S489" i="32"/>
  <c r="R509" i="32"/>
  <c r="Q529" i="32"/>
  <c r="S548" i="32"/>
  <c r="F4" i="1" l="1" a="1"/>
  <c r="F3" i="1" a="1"/>
  <c r="KM2" i="2" a="1"/>
  <c r="KL2" i="2" a="1"/>
  <c r="KK2" i="2" a="1"/>
  <c r="KJ2" i="2" a="1"/>
  <c r="KI2" i="2" a="1"/>
  <c r="KH2" i="2" a="1"/>
  <c r="KG2" i="2" a="1"/>
  <c r="KF2" i="2" a="1"/>
  <c r="KE2" i="2" a="1"/>
  <c r="KD2" i="2" a="1"/>
  <c r="KC2" i="2" a="1"/>
  <c r="KB2" i="2" a="1"/>
  <c r="KA2" i="2" a="1"/>
  <c r="JZ2" i="2" a="1"/>
  <c r="JY2" i="2" a="1"/>
  <c r="JX2" i="2" a="1"/>
  <c r="JW2" i="2" a="1"/>
  <c r="JV2" i="2" a="1"/>
  <c r="JU2" i="2" a="1"/>
  <c r="JT2" i="2" a="1"/>
  <c r="JS2" i="2" a="1"/>
  <c r="JR2" i="2" a="1"/>
  <c r="JQ2" i="2" a="1"/>
  <c r="JP2" i="2" a="1"/>
  <c r="JO2" i="2" a="1"/>
  <c r="JN2" i="2" a="1"/>
  <c r="JM2" i="2" a="1"/>
  <c r="JL2" i="2" a="1"/>
  <c r="JK2" i="2" a="1"/>
  <c r="JJ2" i="2" a="1"/>
  <c r="JI2" i="2" a="1"/>
  <c r="JH2" i="2" a="1"/>
  <c r="JG2" i="2" a="1"/>
  <c r="JF2" i="2" a="1"/>
  <c r="JE2" i="2" a="1"/>
  <c r="JD2" i="2" a="1"/>
  <c r="JC2" i="2" a="1"/>
  <c r="JB2" i="2" a="1"/>
  <c r="JA2" i="2" a="1"/>
  <c r="IZ2" i="2" a="1"/>
  <c r="IY2" i="2" a="1"/>
  <c r="IX2" i="2" a="1"/>
  <c r="IW2" i="2" a="1"/>
  <c r="IV2" i="2" a="1"/>
  <c r="IU2" i="2" a="1"/>
  <c r="IT2" i="2" a="1"/>
  <c r="IS2" i="2" a="1"/>
  <c r="IR2" i="2" a="1"/>
  <c r="IQ2" i="2" a="1"/>
  <c r="IP2" i="2" a="1"/>
  <c r="IO2" i="2" a="1"/>
  <c r="IN2" i="2" a="1"/>
  <c r="IM2" i="2" a="1"/>
  <c r="IL2" i="2" a="1"/>
  <c r="IK2" i="2" a="1"/>
  <c r="IJ2" i="2" a="1"/>
  <c r="II2" i="2" a="1"/>
  <c r="IH2" i="2" a="1"/>
  <c r="IG2" i="2" a="1"/>
  <c r="IF2" i="2" a="1"/>
  <c r="IE2" i="2" a="1"/>
  <c r="ID2" i="2" a="1"/>
  <c r="IC2" i="2" a="1"/>
  <c r="IB2" i="2" a="1"/>
  <c r="IA2" i="2" a="1"/>
  <c r="HZ2" i="2" a="1"/>
  <c r="HY2" i="2" a="1"/>
  <c r="HX2" i="2" a="1"/>
  <c r="HW2" i="2" a="1"/>
  <c r="HV2" i="2" a="1"/>
  <c r="HU2" i="2" a="1"/>
  <c r="HT2" i="2" a="1"/>
  <c r="HS2" i="2" a="1"/>
  <c r="HR2" i="2" a="1"/>
  <c r="HQ2" i="2" a="1"/>
  <c r="HP2" i="2" a="1"/>
  <c r="HO2" i="2" a="1"/>
  <c r="HN2" i="2" a="1"/>
  <c r="HM2" i="2" a="1"/>
  <c r="HL2" i="2" a="1"/>
  <c r="HK2" i="2" a="1"/>
  <c r="HJ2" i="2" a="1"/>
  <c r="HI2" i="2" a="1"/>
  <c r="HH2" i="2" a="1"/>
  <c r="HG2" i="2" a="1"/>
  <c r="HF2" i="2" a="1"/>
  <c r="HE2" i="2" a="1"/>
  <c r="HD2" i="2" a="1"/>
  <c r="HC2" i="2" a="1"/>
  <c r="HB2" i="2" a="1"/>
  <c r="HA2" i="2" a="1"/>
  <c r="GZ2" i="2" a="1"/>
  <c r="GY2" i="2" a="1"/>
  <c r="GX2" i="2" a="1"/>
  <c r="GW2" i="2" a="1"/>
  <c r="GV2" i="2" a="1"/>
  <c r="GU2" i="2" a="1"/>
  <c r="GT2" i="2" a="1"/>
  <c r="GS2" i="2" a="1"/>
  <c r="GR2" i="2" a="1"/>
  <c r="GQ2" i="2" a="1"/>
  <c r="GP2" i="2" a="1"/>
  <c r="GO2" i="2" a="1"/>
  <c r="GN2" i="2" a="1"/>
  <c r="GM2" i="2" a="1"/>
  <c r="GL2" i="2" a="1"/>
  <c r="GK2" i="2" a="1"/>
  <c r="GJ2" i="2" a="1"/>
  <c r="GI2" i="2" a="1"/>
  <c r="GH2" i="2" a="1"/>
  <c r="GG2" i="2" a="1"/>
  <c r="GF2" i="2" a="1"/>
  <c r="GE2" i="2" a="1"/>
  <c r="GD2" i="2" a="1"/>
  <c r="GC2" i="2" a="1"/>
  <c r="GB2" i="2" a="1"/>
  <c r="GA2" i="2" a="1"/>
  <c r="FZ2" i="2" a="1"/>
  <c r="FY2" i="2" a="1"/>
  <c r="FX2" i="2" a="1"/>
  <c r="FW2" i="2" a="1"/>
  <c r="FV2" i="2" a="1"/>
  <c r="FU2" i="2" a="1"/>
  <c r="FT2" i="2" a="1"/>
  <c r="FS2" i="2" a="1"/>
  <c r="FR2" i="2" a="1"/>
  <c r="FQ2" i="2" a="1"/>
  <c r="FP2" i="2" a="1"/>
  <c r="FO2" i="2" a="1"/>
  <c r="FN2" i="2" a="1"/>
  <c r="FM2" i="2" a="1"/>
  <c r="FL2" i="2" a="1"/>
  <c r="FK2" i="2" a="1"/>
  <c r="FJ2" i="2" a="1"/>
  <c r="FI2" i="2" a="1"/>
  <c r="FH2" i="2" a="1"/>
  <c r="FG2" i="2" a="1"/>
  <c r="FF2" i="2" a="1"/>
  <c r="FE2" i="2" a="1"/>
  <c r="FD2" i="2" a="1"/>
  <c r="FC2" i="2" a="1"/>
  <c r="FB2" i="2" a="1"/>
  <c r="FA2" i="2" a="1"/>
  <c r="EZ2" i="2" a="1"/>
  <c r="EY2" i="2" a="1"/>
  <c r="EX2" i="2" a="1"/>
  <c r="EW2" i="2" a="1"/>
  <c r="EV2" i="2" a="1"/>
  <c r="EU2" i="2" a="1"/>
  <c r="ET2" i="2" a="1"/>
  <c r="ES2" i="2" a="1"/>
  <c r="ER2" i="2" a="1"/>
  <c r="EQ2" i="2" a="1"/>
  <c r="EP2" i="2" a="1"/>
  <c r="EO2" i="2" a="1"/>
  <c r="EN2" i="2" a="1"/>
  <c r="EM2" i="2" a="1"/>
  <c r="EL2" i="2" a="1"/>
  <c r="EK2" i="2" a="1"/>
  <c r="EJ2" i="2" a="1"/>
  <c r="EI2" i="2" a="1"/>
  <c r="EH2" i="2" a="1"/>
  <c r="EG2" i="2" a="1"/>
  <c r="EF2" i="2" a="1"/>
  <c r="EE2" i="2" a="1"/>
  <c r="ED2" i="2" a="1"/>
  <c r="EC2" i="2" a="1"/>
  <c r="EB2" i="2" a="1"/>
  <c r="EA2" i="2" a="1"/>
  <c r="DZ2" i="2" a="1"/>
  <c r="DY2" i="2" a="1"/>
  <c r="DX2" i="2" a="1"/>
  <c r="DW2" i="2" a="1"/>
  <c r="DV2" i="2" a="1"/>
  <c r="DU2" i="2" a="1"/>
  <c r="DT2" i="2" a="1"/>
  <c r="DS2" i="2" a="1"/>
  <c r="DR2" i="2" a="1"/>
  <c r="DQ2" i="2" a="1"/>
  <c r="DP2" i="2" a="1"/>
  <c r="DO2" i="2" a="1"/>
  <c r="DN2" i="2" a="1"/>
  <c r="DM2" i="2" a="1"/>
  <c r="DL2" i="2" a="1"/>
  <c r="DK2" i="2" a="1"/>
  <c r="DJ2" i="2" a="1"/>
  <c r="DI2" i="2" a="1"/>
  <c r="DH2" i="2" a="1"/>
  <c r="DG2" i="2" a="1"/>
  <c r="DF2" i="2" a="1"/>
  <c r="DE2" i="2" a="1"/>
  <c r="DD2" i="2" a="1"/>
  <c r="DC2" i="2" a="1"/>
  <c r="DB2" i="2" a="1"/>
  <c r="DA2" i="2" a="1"/>
  <c r="CZ2" i="2" a="1"/>
  <c r="CY2" i="2" a="1"/>
  <c r="CX2" i="2" a="1"/>
  <c r="CW2" i="2" a="1"/>
  <c r="CV2" i="2" a="1"/>
  <c r="CU2" i="2" a="1"/>
  <c r="CT2" i="2" a="1"/>
  <c r="CS2" i="2" a="1"/>
  <c r="CR2" i="2" a="1"/>
  <c r="CQ2" i="2" a="1"/>
  <c r="CP2" i="2" a="1"/>
  <c r="CO2" i="2" a="1"/>
  <c r="CN2" i="2" a="1"/>
  <c r="CM2" i="2" a="1"/>
  <c r="CL2" i="2" a="1"/>
  <c r="CK2" i="2" a="1"/>
  <c r="CJ2" i="2" a="1"/>
  <c r="CI2" i="2" a="1"/>
  <c r="CH2" i="2" a="1"/>
  <c r="CG2" i="2" a="1"/>
  <c r="CF2" i="2" a="1"/>
  <c r="CE2" i="2" a="1"/>
  <c r="CD2" i="2" a="1"/>
  <c r="CC2" i="2" a="1"/>
  <c r="CB2" i="2" a="1"/>
  <c r="CA2" i="2" a="1"/>
  <c r="BZ2" i="2" a="1"/>
  <c r="BY2" i="2" a="1"/>
  <c r="BX2" i="2" a="1"/>
  <c r="BW2" i="2" a="1"/>
  <c r="BV2" i="2" a="1"/>
  <c r="BU2" i="2" a="1"/>
  <c r="BT2" i="2" a="1"/>
  <c r="BS2" i="2" a="1"/>
  <c r="BR2" i="2" a="1"/>
  <c r="BQ2" i="2" a="1"/>
  <c r="BP2" i="2" a="1"/>
  <c r="BO2" i="2" a="1"/>
  <c r="BN2" i="2" a="1"/>
  <c r="BM2" i="2" a="1"/>
  <c r="BL2" i="2" a="1"/>
  <c r="BK2" i="2" a="1"/>
  <c r="BJ2" i="2" a="1"/>
  <c r="BI2" i="2" a="1"/>
  <c r="BH2" i="2" a="1"/>
  <c r="BG2" i="2" a="1"/>
  <c r="BF2" i="2" a="1"/>
  <c r="BE2" i="2" a="1"/>
  <c r="BD2" i="2" a="1"/>
  <c r="BB2" i="2" a="1"/>
  <c r="BA2" i="2" a="1"/>
  <c r="AZ2" i="2" a="1"/>
  <c r="AY2" i="2" a="1"/>
  <c r="AX2" i="2" a="1"/>
  <c r="AC3" i="2" l="1" a="1"/>
  <c r="AD3" i="2" a="1"/>
  <c r="AE3" i="2" a="1"/>
  <c r="AF3" i="2" a="1"/>
  <c r="AG3" i="2" a="1"/>
  <c r="AH3" i="2" a="1"/>
  <c r="AI3" i="2" a="1"/>
  <c r="AJ3" i="2" a="1"/>
  <c r="AB3" i="2" a="1"/>
  <c r="X3" i="2" l="1"/>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X403" i="2"/>
  <c r="X404" i="2"/>
  <c r="X405" i="2"/>
  <c r="X406" i="2"/>
  <c r="X407" i="2"/>
  <c r="X408" i="2"/>
  <c r="X409" i="2"/>
  <c r="X410" i="2"/>
  <c r="X411" i="2"/>
  <c r="X412" i="2"/>
  <c r="X413" i="2"/>
  <c r="X414" i="2"/>
  <c r="X415" i="2"/>
  <c r="X416" i="2"/>
  <c r="X417" i="2"/>
  <c r="X418" i="2"/>
  <c r="X419" i="2"/>
  <c r="X420" i="2"/>
  <c r="X421" i="2"/>
  <c r="X422" i="2"/>
  <c r="X423" i="2"/>
  <c r="X424" i="2"/>
  <c r="X425" i="2"/>
  <c r="X426" i="2"/>
  <c r="X427" i="2"/>
  <c r="X428" i="2"/>
  <c r="X429" i="2"/>
  <c r="X2" i="2"/>
  <c r="U3" i="2"/>
  <c r="U4" i="2"/>
  <c r="U5" i="2"/>
  <c r="U6" i="2"/>
  <c r="U7" i="2"/>
  <c r="U8" i="2"/>
  <c r="U9" i="2"/>
  <c r="U10" i="2"/>
  <c r="U11" i="2"/>
  <c r="U12" i="2"/>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2" i="2"/>
  <c r="O45" i="2"/>
  <c r="O5" i="2"/>
  <c r="O3" i="2"/>
  <c r="O37" i="2"/>
  <c r="O4" i="2"/>
  <c r="O43" i="2"/>
  <c r="O6" i="2"/>
  <c r="O44" i="2"/>
  <c r="O7" i="2"/>
  <c r="O8" i="2"/>
  <c r="O9" i="2"/>
  <c r="O10" i="2"/>
  <c r="O11" i="2"/>
  <c r="O12" i="2"/>
  <c r="O48" i="2"/>
  <c r="O39" i="2"/>
  <c r="O40" i="2"/>
  <c r="O13" i="2"/>
  <c r="O38" i="2"/>
  <c r="O14" i="2"/>
  <c r="O15" i="2"/>
  <c r="O16" i="2"/>
  <c r="O17" i="2"/>
  <c r="O18" i="2"/>
  <c r="O19" i="2"/>
  <c r="O46" i="2"/>
  <c r="O20" i="2"/>
  <c r="O21" i="2"/>
  <c r="O47" i="2"/>
  <c r="O22" i="2"/>
  <c r="O23" i="2"/>
  <c r="O24" i="2"/>
  <c r="O25" i="2"/>
  <c r="O26" i="2"/>
  <c r="O49" i="2"/>
  <c r="O27" i="2"/>
  <c r="O41" i="2"/>
  <c r="O42" i="2"/>
  <c r="O28" i="2"/>
  <c r="O29" i="2"/>
  <c r="O30" i="2"/>
  <c r="O51" i="2"/>
  <c r="O31" i="2"/>
  <c r="O32" i="2"/>
  <c r="O52" i="2"/>
  <c r="O50" i="2"/>
  <c r="O33" i="2"/>
  <c r="O34" i="2"/>
  <c r="O35" i="2"/>
  <c r="O53" i="2"/>
  <c r="O36" i="2"/>
  <c r="O2" i="2"/>
  <c r="D4" i="2"/>
  <c r="D5" i="2"/>
  <c r="D6" i="2"/>
  <c r="D2" i="2"/>
  <c r="E2" i="2" l="1"/>
  <c r="J2" i="32" a="1"/>
  <c r="AC215" i="32" l="1"/>
  <c r="AC222" i="32"/>
  <c r="AC218" i="32"/>
  <c r="AC214" i="32"/>
  <c r="AC221" i="32"/>
  <c r="AC213" i="32"/>
  <c r="AC216" i="32"/>
  <c r="AC217" i="32"/>
  <c r="AC219" i="32"/>
  <c r="AC220" i="32"/>
  <c r="AC551" i="32"/>
  <c r="AC556" i="32"/>
  <c r="AC559" i="32"/>
  <c r="AC548" i="32"/>
  <c r="AC545" i="32"/>
  <c r="AC553" i="32"/>
  <c r="AC542" i="32"/>
  <c r="AC558" i="32"/>
  <c r="AC550" i="32"/>
  <c r="AC555" i="32"/>
  <c r="AC547" i="32"/>
  <c r="AC544" i="32"/>
  <c r="AC541" i="32"/>
  <c r="AC552" i="32"/>
  <c r="AC557" i="32"/>
  <c r="AC549" i="32"/>
  <c r="AC554" i="32"/>
  <c r="AC546" i="32"/>
  <c r="AC543" i="32"/>
  <c r="AC540" i="32"/>
  <c r="AC83" i="32"/>
  <c r="AC314" i="32"/>
  <c r="AC288" i="32"/>
  <c r="AC204" i="32"/>
  <c r="AC258" i="32"/>
  <c r="AC277" i="32"/>
  <c r="AC75" i="32"/>
  <c r="AC285" i="32"/>
  <c r="AC205" i="32"/>
  <c r="AC72" i="32"/>
  <c r="AC276" i="32"/>
  <c r="AC14" i="32"/>
  <c r="AC51" i="32"/>
  <c r="AC70" i="32"/>
  <c r="AC242" i="32"/>
  <c r="AC399" i="32"/>
  <c r="AC319" i="32"/>
  <c r="AC313" i="32"/>
  <c r="AC291" i="32"/>
  <c r="AC264" i="32"/>
  <c r="AC184" i="32"/>
  <c r="AC104" i="32"/>
  <c r="AC297" i="32"/>
  <c r="AC239" i="32"/>
  <c r="AC123" i="32"/>
  <c r="AC73" i="32"/>
  <c r="AC325" i="32"/>
  <c r="AC181" i="32"/>
  <c r="AC196" i="32"/>
  <c r="AC23" i="32"/>
  <c r="AC203" i="32"/>
  <c r="AC65" i="32"/>
  <c r="AC91" i="32"/>
  <c r="AC148" i="32"/>
  <c r="AC5" i="32"/>
  <c r="AC8" i="32"/>
  <c r="AC15" i="32"/>
  <c r="AC223" i="32"/>
  <c r="AC141" i="32"/>
  <c r="AC42" i="32"/>
  <c r="AC28" i="32"/>
  <c r="AC33" i="32"/>
  <c r="AC332" i="32"/>
  <c r="AC77" i="32"/>
  <c r="AC57" i="32"/>
  <c r="AC135" i="32"/>
  <c r="AC145" i="32"/>
  <c r="AC225" i="32"/>
  <c r="AC305" i="32"/>
  <c r="AC122" i="32"/>
  <c r="AC202" i="32"/>
  <c r="AC282" i="32"/>
  <c r="AC195" i="32"/>
  <c r="AC322" i="32"/>
  <c r="AC402" i="32"/>
  <c r="AC379" i="32"/>
  <c r="AC333" i="32"/>
  <c r="AC38" i="32"/>
  <c r="AC53" i="32"/>
  <c r="AC309" i="32"/>
  <c r="AC92" i="32"/>
  <c r="AC160" i="32"/>
  <c r="AC67" i="32"/>
  <c r="AC176" i="32"/>
  <c r="AC299" i="32"/>
  <c r="AC231" i="32"/>
  <c r="AC382" i="32"/>
  <c r="AC79" i="32"/>
  <c r="AC189" i="32"/>
  <c r="AC270" i="32"/>
  <c r="AC50" i="32"/>
  <c r="AC27" i="32"/>
  <c r="AC116" i="32"/>
  <c r="AC400" i="32"/>
  <c r="AC343" i="32"/>
  <c r="AC329" i="32"/>
  <c r="AC356" i="32"/>
  <c r="AC24" i="32"/>
  <c r="AC224" i="32"/>
  <c r="AC197" i="32"/>
  <c r="AC159" i="32"/>
  <c r="AC98" i="32"/>
  <c r="AC56" i="32"/>
  <c r="AC37" i="32"/>
  <c r="AC29" i="32"/>
  <c r="AC86" i="32"/>
  <c r="AC255" i="32"/>
  <c r="AC54" i="32"/>
  <c r="AC229" i="32"/>
  <c r="AC35" i="32"/>
  <c r="AC210" i="32"/>
  <c r="AC45" i="32"/>
  <c r="AC389" i="32"/>
  <c r="AC251" i="32"/>
  <c r="AC321" i="32"/>
  <c r="AC120" i="32"/>
  <c r="AC200" i="32"/>
  <c r="AC280" i="32"/>
  <c r="AC99" i="32"/>
  <c r="AC323" i="32"/>
  <c r="AC335" i="32"/>
  <c r="AC12" i="32"/>
  <c r="AC366" i="32"/>
  <c r="AC62" i="32"/>
  <c r="AC188" i="32"/>
  <c r="AC226" i="32"/>
  <c r="AC143" i="32"/>
  <c r="AC90" i="32"/>
  <c r="AC182" i="32"/>
  <c r="AC346" i="32"/>
  <c r="AC211" i="32"/>
  <c r="AC349" i="32"/>
  <c r="AC82" i="32"/>
  <c r="AC178" i="32"/>
  <c r="AC80" i="32"/>
  <c r="AC47" i="32"/>
  <c r="AC40" i="32"/>
  <c r="AC396" i="32"/>
  <c r="AC16" i="32"/>
  <c r="AC301" i="32"/>
  <c r="AC263" i="32"/>
  <c r="AC295" i="32"/>
  <c r="AC81" i="32"/>
  <c r="AC161" i="32"/>
  <c r="AC241" i="32"/>
  <c r="AC337" i="32"/>
  <c r="AC138" i="32"/>
  <c r="AC298" i="32"/>
  <c r="AC345" i="32"/>
  <c r="AC338" i="32"/>
  <c r="AC315" i="32"/>
  <c r="AC395" i="32"/>
  <c r="AC71" i="32"/>
  <c r="AC89" i="32"/>
  <c r="AC6" i="32"/>
  <c r="AC368" i="32"/>
  <c r="AC124" i="32"/>
  <c r="AC61" i="32"/>
  <c r="AC212" i="32"/>
  <c r="AC274" i="32"/>
  <c r="AC279" i="32"/>
  <c r="AC267" i="32"/>
  <c r="AC339" i="32"/>
  <c r="AC238" i="32"/>
  <c r="AC201" i="32"/>
  <c r="AC66" i="32"/>
  <c r="AC43" i="32"/>
  <c r="AC128" i="32"/>
  <c r="AC244" i="32"/>
  <c r="AC115" i="32"/>
  <c r="AC355" i="32"/>
  <c r="AC359" i="32"/>
  <c r="AC372" i="32"/>
  <c r="AC58" i="32"/>
  <c r="AC3" i="32"/>
  <c r="AC235" i="32"/>
  <c r="AC105" i="32"/>
  <c r="AC269" i="32"/>
  <c r="AC101" i="32"/>
  <c r="AC87" i="32"/>
  <c r="AC262" i="32"/>
  <c r="AC52" i="32"/>
  <c r="AC272" i="32"/>
  <c r="AC364" i="32"/>
  <c r="AC175" i="32"/>
  <c r="AC328" i="32"/>
  <c r="AC353" i="32"/>
  <c r="AC136" i="32"/>
  <c r="AC296" i="32"/>
  <c r="AC227" i="32"/>
  <c r="AC365" i="32"/>
  <c r="AC351" i="32"/>
  <c r="AC119" i="32"/>
  <c r="AC100" i="32"/>
  <c r="AC114" i="32"/>
  <c r="AC39" i="32"/>
  <c r="AC22" i="32"/>
  <c r="AC316" i="32"/>
  <c r="AC254" i="32"/>
  <c r="AC208" i="32"/>
  <c r="AC281" i="32"/>
  <c r="AC76" i="32"/>
  <c r="AC150" i="32"/>
  <c r="AC155" i="32"/>
  <c r="AC271" i="32"/>
  <c r="AC194" i="32"/>
  <c r="AC294" i="32"/>
  <c r="AC140" i="32"/>
  <c r="AC378" i="32"/>
  <c r="AC361" i="32"/>
  <c r="AC183" i="32"/>
  <c r="AC44" i="32"/>
  <c r="AC19" i="32"/>
  <c r="AC69" i="32"/>
  <c r="AC236" i="32"/>
  <c r="AC117" i="32"/>
  <c r="AC334" i="32"/>
  <c r="AC286" i="32"/>
  <c r="AC233" i="32"/>
  <c r="AC32" i="32"/>
  <c r="AC9" i="32"/>
  <c r="AC357" i="32"/>
  <c r="AC320" i="32"/>
  <c r="AC97" i="32"/>
  <c r="AC177" i="32"/>
  <c r="AC257" i="32"/>
  <c r="AC369" i="32"/>
  <c r="AC154" i="32"/>
  <c r="AC234" i="32"/>
  <c r="AC131" i="32"/>
  <c r="AC387" i="32"/>
  <c r="AC354" i="32"/>
  <c r="AC331" i="32"/>
  <c r="AC95" i="32"/>
  <c r="AC26" i="32"/>
  <c r="AC237" i="32"/>
  <c r="AC93" i="32"/>
  <c r="AC293" i="32"/>
  <c r="AC228" i="32"/>
  <c r="AC167" i="32"/>
  <c r="AC125" i="32"/>
  <c r="AC206" i="32"/>
  <c r="AC59" i="32"/>
  <c r="AC256" i="32"/>
  <c r="AC312" i="32"/>
  <c r="AC330" i="32"/>
  <c r="AC243" i="32"/>
  <c r="AC375" i="32"/>
  <c r="AC308" i="32"/>
  <c r="AC388" i="32"/>
  <c r="AC381" i="32"/>
  <c r="AC156" i="32"/>
  <c r="AC63" i="32"/>
  <c r="AC373" i="32"/>
  <c r="AC284" i="32"/>
  <c r="AC190" i="32"/>
  <c r="AC171" i="32"/>
  <c r="AC348" i="32"/>
  <c r="AC132" i="32"/>
  <c r="AC133" i="32"/>
  <c r="AC300" i="32"/>
  <c r="AC96" i="32"/>
  <c r="AC398" i="32"/>
  <c r="AC245" i="32"/>
  <c r="AC187" i="32"/>
  <c r="AC360" i="32"/>
  <c r="AC385" i="32"/>
  <c r="AC403" i="32"/>
  <c r="AC152" i="32"/>
  <c r="AC232" i="32"/>
  <c r="AC405" i="32"/>
  <c r="AC377" i="32"/>
  <c r="AC367" i="32"/>
  <c r="AC139" i="32"/>
  <c r="AC78" i="32"/>
  <c r="AC68" i="32"/>
  <c r="AC49" i="32"/>
  <c r="AC31" i="32"/>
  <c r="AC380" i="32"/>
  <c r="AC107" i="32"/>
  <c r="AC127" i="32"/>
  <c r="AC341" i="32"/>
  <c r="AC109" i="32"/>
  <c r="AC371" i="32"/>
  <c r="AC162" i="32"/>
  <c r="AC278" i="32"/>
  <c r="AC283" i="32"/>
  <c r="AC118" i="32"/>
  <c r="AC350" i="32"/>
  <c r="AC268" i="32"/>
  <c r="AC147" i="32"/>
  <c r="AC173" i="32"/>
  <c r="AC108" i="32"/>
  <c r="AC13" i="32"/>
  <c r="AC10" i="32"/>
  <c r="AC7" i="32"/>
  <c r="AC4" i="32"/>
  <c r="AC94" i="32"/>
  <c r="AC112" i="32"/>
  <c r="AC157" i="32"/>
  <c r="AC48" i="32"/>
  <c r="AC25" i="32"/>
  <c r="AC199" i="32"/>
  <c r="AC287" i="32"/>
  <c r="AC352" i="32"/>
  <c r="AC113" i="32"/>
  <c r="AC193" i="32"/>
  <c r="AC273" i="32"/>
  <c r="AC401" i="32"/>
  <c r="AC170" i="32"/>
  <c r="AC250" i="32"/>
  <c r="AC259" i="32"/>
  <c r="AC370" i="32"/>
  <c r="AC347" i="32"/>
  <c r="AC397" i="32"/>
  <c r="AC230" i="32"/>
  <c r="AC247" i="32"/>
  <c r="AC146" i="32"/>
  <c r="AC151" i="32"/>
  <c r="AC134" i="32"/>
  <c r="AC240" i="32"/>
  <c r="AC174" i="32"/>
  <c r="AC137" i="32"/>
  <c r="AC253" i="32"/>
  <c r="AC18" i="32"/>
  <c r="AC180" i="32"/>
  <c r="AC344" i="32"/>
  <c r="AC362" i="32"/>
  <c r="AC311" i="32"/>
  <c r="AC391" i="32"/>
  <c r="AC393" i="32"/>
  <c r="AC324" i="32"/>
  <c r="AC404" i="32"/>
  <c r="AC302" i="32"/>
  <c r="AC185" i="32"/>
  <c r="AC84" i="32"/>
  <c r="AC36" i="32"/>
  <c r="AC20" i="32"/>
  <c r="AC172" i="32"/>
  <c r="AC110" i="32"/>
  <c r="AC144" i="32"/>
  <c r="AC111" i="32"/>
  <c r="AC2" i="32"/>
  <c r="AC392" i="32"/>
  <c r="AC290" i="32"/>
  <c r="AC88" i="32"/>
  <c r="AC168" i="32"/>
  <c r="AC248" i="32"/>
  <c r="AC163" i="32"/>
  <c r="AC303" i="32"/>
  <c r="AC383" i="32"/>
  <c r="AC260" i="32"/>
  <c r="AC166" i="32"/>
  <c r="AC121" i="32"/>
  <c r="AC74" i="32"/>
  <c r="AC304" i="32"/>
  <c r="AC60" i="32"/>
  <c r="AC153" i="32"/>
  <c r="AC252" i="32"/>
  <c r="AC207" i="32"/>
  <c r="AC149" i="32"/>
  <c r="AC130" i="32"/>
  <c r="AC246" i="32"/>
  <c r="AC275" i="32"/>
  <c r="AC249" i="32"/>
  <c r="AC102" i="32"/>
  <c r="AC46" i="32"/>
  <c r="AC126" i="32"/>
  <c r="AC30" i="32"/>
  <c r="AC21" i="32"/>
  <c r="AC169" i="32"/>
  <c r="AC292" i="32"/>
  <c r="AC64" i="32"/>
  <c r="AC41" i="32"/>
  <c r="AC384" i="32"/>
  <c r="AC129" i="32"/>
  <c r="AC209" i="32"/>
  <c r="AC289" i="32"/>
  <c r="AC106" i="32"/>
  <c r="AC186" i="32"/>
  <c r="AC266" i="32"/>
  <c r="AC306" i="32"/>
  <c r="AC386" i="32"/>
  <c r="AC363" i="32"/>
  <c r="AC307" i="32"/>
  <c r="AC261" i="32"/>
  <c r="AC103" i="32"/>
  <c r="AC85" i="32"/>
  <c r="AC17" i="32"/>
  <c r="AC165" i="32"/>
  <c r="AC55" i="32"/>
  <c r="AC198" i="32"/>
  <c r="AC158" i="32"/>
  <c r="AC191" i="32"/>
  <c r="AC164" i="32"/>
  <c r="AC318" i="32"/>
  <c r="AC265" i="32"/>
  <c r="AC142" i="32"/>
  <c r="AC34" i="32"/>
  <c r="AC11" i="32"/>
  <c r="AC192" i="32"/>
  <c r="AC336" i="32"/>
  <c r="AC376" i="32"/>
  <c r="AC394" i="32"/>
  <c r="AC179" i="32"/>
  <c r="AC327" i="32"/>
  <c r="AC340" i="32"/>
  <c r="AC317" i="32"/>
  <c r="AC410" i="32"/>
  <c r="AC419" i="32"/>
  <c r="AC460" i="32"/>
  <c r="AC462" i="32"/>
  <c r="AC466" i="32"/>
  <c r="AC470" i="32"/>
  <c r="AC472" i="32"/>
  <c r="AC474" i="32"/>
  <c r="AC480" i="32"/>
  <c r="AC484" i="32"/>
  <c r="AC496" i="32"/>
  <c r="AC500" i="32"/>
  <c r="AC512" i="32"/>
  <c r="AC516" i="32"/>
  <c r="AC528" i="32"/>
  <c r="AC530" i="32"/>
  <c r="AC407" i="32"/>
  <c r="AC413" i="32"/>
  <c r="AC425" i="32"/>
  <c r="AC434" i="32"/>
  <c r="AC447" i="32"/>
  <c r="AC456" i="32"/>
  <c r="AC459" i="32"/>
  <c r="AC469" i="32"/>
  <c r="AC478" i="32"/>
  <c r="AC481" i="32"/>
  <c r="AC494" i="32"/>
  <c r="AC497" i="32"/>
  <c r="AC510" i="32"/>
  <c r="AC513" i="32"/>
  <c r="AC526" i="32"/>
  <c r="AC533" i="32"/>
  <c r="AC536" i="32"/>
  <c r="AC539" i="32"/>
  <c r="AC426" i="32"/>
  <c r="AC439" i="32"/>
  <c r="AC445" i="32"/>
  <c r="AC452" i="32"/>
  <c r="AC458" i="32"/>
  <c r="AC471" i="32"/>
  <c r="AC477" i="32"/>
  <c r="AC485" i="32"/>
  <c r="AC498" i="32"/>
  <c r="AC518" i="32"/>
  <c r="AC524" i="32"/>
  <c r="AC532" i="32"/>
  <c r="AC433" i="32"/>
  <c r="AC453" i="32"/>
  <c r="AC465" i="32"/>
  <c r="AC479" i="32"/>
  <c r="AC491" i="32"/>
  <c r="AC505" i="32"/>
  <c r="AC408" i="32"/>
  <c r="AC418" i="32"/>
  <c r="AC423" i="32"/>
  <c r="AC424" i="32"/>
  <c r="AC431" i="32"/>
  <c r="AC463" i="32"/>
  <c r="AC464" i="32"/>
  <c r="AC488" i="32"/>
  <c r="AC489" i="32"/>
  <c r="AC520" i="32"/>
  <c r="AC521" i="32"/>
  <c r="AC522" i="32"/>
  <c r="AC523" i="32"/>
  <c r="AC529" i="32"/>
  <c r="AC537" i="32"/>
  <c r="AC538" i="32"/>
  <c r="AC412" i="32"/>
  <c r="AC417" i="32"/>
  <c r="AC421" i="32"/>
  <c r="AC436" i="32"/>
  <c r="AC438" i="32"/>
  <c r="AC501" i="32"/>
  <c r="AC511" i="32"/>
  <c r="AC519" i="32"/>
  <c r="AC534" i="32"/>
  <c r="AC455" i="32"/>
  <c r="AC495" i="32"/>
  <c r="AC504" i="32"/>
  <c r="AC527" i="32"/>
  <c r="AC535" i="32"/>
  <c r="AC422" i="32"/>
  <c r="AC429" i="32"/>
  <c r="AC430" i="32"/>
  <c r="AC437" i="32"/>
  <c r="AC446" i="32"/>
  <c r="AC454" i="32"/>
  <c r="AC486" i="32"/>
  <c r="AC487" i="32"/>
  <c r="AC441" i="32"/>
  <c r="AC449" i="32"/>
  <c r="AC461" i="32"/>
  <c r="AC473" i="32"/>
  <c r="AC476" i="32"/>
  <c r="AC448" i="32"/>
  <c r="AC451" i="32"/>
  <c r="AC515" i="32"/>
  <c r="AC443" i="32"/>
  <c r="AC467" i="32"/>
  <c r="AC503" i="32"/>
  <c r="AC508" i="32"/>
  <c r="AC411" i="32"/>
  <c r="AC440" i="32"/>
  <c r="AC442" i="32"/>
  <c r="AC414" i="32"/>
  <c r="AC416" i="32"/>
  <c r="AC432" i="32"/>
  <c r="AC444" i="32"/>
  <c r="AC468" i="32"/>
  <c r="AC483" i="32"/>
  <c r="AC499" i="32"/>
  <c r="AC506" i="32"/>
  <c r="AC509" i="32"/>
  <c r="AC420" i="32"/>
  <c r="AC427" i="32"/>
  <c r="AC490" i="32"/>
  <c r="AC492" i="32"/>
  <c r="AC525" i="32"/>
  <c r="AC475" i="32"/>
  <c r="AC415" i="32"/>
  <c r="AC482" i="32"/>
  <c r="AC435" i="32"/>
  <c r="AC428" i="32"/>
  <c r="AC457" i="32"/>
  <c r="AC507" i="32"/>
  <c r="AC493" i="32"/>
  <c r="AC502" i="32"/>
  <c r="AC450" i="32"/>
  <c r="AC517" i="32"/>
  <c r="AC531" i="32"/>
  <c r="AC514" i="32"/>
  <c r="AC409" i="32"/>
  <c r="AC406" i="32"/>
  <c r="AC390" i="32"/>
  <c r="AC374" i="32"/>
  <c r="AC358" i="32"/>
  <c r="AC342" i="32"/>
  <c r="AC326" i="32"/>
  <c r="AC310" i="32"/>
  <c r="AB217" i="32"/>
  <c r="AB540" i="32"/>
  <c r="AB551" i="32"/>
  <c r="AB556" i="32"/>
  <c r="AB559" i="32"/>
  <c r="AB548" i="32"/>
  <c r="AB545" i="32"/>
  <c r="AB553" i="32"/>
  <c r="AB542" i="32"/>
  <c r="AB558" i="32"/>
  <c r="AB550" i="32"/>
  <c r="AB555" i="32"/>
  <c r="AB547" i="32"/>
  <c r="AB544" i="32"/>
  <c r="AB541" i="32"/>
  <c r="AB552" i="32"/>
  <c r="AB557" i="32"/>
  <c r="AB549" i="32"/>
  <c r="AB554" i="32"/>
  <c r="AB546" i="32"/>
  <c r="AB543" i="32"/>
  <c r="AB399" i="32"/>
  <c r="AB365" i="32"/>
  <c r="AB363" i="32"/>
  <c r="AB320" i="32"/>
  <c r="AB131" i="32"/>
  <c r="AB74" i="32"/>
  <c r="AB257" i="32"/>
  <c r="AB339" i="32"/>
  <c r="AB290" i="32"/>
  <c r="AB343" i="32"/>
  <c r="AB271" i="32"/>
  <c r="AB112" i="32"/>
  <c r="AB260" i="32"/>
  <c r="AB61" i="32"/>
  <c r="AB390" i="32"/>
  <c r="AB282" i="32"/>
  <c r="AB145" i="32"/>
  <c r="AB86" i="32"/>
  <c r="AB270" i="32"/>
  <c r="AB130" i="32"/>
  <c r="AB375" i="32"/>
  <c r="AB162" i="32"/>
  <c r="AB96" i="32"/>
  <c r="AB53" i="32"/>
  <c r="AB117" i="32"/>
  <c r="AB107" i="32"/>
  <c r="AB87" i="32"/>
  <c r="AB64" i="32"/>
  <c r="AB12" i="32"/>
  <c r="AB24" i="32"/>
  <c r="AB16" i="32"/>
  <c r="AB71" i="32"/>
  <c r="AB183" i="32"/>
  <c r="AB359" i="32"/>
  <c r="AB176" i="32"/>
  <c r="AB79" i="32"/>
  <c r="AB56" i="32"/>
  <c r="AB55" i="32"/>
  <c r="AB267" i="32"/>
  <c r="AB134" i="32"/>
  <c r="AB174" i="32"/>
  <c r="AB389" i="32"/>
  <c r="AB212" i="32"/>
  <c r="AB142" i="32"/>
  <c r="AB43" i="32"/>
  <c r="AB168" i="32"/>
  <c r="AB237" i="32"/>
  <c r="AB345" i="32"/>
  <c r="AB186" i="32"/>
  <c r="AB243" i="32"/>
  <c r="AB387" i="32"/>
  <c r="AB236" i="32"/>
  <c r="AB372" i="32"/>
  <c r="AB406" i="32"/>
  <c r="AB100" i="32"/>
  <c r="AB39" i="32"/>
  <c r="AB91" i="32"/>
  <c r="AB75" i="32"/>
  <c r="AB274" i="32"/>
  <c r="AB65" i="32"/>
  <c r="AB38" i="32"/>
  <c r="AB233" i="32"/>
  <c r="AB143" i="32"/>
  <c r="AB301" i="32"/>
  <c r="AB239" i="32"/>
  <c r="AB161" i="32"/>
  <c r="AB298" i="32"/>
  <c r="AB405" i="32"/>
  <c r="AB303" i="32"/>
  <c r="AB31" i="32"/>
  <c r="AB295" i="32"/>
  <c r="AB151" i="32"/>
  <c r="AB28" i="32"/>
  <c r="AB277" i="32"/>
  <c r="AB283" i="32"/>
  <c r="AB224" i="32"/>
  <c r="AB25" i="32"/>
  <c r="AB4" i="32"/>
  <c r="AB109" i="32"/>
  <c r="AB371" i="32"/>
  <c r="AB273" i="32"/>
  <c r="AB90" i="32"/>
  <c r="AB147" i="32"/>
  <c r="AB92" i="32"/>
  <c r="AB252" i="32"/>
  <c r="AB336" i="32"/>
  <c r="AB379" i="32"/>
  <c r="AB381" i="32"/>
  <c r="AB312" i="32"/>
  <c r="AB15" i="32"/>
  <c r="AB280" i="32"/>
  <c r="AB105" i="32"/>
  <c r="AB152" i="32"/>
  <c r="AB153" i="32"/>
  <c r="AB67" i="32"/>
  <c r="AB196" i="32"/>
  <c r="AB245" i="32"/>
  <c r="AB111" i="32"/>
  <c r="AB59" i="32"/>
  <c r="AB180" i="32"/>
  <c r="AB249" i="32"/>
  <c r="AB377" i="32"/>
  <c r="AB314" i="32"/>
  <c r="AB202" i="32"/>
  <c r="AB259" i="32"/>
  <c r="AB388" i="32"/>
  <c r="AB253" i="32"/>
  <c r="AB302" i="32"/>
  <c r="AB63" i="32"/>
  <c r="AB223" i="32"/>
  <c r="AB3" i="32"/>
  <c r="AB85" i="32"/>
  <c r="AB141" i="32"/>
  <c r="AB51" i="32"/>
  <c r="AB165" i="32"/>
  <c r="AB83" i="32"/>
  <c r="AB391" i="32"/>
  <c r="AB158" i="32"/>
  <c r="AB40" i="32"/>
  <c r="AB398" i="32"/>
  <c r="AB155" i="32"/>
  <c r="AB182" i="32"/>
  <c r="AB357" i="32"/>
  <c r="AB251" i="32"/>
  <c r="AB177" i="32"/>
  <c r="AB108" i="32"/>
  <c r="AB268" i="32"/>
  <c r="AB319" i="32"/>
  <c r="AB78" i="32"/>
  <c r="AB19" i="32"/>
  <c r="AB159" i="32"/>
  <c r="AB7" i="32"/>
  <c r="AB203" i="32"/>
  <c r="AB89" i="32"/>
  <c r="AB2" i="32"/>
  <c r="AB82" i="32"/>
  <c r="AB41" i="32"/>
  <c r="AB192" i="32"/>
  <c r="AB20" i="32"/>
  <c r="AB121" i="32"/>
  <c r="AB261" i="32"/>
  <c r="AB289" i="32"/>
  <c r="AB106" i="32"/>
  <c r="AB330" i="32"/>
  <c r="AB163" i="32"/>
  <c r="AB352" i="32"/>
  <c r="AB395" i="32"/>
  <c r="AB397" i="32"/>
  <c r="AB328" i="32"/>
  <c r="AB58" i="32"/>
  <c r="AB120" i="32"/>
  <c r="AB30" i="32"/>
  <c r="AB228" i="32"/>
  <c r="AB229" i="32"/>
  <c r="AB80" i="32"/>
  <c r="AB73" i="32"/>
  <c r="AB248" i="32"/>
  <c r="AB167" i="32"/>
  <c r="AB318" i="32"/>
  <c r="AB264" i="32"/>
  <c r="AB123" i="32"/>
  <c r="AB263" i="32"/>
  <c r="AB346" i="32"/>
  <c r="AB81" i="32"/>
  <c r="AB275" i="32"/>
  <c r="AB124" i="32"/>
  <c r="AB284" i="32"/>
  <c r="AB404" i="32"/>
  <c r="AB29" i="32"/>
  <c r="AB166" i="32"/>
  <c r="AB366" i="32"/>
  <c r="AB98" i="32"/>
  <c r="AB210" i="32"/>
  <c r="AB292" i="32"/>
  <c r="AB226" i="32"/>
  <c r="AB194" i="32"/>
  <c r="AB18" i="32"/>
  <c r="AB133" i="32"/>
  <c r="AB297" i="32"/>
  <c r="AB193" i="32"/>
  <c r="AB335" i="32"/>
  <c r="AB230" i="32"/>
  <c r="AB235" i="32"/>
  <c r="AB46" i="32"/>
  <c r="AB171" i="32"/>
  <c r="AB285" i="32"/>
  <c r="AB286" i="32"/>
  <c r="AB48" i="32"/>
  <c r="AB255" i="32"/>
  <c r="AB114" i="32"/>
  <c r="AB23" i="32"/>
  <c r="AB57" i="32"/>
  <c r="AB135" i="32"/>
  <c r="AB294" i="32"/>
  <c r="AB88" i="32"/>
  <c r="AB36" i="32"/>
  <c r="AB305" i="32"/>
  <c r="AB122" i="32"/>
  <c r="AB362" i="32"/>
  <c r="AB179" i="32"/>
  <c r="AB140" i="32"/>
  <c r="AB300" i="32"/>
  <c r="AB368" i="32"/>
  <c r="AB308" i="32"/>
  <c r="AB310" i="32"/>
  <c r="AB344" i="32"/>
  <c r="AB44" i="32"/>
  <c r="AB265" i="32"/>
  <c r="AB26" i="32"/>
  <c r="AB9" i="32"/>
  <c r="AB95" i="32"/>
  <c r="AB6" i="32"/>
  <c r="AB54" i="32"/>
  <c r="AB178" i="32"/>
  <c r="AB136" i="32"/>
  <c r="AB21" i="32"/>
  <c r="AB272" i="32"/>
  <c r="AB103" i="32"/>
  <c r="AB157" i="32"/>
  <c r="AB238" i="32"/>
  <c r="AB382" i="32"/>
  <c r="AB276" i="32"/>
  <c r="AB206" i="32"/>
  <c r="AB232" i="32"/>
  <c r="AB329" i="32"/>
  <c r="AB378" i="32"/>
  <c r="AB97" i="32"/>
  <c r="AB234" i="32"/>
  <c r="AB291" i="32"/>
  <c r="AB94" i="32"/>
  <c r="AB242" i="32"/>
  <c r="AB22" i="32"/>
  <c r="AB269" i="32"/>
  <c r="AB262" i="32"/>
  <c r="AB119" i="32"/>
  <c r="AB332" i="32"/>
  <c r="AB207" i="32"/>
  <c r="AB34" i="32"/>
  <c r="AB209" i="32"/>
  <c r="AB156" i="32"/>
  <c r="AB315" i="32"/>
  <c r="AB317" i="32"/>
  <c r="AB326" i="32"/>
  <c r="AB351" i="32"/>
  <c r="AB139" i="32"/>
  <c r="AB10" i="32"/>
  <c r="AB70" i="32"/>
  <c r="AB247" i="32"/>
  <c r="AB132" i="32"/>
  <c r="AB60" i="32"/>
  <c r="AB279" i="32"/>
  <c r="AB35" i="32"/>
  <c r="AB137" i="32"/>
  <c r="AB327" i="32"/>
  <c r="AB148" i="32"/>
  <c r="AB350" i="32"/>
  <c r="AB104" i="32"/>
  <c r="AB52" i="32"/>
  <c r="AB173" i="32"/>
  <c r="AB321" i="32"/>
  <c r="AB403" i="32"/>
  <c r="AB337" i="32"/>
  <c r="AB138" i="32"/>
  <c r="AB394" i="32"/>
  <c r="AB195" i="32"/>
  <c r="AB384" i="32"/>
  <c r="AB324" i="32"/>
  <c r="AB360" i="32"/>
  <c r="AB5" i="32"/>
  <c r="AB126" i="32"/>
  <c r="AB309" i="32"/>
  <c r="AB127" i="32"/>
  <c r="AB254" i="32"/>
  <c r="AB190" i="32"/>
  <c r="AB146" i="32"/>
  <c r="AB144" i="32"/>
  <c r="AB33" i="32"/>
  <c r="AB169" i="32"/>
  <c r="AB175" i="32"/>
  <c r="AB244" i="32"/>
  <c r="AB393" i="32"/>
  <c r="AB113" i="32"/>
  <c r="AB250" i="32"/>
  <c r="AB172" i="32"/>
  <c r="AB342" i="32"/>
  <c r="AB49" i="32"/>
  <c r="AB62" i="32"/>
  <c r="AB72" i="32"/>
  <c r="AB334" i="32"/>
  <c r="AB184" i="32"/>
  <c r="AB47" i="32"/>
  <c r="AB293" i="32"/>
  <c r="AB149" i="32"/>
  <c r="AB396" i="32"/>
  <c r="AB278" i="32"/>
  <c r="AB160" i="32"/>
  <c r="AB246" i="32"/>
  <c r="AB50" i="32"/>
  <c r="AB288" i="32"/>
  <c r="AB225" i="32"/>
  <c r="AB99" i="32"/>
  <c r="AB331" i="32"/>
  <c r="AB333" i="32"/>
  <c r="AB367" i="32"/>
  <c r="AB164" i="32"/>
  <c r="AB205" i="32"/>
  <c r="AB373" i="32"/>
  <c r="AB69" i="32"/>
  <c r="AB42" i="32"/>
  <c r="AB296" i="32"/>
  <c r="AB77" i="32"/>
  <c r="AB191" i="32"/>
  <c r="AB45" i="32"/>
  <c r="AB181" i="32"/>
  <c r="AB11" i="32"/>
  <c r="AB116" i="32"/>
  <c r="AB256" i="32"/>
  <c r="AB68" i="32"/>
  <c r="AB185" i="32"/>
  <c r="AB353" i="32"/>
  <c r="AB299" i="32"/>
  <c r="AB369" i="32"/>
  <c r="AB154" i="32"/>
  <c r="AB211" i="32"/>
  <c r="AB323" i="32"/>
  <c r="AB188" i="32"/>
  <c r="AB400" i="32"/>
  <c r="AB340" i="32"/>
  <c r="AB358" i="32"/>
  <c r="AB376" i="32"/>
  <c r="AB84" i="32"/>
  <c r="AB17" i="32"/>
  <c r="AB198" i="32"/>
  <c r="AB76" i="32"/>
  <c r="AB341" i="32"/>
  <c r="AB150" i="32"/>
  <c r="AB231" i="32"/>
  <c r="AB311" i="32"/>
  <c r="AB118" i="32"/>
  <c r="AB187" i="32"/>
  <c r="AB129" i="32"/>
  <c r="AB266" i="32"/>
  <c r="AB13" i="32"/>
  <c r="AB110" i="32"/>
  <c r="AB189" i="32"/>
  <c r="AB37" i="32"/>
  <c r="AB361" i="32"/>
  <c r="AB208" i="32"/>
  <c r="AB14" i="32"/>
  <c r="AB201" i="32"/>
  <c r="AB258" i="32"/>
  <c r="AB66" i="32"/>
  <c r="AB128" i="32"/>
  <c r="AB287" i="32"/>
  <c r="AB197" i="32"/>
  <c r="AB307" i="32"/>
  <c r="AB241" i="32"/>
  <c r="AB115" i="32"/>
  <c r="AB204" i="32"/>
  <c r="AB304" i="32"/>
  <c r="AB347" i="32"/>
  <c r="AB349" i="32"/>
  <c r="AB374" i="32"/>
  <c r="AB383" i="32"/>
  <c r="AB8" i="32"/>
  <c r="AB125" i="32"/>
  <c r="AB240" i="32"/>
  <c r="AB364" i="32"/>
  <c r="AB102" i="32"/>
  <c r="AB281" i="32"/>
  <c r="AB32" i="32"/>
  <c r="AB101" i="32"/>
  <c r="AB93" i="32"/>
  <c r="AB325" i="32"/>
  <c r="AB200" i="32"/>
  <c r="AB199" i="32"/>
  <c r="AB27" i="32"/>
  <c r="AB313" i="32"/>
  <c r="AB385" i="32"/>
  <c r="AB401" i="32"/>
  <c r="AB170" i="32"/>
  <c r="AB227" i="32"/>
  <c r="AB355" i="32"/>
  <c r="AB356" i="32"/>
  <c r="AB392" i="32"/>
  <c r="AB408" i="32"/>
  <c r="AB410" i="32"/>
  <c r="AB416" i="32"/>
  <c r="AB420" i="32"/>
  <c r="AB407" i="32"/>
  <c r="AB413" i="32"/>
  <c r="AB425" i="32"/>
  <c r="AB431" i="32"/>
  <c r="AB437" i="32"/>
  <c r="AB476" i="32"/>
  <c r="AB478" i="32"/>
  <c r="AB482" i="32"/>
  <c r="AB486" i="32"/>
  <c r="AB488" i="32"/>
  <c r="AB490" i="32"/>
  <c r="AB494" i="32"/>
  <c r="AB498" i="32"/>
  <c r="AB502" i="32"/>
  <c r="AB504" i="32"/>
  <c r="AB506" i="32"/>
  <c r="AB510" i="32"/>
  <c r="AB514" i="32"/>
  <c r="AB518" i="32"/>
  <c r="AB520" i="32"/>
  <c r="AB522" i="32"/>
  <c r="AB526" i="32"/>
  <c r="AB414" i="32"/>
  <c r="AB421" i="32"/>
  <c r="AB428" i="32"/>
  <c r="AB441" i="32"/>
  <c r="AB450" i="32"/>
  <c r="AB463" i="32"/>
  <c r="AB472" i="32"/>
  <c r="AB475" i="32"/>
  <c r="AB485" i="32"/>
  <c r="AB501" i="32"/>
  <c r="AB517" i="32"/>
  <c r="AB433" i="32"/>
  <c r="AB453" i="32"/>
  <c r="AB465" i="32"/>
  <c r="AB479" i="32"/>
  <c r="AB491" i="32"/>
  <c r="AB505" i="32"/>
  <c r="AB512" i="32"/>
  <c r="AB533" i="32"/>
  <c r="AB539" i="32"/>
  <c r="AB427" i="32"/>
  <c r="AB440" i="32"/>
  <c r="AB446" i="32"/>
  <c r="AB447" i="32"/>
  <c r="AB459" i="32"/>
  <c r="AB466" i="32"/>
  <c r="AB473" i="32"/>
  <c r="AB492" i="32"/>
  <c r="AB499" i="32"/>
  <c r="AB519" i="32"/>
  <c r="AB525" i="32"/>
  <c r="AB527" i="32"/>
  <c r="AB534" i="32"/>
  <c r="AB439" i="32"/>
  <c r="AB455" i="32"/>
  <c r="AB456" i="32"/>
  <c r="AB495" i="32"/>
  <c r="AB496" i="32"/>
  <c r="AB497" i="32"/>
  <c r="AB528" i="32"/>
  <c r="AB535" i="32"/>
  <c r="AB536" i="32"/>
  <c r="AB435" i="32"/>
  <c r="AB461" i="32"/>
  <c r="AB462" i="32"/>
  <c r="AB468" i="32"/>
  <c r="AB469" i="32"/>
  <c r="AB470" i="32"/>
  <c r="AB503" i="32"/>
  <c r="AB412" i="32"/>
  <c r="AB417" i="32"/>
  <c r="AB422" i="32"/>
  <c r="AB429" i="32"/>
  <c r="AB430" i="32"/>
  <c r="AB436" i="32"/>
  <c r="AB438" i="32"/>
  <c r="AB454" i="32"/>
  <c r="AB471" i="32"/>
  <c r="AB487" i="32"/>
  <c r="AB511" i="32"/>
  <c r="AB432" i="32"/>
  <c r="AB434" i="32"/>
  <c r="AB444" i="32"/>
  <c r="AB483" i="32"/>
  <c r="AB509" i="32"/>
  <c r="AB516" i="32"/>
  <c r="AB521" i="32"/>
  <c r="AB415" i="32"/>
  <c r="AB443" i="32"/>
  <c r="AB460" i="32"/>
  <c r="AB508" i="32"/>
  <c r="AB532" i="32"/>
  <c r="AB411" i="32"/>
  <c r="AB409" i="32"/>
  <c r="AB426" i="32"/>
  <c r="AB445" i="32"/>
  <c r="AB418" i="32"/>
  <c r="AB448" i="32"/>
  <c r="AB451" i="32"/>
  <c r="AB458" i="32"/>
  <c r="AB480" i="32"/>
  <c r="AB513" i="32"/>
  <c r="AB515" i="32"/>
  <c r="AB523" i="32"/>
  <c r="AB530" i="32"/>
  <c r="AB537" i="32"/>
  <c r="AB467" i="32"/>
  <c r="AB424" i="32"/>
  <c r="AB442" i="32"/>
  <c r="AB474" i="32"/>
  <c r="AB423" i="32"/>
  <c r="AB489" i="32"/>
  <c r="AB493" i="32"/>
  <c r="AB531" i="32"/>
  <c r="AB538" i="32"/>
  <c r="AB452" i="32"/>
  <c r="AB477" i="32"/>
  <c r="AB500" i="32"/>
  <c r="AB481" i="32"/>
  <c r="AB457" i="32"/>
  <c r="AB464" i="32"/>
  <c r="AB419" i="32"/>
  <c r="AB449" i="32"/>
  <c r="AB507" i="32"/>
  <c r="AB484" i="32"/>
  <c r="AB524" i="32"/>
  <c r="AB529" i="32"/>
  <c r="AB402" i="32"/>
  <c r="AB386" i="32"/>
  <c r="AB370" i="32"/>
  <c r="AB354" i="32"/>
  <c r="AB338" i="32"/>
  <c r="AB322" i="32"/>
  <c r="AB306" i="32"/>
  <c r="AB380" i="32"/>
  <c r="AB348" i="32"/>
  <c r="AB316" i="32"/>
  <c r="AB219" i="32"/>
  <c r="AB218" i="32"/>
  <c r="AB214" i="32"/>
  <c r="AB220" i="32"/>
  <c r="AB213" i="32"/>
  <c r="AB215" i="32"/>
  <c r="AB221" i="32"/>
  <c r="AB216" i="32"/>
  <c r="AB222" i="32"/>
  <c r="AA219" i="32"/>
  <c r="AA218" i="32"/>
  <c r="AA214" i="32"/>
  <c r="AA217" i="32"/>
  <c r="AA213" i="32"/>
  <c r="AA216" i="32"/>
  <c r="AA221" i="32"/>
  <c r="AA222" i="32"/>
  <c r="AA215" i="32"/>
  <c r="AA220" i="32"/>
  <c r="AA543" i="32"/>
  <c r="AA540" i="32"/>
  <c r="AA551" i="32"/>
  <c r="AA556" i="32"/>
  <c r="AA559" i="32"/>
  <c r="AA548" i="32"/>
  <c r="AA545" i="32"/>
  <c r="AA553" i="32"/>
  <c r="AA542" i="32"/>
  <c r="AA558" i="32"/>
  <c r="AA550" i="32"/>
  <c r="AA555" i="32"/>
  <c r="AA547" i="32"/>
  <c r="AA544" i="32"/>
  <c r="AA552" i="32"/>
  <c r="AA557" i="32"/>
  <c r="AA549" i="32"/>
  <c r="AA541" i="32"/>
  <c r="AA554" i="32"/>
  <c r="AA546" i="32"/>
  <c r="AA401" i="32"/>
  <c r="AA344" i="32"/>
  <c r="AA342" i="32"/>
  <c r="AA348" i="32"/>
  <c r="AA172" i="32"/>
  <c r="AA275" i="32"/>
  <c r="AA115" i="32"/>
  <c r="AA378" i="32"/>
  <c r="AA84" i="32"/>
  <c r="AA225" i="32"/>
  <c r="AA128" i="32"/>
  <c r="AA66" i="32"/>
  <c r="AA212" i="32"/>
  <c r="AA162" i="32"/>
  <c r="AA38" i="32"/>
  <c r="AA28" i="32"/>
  <c r="AA58" i="32"/>
  <c r="AA209" i="32"/>
  <c r="AA51" i="32"/>
  <c r="AA10" i="32"/>
  <c r="AA233" i="32"/>
  <c r="AA366" i="32"/>
  <c r="AA21" i="32"/>
  <c r="AA388" i="32"/>
  <c r="AA331" i="32"/>
  <c r="AA341" i="32"/>
  <c r="AA234" i="32"/>
  <c r="AA74" i="32"/>
  <c r="AA20" i="32"/>
  <c r="AA263" i="32"/>
  <c r="AA167" i="32"/>
  <c r="AA31" i="32"/>
  <c r="AA41" i="32"/>
  <c r="AA48" i="32"/>
  <c r="AA55" i="32"/>
  <c r="AA247" i="32"/>
  <c r="AA183" i="32"/>
  <c r="AA71" i="32"/>
  <c r="AA70" i="32"/>
  <c r="AA174" i="32"/>
  <c r="AA224" i="32"/>
  <c r="AA168" i="32"/>
  <c r="AA237" i="32"/>
  <c r="AA102" i="32"/>
  <c r="AA131" i="32"/>
  <c r="AA291" i="32"/>
  <c r="AA188" i="32"/>
  <c r="AA380" i="32"/>
  <c r="AA358" i="32"/>
  <c r="AA22" i="32"/>
  <c r="AA92" i="32"/>
  <c r="AA72" i="32"/>
  <c r="AA363" i="32"/>
  <c r="AA67" i="32"/>
  <c r="AA69" i="32"/>
  <c r="AA257" i="32"/>
  <c r="AA12" i="32"/>
  <c r="AA110" i="32"/>
  <c r="AA65" i="32"/>
  <c r="AA73" i="32"/>
  <c r="AA111" i="32"/>
  <c r="AA350" i="32"/>
  <c r="AA52" i="32"/>
  <c r="AA386" i="32"/>
  <c r="AA299" i="32"/>
  <c r="AA106" i="32"/>
  <c r="AA317" i="32"/>
  <c r="AA57" i="32"/>
  <c r="AA39" i="32"/>
  <c r="AA25" i="32"/>
  <c r="AA96" i="32"/>
  <c r="AA8" i="32"/>
  <c r="AA80" i="32"/>
  <c r="AA77" i="32"/>
  <c r="AA89" i="32"/>
  <c r="AA95" i="32"/>
  <c r="AA81" i="32"/>
  <c r="AA103" i="32"/>
  <c r="AA264" i="32"/>
  <c r="AA269" i="32"/>
  <c r="AA180" i="32"/>
  <c r="AA249" i="32"/>
  <c r="AA114" i="32"/>
  <c r="AA307" i="32"/>
  <c r="AA147" i="32"/>
  <c r="AA204" i="32"/>
  <c r="AA313" i="32"/>
  <c r="AA374" i="32"/>
  <c r="AA376" i="32"/>
  <c r="AA250" i="32"/>
  <c r="AA136" i="32"/>
  <c r="AA130" i="32"/>
  <c r="AA118" i="32"/>
  <c r="AA100" i="32"/>
  <c r="AA231" i="32"/>
  <c r="AA94" i="32"/>
  <c r="AA63" i="32"/>
  <c r="AA49" i="32"/>
  <c r="AA143" i="32"/>
  <c r="AA134" i="32"/>
  <c r="AA177" i="32"/>
  <c r="AA226" i="32"/>
  <c r="AA276" i="32"/>
  <c r="AA281" i="32"/>
  <c r="AA192" i="32"/>
  <c r="AA126" i="32"/>
  <c r="AA306" i="32"/>
  <c r="AA339" i="32"/>
  <c r="AA163" i="32"/>
  <c r="AA329" i="32"/>
  <c r="AA390" i="32"/>
  <c r="AA392" i="32"/>
  <c r="AA266" i="32"/>
  <c r="AA145" i="32"/>
  <c r="AA78" i="32"/>
  <c r="AA262" i="32"/>
  <c r="AA246" i="32"/>
  <c r="AA152" i="32"/>
  <c r="AA47" i="32"/>
  <c r="AA132" i="32"/>
  <c r="AA113" i="32"/>
  <c r="AA139" i="32"/>
  <c r="AA137" i="32"/>
  <c r="AA271" i="32"/>
  <c r="AA286" i="32"/>
  <c r="AA135" i="32"/>
  <c r="AA27" i="32"/>
  <c r="AA86" i="32"/>
  <c r="AA336" i="32"/>
  <c r="AA138" i="32"/>
  <c r="AA298" i="32"/>
  <c r="AA355" i="32"/>
  <c r="AA395" i="32"/>
  <c r="AA349" i="32"/>
  <c r="AA60" i="32"/>
  <c r="AA207" i="32"/>
  <c r="AA40" i="32"/>
  <c r="AA98" i="32"/>
  <c r="AA119" i="32"/>
  <c r="AA123" i="32"/>
  <c r="AA11" i="32"/>
  <c r="AA297" i="32"/>
  <c r="AA122" i="32"/>
  <c r="AA323" i="32"/>
  <c r="AA164" i="32"/>
  <c r="AA120" i="32"/>
  <c r="AA295" i="32"/>
  <c r="AA76" i="32"/>
  <c r="AA146" i="32"/>
  <c r="AA129" i="32"/>
  <c r="AA142" i="32"/>
  <c r="AA144" i="32"/>
  <c r="AA196" i="32"/>
  <c r="AA201" i="32"/>
  <c r="AA182" i="32"/>
  <c r="AA238" i="32"/>
  <c r="AA232" i="32"/>
  <c r="AA97" i="32"/>
  <c r="AA166" i="32"/>
  <c r="AA338" i="32"/>
  <c r="AA371" i="32"/>
  <c r="AA179" i="32"/>
  <c r="AA236" i="32"/>
  <c r="AA345" i="32"/>
  <c r="AA406" i="32"/>
  <c r="AA305" i="32"/>
  <c r="AA176" i="32"/>
  <c r="AA64" i="32"/>
  <c r="AA17" i="32"/>
  <c r="AA228" i="32"/>
  <c r="AA151" i="32"/>
  <c r="AA184" i="32"/>
  <c r="AA189" i="32"/>
  <c r="AA191" i="32"/>
  <c r="AA283" i="32"/>
  <c r="AA296" i="32"/>
  <c r="AA175" i="32"/>
  <c r="AA43" i="32"/>
  <c r="AA400" i="32"/>
  <c r="AA154" i="32"/>
  <c r="AA330" i="32"/>
  <c r="AA387" i="32"/>
  <c r="AA308" i="32"/>
  <c r="AA365" i="32"/>
  <c r="AA6" i="32"/>
  <c r="AA352" i="32"/>
  <c r="AA68" i="32"/>
  <c r="AA240" i="32"/>
  <c r="AA194" i="32"/>
  <c r="AA32" i="32"/>
  <c r="AA285" i="32"/>
  <c r="AA93" i="32"/>
  <c r="AA198" i="32"/>
  <c r="AA248" i="32"/>
  <c r="AA253" i="32"/>
  <c r="AA206" i="32"/>
  <c r="AA278" i="32"/>
  <c r="AA311" i="32"/>
  <c r="AA304" i="32"/>
  <c r="AA244" i="32"/>
  <c r="AA109" i="32"/>
  <c r="AA178" i="32"/>
  <c r="AA370" i="32"/>
  <c r="AA195" i="32"/>
  <c r="AA405" i="32"/>
  <c r="AA252" i="32"/>
  <c r="AA361" i="32"/>
  <c r="AA321" i="32"/>
  <c r="AA288" i="32"/>
  <c r="AA35" i="32"/>
  <c r="AA37" i="32"/>
  <c r="AA294" i="32"/>
  <c r="AA36" i="32"/>
  <c r="AA403" i="32"/>
  <c r="AA82" i="32"/>
  <c r="AA280" i="32"/>
  <c r="AA112" i="32"/>
  <c r="AA203" i="32"/>
  <c r="AA208" i="32"/>
  <c r="AA241" i="32"/>
  <c r="AA318" i="32"/>
  <c r="AA187" i="32"/>
  <c r="AA59" i="32"/>
  <c r="AA13" i="32"/>
  <c r="AA292" i="32"/>
  <c r="AA170" i="32"/>
  <c r="AA362" i="32"/>
  <c r="AA324" i="32"/>
  <c r="AA381" i="32"/>
  <c r="AA302" i="32"/>
  <c r="AA53" i="32"/>
  <c r="AA33" i="32"/>
  <c r="AA322" i="32"/>
  <c r="AA90" i="32"/>
  <c r="AA373" i="32"/>
  <c r="AA347" i="32"/>
  <c r="AA404" i="32"/>
  <c r="AA360" i="32"/>
  <c r="AA158" i="32"/>
  <c r="AA282" i="32"/>
  <c r="AA333" i="32"/>
  <c r="AA5" i="32"/>
  <c r="AA359" i="32"/>
  <c r="AA270" i="32"/>
  <c r="AA3" i="32"/>
  <c r="AA79" i="32"/>
  <c r="AA56" i="32"/>
  <c r="AA272" i="32"/>
  <c r="AA258" i="32"/>
  <c r="AA375" i="32"/>
  <c r="AA368" i="32"/>
  <c r="AA256" i="32"/>
  <c r="AA121" i="32"/>
  <c r="AA190" i="32"/>
  <c r="AA211" i="32"/>
  <c r="AA108" i="32"/>
  <c r="AA268" i="32"/>
  <c r="AA377" i="32"/>
  <c r="AA337" i="32"/>
  <c r="AA24" i="32"/>
  <c r="AA379" i="32"/>
  <c r="AA15" i="32"/>
  <c r="AA30" i="32"/>
  <c r="AA91" i="32"/>
  <c r="AA169" i="32"/>
  <c r="AA75" i="32"/>
  <c r="AA23" i="32"/>
  <c r="AA255" i="32"/>
  <c r="AA260" i="32"/>
  <c r="AA265" i="32"/>
  <c r="AA267" i="32"/>
  <c r="AA327" i="32"/>
  <c r="AA384" i="32"/>
  <c r="AA325" i="32"/>
  <c r="AA382" i="32"/>
  <c r="AA199" i="32"/>
  <c r="AA287" i="32"/>
  <c r="AA29" i="32"/>
  <c r="AA290" i="32"/>
  <c r="AA186" i="32"/>
  <c r="AA394" i="32"/>
  <c r="AA340" i="32"/>
  <c r="AA397" i="32"/>
  <c r="AA62" i="32"/>
  <c r="AA105" i="32"/>
  <c r="AA42" i="32"/>
  <c r="AA274" i="32"/>
  <c r="AA2" i="32"/>
  <c r="AA148" i="32"/>
  <c r="AA153" i="32"/>
  <c r="AA18" i="32"/>
  <c r="AA88" i="32"/>
  <c r="AA161" i="32"/>
  <c r="AA230" i="32"/>
  <c r="AA332" i="32"/>
  <c r="AA227" i="32"/>
  <c r="AA124" i="32"/>
  <c r="AA284" i="32"/>
  <c r="AA393" i="32"/>
  <c r="AA353" i="32"/>
  <c r="AA125" i="32"/>
  <c r="AA44" i="32"/>
  <c r="AA54" i="32"/>
  <c r="AA141" i="32"/>
  <c r="AA273" i="32"/>
  <c r="AA210" i="32"/>
  <c r="AA279" i="32"/>
  <c r="AA320" i="32"/>
  <c r="AA7" i="32"/>
  <c r="AA301" i="32"/>
  <c r="AA389" i="32"/>
  <c r="AA239" i="32"/>
  <c r="AA343" i="32"/>
  <c r="AA45" i="32"/>
  <c r="AA202" i="32"/>
  <c r="AA356" i="32"/>
  <c r="AA107" i="32"/>
  <c r="AA159" i="32"/>
  <c r="AA87" i="32"/>
  <c r="AA289" i="32"/>
  <c r="AA334" i="32"/>
  <c r="AA391" i="32"/>
  <c r="AA398" i="32"/>
  <c r="AA14" i="32"/>
  <c r="AA357" i="32"/>
  <c r="AA160" i="32"/>
  <c r="AA193" i="32"/>
  <c r="AA34" i="32"/>
  <c r="AA104" i="32"/>
  <c r="AA173" i="32"/>
  <c r="AA242" i="32"/>
  <c r="AA314" i="32"/>
  <c r="AA364" i="32"/>
  <c r="AA83" i="32"/>
  <c r="AA243" i="32"/>
  <c r="AA140" i="32"/>
  <c r="AA300" i="32"/>
  <c r="AA310" i="32"/>
  <c r="AA312" i="32"/>
  <c r="AA369" i="32"/>
  <c r="AA127" i="32"/>
  <c r="AA402" i="32"/>
  <c r="AA171" i="32"/>
  <c r="AA354" i="32"/>
  <c r="AA9" i="32"/>
  <c r="AA19" i="32"/>
  <c r="AA155" i="32"/>
  <c r="AA251" i="32"/>
  <c r="AA4" i="32"/>
  <c r="AA61" i="32"/>
  <c r="AA309" i="32"/>
  <c r="AA315" i="32"/>
  <c r="AA372" i="32"/>
  <c r="AA223" i="32"/>
  <c r="AA157" i="32"/>
  <c r="AA235" i="32"/>
  <c r="AA46" i="32"/>
  <c r="AA16" i="32"/>
  <c r="AA26" i="32"/>
  <c r="AA150" i="32"/>
  <c r="AA200" i="32"/>
  <c r="AA205" i="32"/>
  <c r="AA50" i="32"/>
  <c r="AA116" i="32"/>
  <c r="AA185" i="32"/>
  <c r="AA254" i="32"/>
  <c r="AA346" i="32"/>
  <c r="AA396" i="32"/>
  <c r="AA99" i="32"/>
  <c r="AA259" i="32"/>
  <c r="AA156" i="32"/>
  <c r="AA316" i="32"/>
  <c r="AA326" i="32"/>
  <c r="AA328" i="32"/>
  <c r="AA385" i="32"/>
  <c r="AA412" i="32"/>
  <c r="AA414" i="32"/>
  <c r="AA418" i="32"/>
  <c r="AA422" i="32"/>
  <c r="AA420" i="32"/>
  <c r="AA423" i="32"/>
  <c r="AA427" i="32"/>
  <c r="AA429" i="32"/>
  <c r="AA433" i="32"/>
  <c r="AA435" i="32"/>
  <c r="AA439" i="32"/>
  <c r="AA441" i="32"/>
  <c r="AA447" i="32"/>
  <c r="AA453" i="32"/>
  <c r="AA492" i="32"/>
  <c r="AA508" i="32"/>
  <c r="AA524" i="32"/>
  <c r="AA408" i="32"/>
  <c r="AA415" i="32"/>
  <c r="AA432" i="32"/>
  <c r="AA438" i="32"/>
  <c r="AA444" i="32"/>
  <c r="AA457" i="32"/>
  <c r="AA466" i="32"/>
  <c r="AA479" i="32"/>
  <c r="AA488" i="32"/>
  <c r="AA491" i="32"/>
  <c r="AA495" i="32"/>
  <c r="AA504" i="32"/>
  <c r="AA507" i="32"/>
  <c r="AA511" i="32"/>
  <c r="AA520" i="32"/>
  <c r="AA523" i="32"/>
  <c r="AA527" i="32"/>
  <c r="AA530" i="32"/>
  <c r="AA537" i="32"/>
  <c r="AA440" i="32"/>
  <c r="AA446" i="32"/>
  <c r="AA459" i="32"/>
  <c r="AA472" i="32"/>
  <c r="AA473" i="32"/>
  <c r="AA478" i="32"/>
  <c r="AA499" i="32"/>
  <c r="AA519" i="32"/>
  <c r="AA525" i="32"/>
  <c r="AA534" i="32"/>
  <c r="AA434" i="32"/>
  <c r="AA448" i="32"/>
  <c r="AA454" i="32"/>
  <c r="AA460" i="32"/>
  <c r="AA467" i="32"/>
  <c r="AA480" i="32"/>
  <c r="AA486" i="32"/>
  <c r="AA500" i="32"/>
  <c r="AA506" i="32"/>
  <c r="AA513" i="32"/>
  <c r="AA526" i="32"/>
  <c r="AA535" i="32"/>
  <c r="AA417" i="32"/>
  <c r="AA430" i="32"/>
  <c r="AA436" i="32"/>
  <c r="AA471" i="32"/>
  <c r="AA487" i="32"/>
  <c r="AA512" i="32"/>
  <c r="AA407" i="32"/>
  <c r="AA411" i="32"/>
  <c r="AA416" i="32"/>
  <c r="AA445" i="32"/>
  <c r="AA493" i="32"/>
  <c r="AA502" i="32"/>
  <c r="AA421" i="32"/>
  <c r="AA437" i="32"/>
  <c r="AA461" i="32"/>
  <c r="AA462" i="32"/>
  <c r="AA468" i="32"/>
  <c r="AA469" i="32"/>
  <c r="AA470" i="32"/>
  <c r="AA494" i="32"/>
  <c r="AA501" i="32"/>
  <c r="AA503" i="32"/>
  <c r="AA428" i="32"/>
  <c r="AA410" i="32"/>
  <c r="AA528" i="32"/>
  <c r="AA424" i="32"/>
  <c r="AA442" i="32"/>
  <c r="AA474" i="32"/>
  <c r="AA482" i="32"/>
  <c r="AA539" i="32"/>
  <c r="AA455" i="32"/>
  <c r="AA517" i="32"/>
  <c r="AA529" i="32"/>
  <c r="AA413" i="32"/>
  <c r="AA419" i="32"/>
  <c r="AA425" i="32"/>
  <c r="AA451" i="32"/>
  <c r="AA456" i="32"/>
  <c r="AA458" i="32"/>
  <c r="AA463" i="32"/>
  <c r="AA485" i="32"/>
  <c r="AA490" i="32"/>
  <c r="AA497" i="32"/>
  <c r="AA515" i="32"/>
  <c r="AA443" i="32"/>
  <c r="AA465" i="32"/>
  <c r="AA475" i="32"/>
  <c r="AA518" i="32"/>
  <c r="AA532" i="32"/>
  <c r="AA409" i="32"/>
  <c r="AA426" i="32"/>
  <c r="AA431" i="32"/>
  <c r="AA477" i="32"/>
  <c r="AA484" i="32"/>
  <c r="AA489" i="32"/>
  <c r="AA496" i="32"/>
  <c r="AA510" i="32"/>
  <c r="AA450" i="32"/>
  <c r="AA452" i="32"/>
  <c r="AA449" i="32"/>
  <c r="AA505" i="32"/>
  <c r="AA481" i="32"/>
  <c r="AA521" i="32"/>
  <c r="AA522" i="32"/>
  <c r="AA498" i="32"/>
  <c r="AA509" i="32"/>
  <c r="AA516" i="32"/>
  <c r="AA531" i="32"/>
  <c r="AA538" i="32"/>
  <c r="AA483" i="32"/>
  <c r="AA476" i="32"/>
  <c r="AA514" i="32"/>
  <c r="AA536" i="32"/>
  <c r="AA464" i="32"/>
  <c r="AA533" i="32"/>
  <c r="AA399" i="32"/>
  <c r="AA383" i="32"/>
  <c r="AA367" i="32"/>
  <c r="AA351" i="32"/>
  <c r="AA335" i="32"/>
  <c r="AA319" i="32"/>
  <c r="AA303" i="32"/>
  <c r="AA293" i="32"/>
  <c r="AA277" i="32"/>
  <c r="AA261" i="32"/>
  <c r="AA245" i="32"/>
  <c r="AA229" i="32"/>
  <c r="AA197" i="32"/>
  <c r="AA181" i="32"/>
  <c r="AA165" i="32"/>
  <c r="AA149" i="32"/>
  <c r="AA133" i="32"/>
  <c r="AA117" i="32"/>
  <c r="AA101" i="32"/>
  <c r="AA85" i="32"/>
  <c r="M666" i="28"/>
  <c r="I666" i="28" s="1"/>
  <c r="M646" i="28"/>
  <c r="I646" i="28" s="1"/>
  <c r="M626" i="28"/>
  <c r="I626" i="28" s="1"/>
  <c r="M606" i="28"/>
  <c r="I606" i="28" s="1"/>
  <c r="M586" i="28"/>
  <c r="I586" i="28" s="1"/>
  <c r="M566" i="28"/>
  <c r="I566" i="28" s="1"/>
  <c r="M665" i="28"/>
  <c r="I665" i="28" s="1"/>
  <c r="M645" i="28"/>
  <c r="I645" i="28" s="1"/>
  <c r="M625" i="28"/>
  <c r="I625" i="28" s="1"/>
  <c r="M605" i="28"/>
  <c r="I605" i="28" s="1"/>
  <c r="M585" i="28"/>
  <c r="I585" i="28" s="1"/>
  <c r="M565" i="28"/>
  <c r="I565" i="28" s="1"/>
  <c r="M662" i="28"/>
  <c r="I662" i="28" s="1"/>
  <c r="M664" i="28"/>
  <c r="I664" i="28" s="1"/>
  <c r="M644" i="28"/>
  <c r="I644" i="28" s="1"/>
  <c r="M624" i="28"/>
  <c r="I624" i="28" s="1"/>
  <c r="M604" i="28"/>
  <c r="I604" i="28" s="1"/>
  <c r="M584" i="28"/>
  <c r="I584" i="28" s="1"/>
  <c r="M564" i="28"/>
  <c r="I564" i="28" s="1"/>
  <c r="M634" i="28"/>
  <c r="I634" i="28" s="1"/>
  <c r="M663" i="28"/>
  <c r="I663" i="28" s="1"/>
  <c r="M643" i="28"/>
  <c r="I643" i="28" s="1"/>
  <c r="M623" i="28"/>
  <c r="I623" i="28" s="1"/>
  <c r="M603" i="28"/>
  <c r="I603" i="28" s="1"/>
  <c r="M583" i="28"/>
  <c r="I583" i="28" s="1"/>
  <c r="M563" i="28"/>
  <c r="I563" i="28" s="1"/>
  <c r="M642" i="28"/>
  <c r="I642" i="28" s="1"/>
  <c r="M622" i="28"/>
  <c r="I622" i="28" s="1"/>
  <c r="M602" i="28"/>
  <c r="I602" i="28" s="1"/>
  <c r="M582" i="28"/>
  <c r="I582" i="28" s="1"/>
  <c r="M562" i="28"/>
  <c r="I562" i="28" s="1"/>
  <c r="M661" i="28"/>
  <c r="I661" i="28" s="1"/>
  <c r="M641" i="28"/>
  <c r="I641" i="28" s="1"/>
  <c r="M621" i="28"/>
  <c r="I621" i="28" s="1"/>
  <c r="M601" i="28"/>
  <c r="I601" i="28" s="1"/>
  <c r="M581" i="28"/>
  <c r="I581" i="28" s="1"/>
  <c r="M561" i="28"/>
  <c r="I561" i="28" s="1"/>
  <c r="M660" i="28"/>
  <c r="I660" i="28" s="1"/>
  <c r="M640" i="28"/>
  <c r="I640" i="28" s="1"/>
  <c r="M620" i="28"/>
  <c r="I620" i="28" s="1"/>
  <c r="M600" i="28"/>
  <c r="I600" i="28" s="1"/>
  <c r="M580" i="28"/>
  <c r="I580" i="28" s="1"/>
  <c r="M560" i="28"/>
  <c r="I560" i="28" s="1"/>
  <c r="M659" i="28"/>
  <c r="I659" i="28" s="1"/>
  <c r="M639" i="28"/>
  <c r="I639" i="28" s="1"/>
  <c r="M619" i="28"/>
  <c r="I619" i="28" s="1"/>
  <c r="M599" i="28"/>
  <c r="I599" i="28" s="1"/>
  <c r="M579" i="28"/>
  <c r="I579" i="28" s="1"/>
  <c r="M559" i="28"/>
  <c r="I559" i="28" s="1"/>
  <c r="M658" i="28"/>
  <c r="I658" i="28" s="1"/>
  <c r="M638" i="28"/>
  <c r="I638" i="28" s="1"/>
  <c r="M618" i="28"/>
  <c r="I618" i="28" s="1"/>
  <c r="M598" i="28"/>
  <c r="I598" i="28" s="1"/>
  <c r="M578" i="28"/>
  <c r="I578" i="28" s="1"/>
  <c r="M558" i="28"/>
  <c r="I558" i="28" s="1"/>
  <c r="M654" i="28"/>
  <c r="I654" i="28" s="1"/>
  <c r="M614" i="28"/>
  <c r="I614" i="28" s="1"/>
  <c r="M574" i="28"/>
  <c r="I574" i="28" s="1"/>
  <c r="M657" i="28"/>
  <c r="I657" i="28" s="1"/>
  <c r="M637" i="28"/>
  <c r="I637" i="28" s="1"/>
  <c r="M617" i="28"/>
  <c r="I617" i="28" s="1"/>
  <c r="M597" i="28"/>
  <c r="I597" i="28" s="1"/>
  <c r="M577" i="28"/>
  <c r="I577" i="28" s="1"/>
  <c r="M557" i="28"/>
  <c r="I557" i="28" s="1"/>
  <c r="M594" i="28"/>
  <c r="I594" i="28" s="1"/>
  <c r="M656" i="28"/>
  <c r="I656" i="28" s="1"/>
  <c r="M636" i="28"/>
  <c r="I636" i="28" s="1"/>
  <c r="M616" i="28"/>
  <c r="I616" i="28" s="1"/>
  <c r="M596" i="28"/>
  <c r="I596" i="28" s="1"/>
  <c r="M576" i="28"/>
  <c r="I576" i="28" s="1"/>
  <c r="M556" i="28"/>
  <c r="I556" i="28" s="1"/>
  <c r="M655" i="28"/>
  <c r="I655" i="28" s="1"/>
  <c r="M635" i="28"/>
  <c r="I635" i="28" s="1"/>
  <c r="M615" i="28"/>
  <c r="I615" i="28" s="1"/>
  <c r="M595" i="28"/>
  <c r="I595" i="28" s="1"/>
  <c r="M575" i="28"/>
  <c r="I575" i="28" s="1"/>
  <c r="M653" i="28"/>
  <c r="I653" i="28" s="1"/>
  <c r="M633" i="28"/>
  <c r="I633" i="28" s="1"/>
  <c r="M613" i="28"/>
  <c r="I613" i="28" s="1"/>
  <c r="M593" i="28"/>
  <c r="I593" i="28" s="1"/>
  <c r="M573" i="28"/>
  <c r="I573" i="28" s="1"/>
  <c r="M652" i="28"/>
  <c r="I652" i="28" s="1"/>
  <c r="M632" i="28"/>
  <c r="I632" i="28" s="1"/>
  <c r="M612" i="28"/>
  <c r="I612" i="28" s="1"/>
  <c r="M592" i="28"/>
  <c r="I592" i="28" s="1"/>
  <c r="M572" i="28"/>
  <c r="I572" i="28" s="1"/>
  <c r="M671" i="28"/>
  <c r="I671" i="28" s="1"/>
  <c r="M651" i="28"/>
  <c r="I651" i="28" s="1"/>
  <c r="M631" i="28"/>
  <c r="I631" i="28" s="1"/>
  <c r="M611" i="28"/>
  <c r="I611" i="28" s="1"/>
  <c r="M591" i="28"/>
  <c r="I591" i="28" s="1"/>
  <c r="M571" i="28"/>
  <c r="I571" i="28" s="1"/>
  <c r="M670" i="28"/>
  <c r="I670" i="28" s="1"/>
  <c r="M650" i="28"/>
  <c r="I650" i="28" s="1"/>
  <c r="M630" i="28"/>
  <c r="I630" i="28" s="1"/>
  <c r="M610" i="28"/>
  <c r="I610" i="28" s="1"/>
  <c r="M590" i="28"/>
  <c r="I590" i="28" s="1"/>
  <c r="M570" i="28"/>
  <c r="I570" i="28" s="1"/>
  <c r="M669" i="28"/>
  <c r="I669" i="28" s="1"/>
  <c r="M649" i="28"/>
  <c r="I649" i="28" s="1"/>
  <c r="M629" i="28"/>
  <c r="I629" i="28" s="1"/>
  <c r="M609" i="28"/>
  <c r="I609" i="28" s="1"/>
  <c r="M589" i="28"/>
  <c r="I589" i="28" s="1"/>
  <c r="M569" i="28"/>
  <c r="I569" i="28" s="1"/>
  <c r="M668" i="28"/>
  <c r="I668" i="28" s="1"/>
  <c r="M648" i="28"/>
  <c r="I648" i="28" s="1"/>
  <c r="M628" i="28"/>
  <c r="I628" i="28" s="1"/>
  <c r="M608" i="28"/>
  <c r="I608" i="28" s="1"/>
  <c r="M588" i="28"/>
  <c r="I588" i="28" s="1"/>
  <c r="M568" i="28"/>
  <c r="I568" i="28" s="1"/>
  <c r="M667" i="28"/>
  <c r="I667" i="28" s="1"/>
  <c r="M647" i="28"/>
  <c r="I647" i="28" s="1"/>
  <c r="M627" i="28"/>
  <c r="I627" i="28" s="1"/>
  <c r="M607" i="28"/>
  <c r="I607" i="28" s="1"/>
  <c r="M587" i="28"/>
  <c r="I587" i="28" s="1"/>
  <c r="M567" i="28"/>
  <c r="I567" i="28" s="1"/>
  <c r="M554" i="28"/>
  <c r="I554" i="28" s="1"/>
  <c r="M534" i="28"/>
  <c r="M552" i="28"/>
  <c r="I552" i="28" s="1"/>
  <c r="M532" i="28"/>
  <c r="M551" i="28"/>
  <c r="I551" i="28" s="1"/>
  <c r="M531" i="28"/>
  <c r="M548" i="28"/>
  <c r="I548" i="28" s="1"/>
  <c r="M528" i="28"/>
  <c r="M553" i="28"/>
  <c r="I553" i="28" s="1"/>
  <c r="M526" i="28"/>
  <c r="M550" i="28"/>
  <c r="I550" i="28" s="1"/>
  <c r="M525" i="28"/>
  <c r="I525" i="28" s="1"/>
  <c r="M549" i="28"/>
  <c r="I549" i="28" s="1"/>
  <c r="M524" i="28"/>
  <c r="M547" i="28"/>
  <c r="I547" i="28" s="1"/>
  <c r="M523" i="28"/>
  <c r="I523" i="28" s="1"/>
  <c r="M546" i="28"/>
  <c r="I546" i="28" s="1"/>
  <c r="M522" i="28"/>
  <c r="M545" i="28"/>
  <c r="I545" i="28" s="1"/>
  <c r="M521" i="28"/>
  <c r="I521" i="28" s="1"/>
  <c r="M544" i="28"/>
  <c r="M520" i="28"/>
  <c r="M543" i="28"/>
  <c r="M519" i="28"/>
  <c r="M542" i="28"/>
  <c r="M518" i="28"/>
  <c r="I518" i="28" s="1"/>
  <c r="M541" i="28"/>
  <c r="M517" i="28"/>
  <c r="I517" i="28" s="1"/>
  <c r="M540" i="28"/>
  <c r="Y540" i="28" s="1"/>
  <c r="M516" i="28"/>
  <c r="M539" i="28"/>
  <c r="M515" i="28"/>
  <c r="M538" i="28"/>
  <c r="M537" i="28"/>
  <c r="M535" i="28"/>
  <c r="M533" i="28"/>
  <c r="M530" i="28"/>
  <c r="I530" i="28" s="1"/>
  <c r="M529" i="28"/>
  <c r="M555" i="28"/>
  <c r="I555" i="28" s="1"/>
  <c r="M527" i="28"/>
  <c r="I527" i="28" s="1"/>
  <c r="M536" i="28"/>
  <c r="M509" i="28" l="1"/>
  <c r="M510" i="28"/>
  <c r="X510" i="28" s="1"/>
  <c r="M514" i="28"/>
  <c r="M511" i="28"/>
  <c r="M513" i="28"/>
  <c r="M512" i="28"/>
  <c r="R512" i="28" s="1"/>
  <c r="I528" i="28"/>
  <c r="Y528" i="28"/>
  <c r="Y544" i="28"/>
  <c r="I544" i="28"/>
  <c r="R543" i="28"/>
  <c r="I543" i="28"/>
  <c r="Y542" i="28"/>
  <c r="I542" i="28"/>
  <c r="X541" i="28"/>
  <c r="I541" i="28"/>
  <c r="R540" i="28"/>
  <c r="I540" i="28"/>
  <c r="X539" i="28"/>
  <c r="I539" i="28"/>
  <c r="Y538" i="28"/>
  <c r="I538" i="28"/>
  <c r="R537" i="28"/>
  <c r="I537" i="28"/>
  <c r="R536" i="28"/>
  <c r="I536" i="28"/>
  <c r="X517" i="28"/>
  <c r="Y531" i="28"/>
  <c r="I531" i="28"/>
  <c r="X522" i="28"/>
  <c r="I522" i="28"/>
  <c r="Y517" i="28"/>
  <c r="R516" i="28"/>
  <c r="I516" i="28"/>
  <c r="X515" i="28"/>
  <c r="I515" i="28"/>
  <c r="Y524" i="28"/>
  <c r="I524" i="28"/>
  <c r="Y520" i="28"/>
  <c r="I520" i="28"/>
  <c r="Y522" i="28"/>
  <c r="X525" i="28"/>
  <c r="R525" i="28"/>
  <c r="Y525" i="28"/>
  <c r="Y532" i="28"/>
  <c r="I532" i="28"/>
  <c r="Y533" i="28"/>
  <c r="I533" i="28"/>
  <c r="X535" i="28"/>
  <c r="I535" i="28"/>
  <c r="Y529" i="28"/>
  <c r="I529" i="28"/>
  <c r="R526" i="28"/>
  <c r="I526" i="28"/>
  <c r="R534" i="28"/>
  <c r="I534" i="28"/>
  <c r="R519" i="28"/>
  <c r="I519" i="28"/>
  <c r="R517" i="28"/>
  <c r="R522" i="28"/>
  <c r="R542" i="28"/>
  <c r="X518" i="28"/>
  <c r="X534" i="28"/>
  <c r="X528" i="28"/>
  <c r="R533" i="28"/>
  <c r="X524" i="28"/>
  <c r="X533" i="28"/>
  <c r="Y515" i="28"/>
  <c r="X531" i="28"/>
  <c r="R531" i="28"/>
  <c r="Y536" i="28"/>
  <c r="X532" i="28"/>
  <c r="R541" i="28"/>
  <c r="R532" i="28"/>
  <c r="X542" i="28"/>
  <c r="X544" i="28"/>
  <c r="X536" i="28"/>
  <c r="R524" i="28"/>
  <c r="R520" i="28"/>
  <c r="R544" i="28"/>
  <c r="X520" i="28"/>
  <c r="Y519" i="28"/>
  <c r="R518" i="28"/>
  <c r="Y518" i="28"/>
  <c r="Y537" i="28"/>
  <c r="Y534" i="28"/>
  <c r="X527" i="28"/>
  <c r="Y541" i="28"/>
  <c r="R528" i="28"/>
  <c r="Y543" i="28"/>
  <c r="X543" i="28"/>
  <c r="X526" i="28"/>
  <c r="Y526" i="28"/>
  <c r="X540" i="28"/>
  <c r="R515" i="28"/>
  <c r="Z533" i="28"/>
  <c r="Z515" i="28"/>
  <c r="K645" i="28"/>
  <c r="O645" i="28"/>
  <c r="Z645" i="28"/>
  <c r="X645" i="28"/>
  <c r="R645" i="28"/>
  <c r="L645" i="28"/>
  <c r="Y645" i="28"/>
  <c r="K588" i="28"/>
  <c r="Z588" i="28"/>
  <c r="Y588" i="28"/>
  <c r="X588" i="28"/>
  <c r="R588" i="28"/>
  <c r="L588" i="28"/>
  <c r="O588" i="28"/>
  <c r="O636" i="28"/>
  <c r="L636" i="28"/>
  <c r="Z636" i="28"/>
  <c r="Y636" i="28"/>
  <c r="X636" i="28"/>
  <c r="R636" i="28"/>
  <c r="K636" i="28"/>
  <c r="K602" i="28"/>
  <c r="O602" i="28"/>
  <c r="R602" i="28"/>
  <c r="Z602" i="28"/>
  <c r="Y602" i="28"/>
  <c r="X602" i="28"/>
  <c r="L602" i="28"/>
  <c r="K665" i="28"/>
  <c r="O665" i="28"/>
  <c r="Z665" i="28"/>
  <c r="R665" i="28"/>
  <c r="L665" i="28"/>
  <c r="Y665" i="28"/>
  <c r="X665" i="28"/>
  <c r="X519" i="28"/>
  <c r="K608" i="28"/>
  <c r="Y608" i="28"/>
  <c r="X608" i="28"/>
  <c r="R608" i="28"/>
  <c r="Z608" i="28"/>
  <c r="L608" i="28"/>
  <c r="O608" i="28"/>
  <c r="O656" i="28"/>
  <c r="Z656" i="28"/>
  <c r="L656" i="28"/>
  <c r="Y656" i="28"/>
  <c r="X656" i="28"/>
  <c r="R656" i="28"/>
  <c r="K656" i="28"/>
  <c r="K622" i="28"/>
  <c r="O622" i="28"/>
  <c r="Z622" i="28"/>
  <c r="Y622" i="28"/>
  <c r="X622" i="28"/>
  <c r="R622" i="28"/>
  <c r="L622" i="28"/>
  <c r="L634" i="28"/>
  <c r="K634" i="28"/>
  <c r="Y634" i="28"/>
  <c r="X634" i="28"/>
  <c r="O634" i="28"/>
  <c r="R634" i="28"/>
  <c r="Z634" i="28"/>
  <c r="K568" i="28"/>
  <c r="X568" i="28"/>
  <c r="R568" i="28"/>
  <c r="Z568" i="28"/>
  <c r="Y568" i="28"/>
  <c r="L568" i="28"/>
  <c r="O568" i="28"/>
  <c r="O616" i="28"/>
  <c r="L616" i="28"/>
  <c r="Z616" i="28"/>
  <c r="Y616" i="28"/>
  <c r="X616" i="28"/>
  <c r="R616" i="28"/>
  <c r="K616" i="28"/>
  <c r="O660" i="28"/>
  <c r="K660" i="28"/>
  <c r="Z660" i="28"/>
  <c r="Y660" i="28"/>
  <c r="X660" i="28"/>
  <c r="R660" i="28"/>
  <c r="L660" i="28"/>
  <c r="K582" i="28"/>
  <c r="O582" i="28"/>
  <c r="Z582" i="28"/>
  <c r="Y582" i="28"/>
  <c r="X582" i="28"/>
  <c r="R582" i="28"/>
  <c r="L582" i="28"/>
  <c r="K628" i="28"/>
  <c r="Z628" i="28"/>
  <c r="Y628" i="28"/>
  <c r="X628" i="28"/>
  <c r="R628" i="28"/>
  <c r="L628" i="28"/>
  <c r="O628" i="28"/>
  <c r="L570" i="28"/>
  <c r="Z570" i="28"/>
  <c r="K570" i="28"/>
  <c r="Y570" i="28"/>
  <c r="X570" i="28"/>
  <c r="R570" i="28"/>
  <c r="O570" i="28"/>
  <c r="L574" i="28"/>
  <c r="Z574" i="28"/>
  <c r="Y574" i="28"/>
  <c r="X574" i="28"/>
  <c r="R574" i="28"/>
  <c r="K574" i="28"/>
  <c r="O574" i="28"/>
  <c r="O559" i="28"/>
  <c r="Y559" i="28"/>
  <c r="Z559" i="28"/>
  <c r="X559" i="28"/>
  <c r="R559" i="28"/>
  <c r="K559" i="28"/>
  <c r="L559" i="28"/>
  <c r="K642" i="28"/>
  <c r="Z642" i="28"/>
  <c r="Y642" i="28"/>
  <c r="X642" i="28"/>
  <c r="O642" i="28"/>
  <c r="R642" i="28"/>
  <c r="L642" i="28"/>
  <c r="Y564" i="28"/>
  <c r="R564" i="28"/>
  <c r="Z564" i="28"/>
  <c r="K564" i="28"/>
  <c r="L564" i="28"/>
  <c r="O564" i="28"/>
  <c r="X564" i="28"/>
  <c r="X537" i="28"/>
  <c r="K648" i="28"/>
  <c r="Z648" i="28"/>
  <c r="Y648" i="28"/>
  <c r="X648" i="28"/>
  <c r="R648" i="28"/>
  <c r="L648" i="28"/>
  <c r="O648" i="28"/>
  <c r="L590" i="28"/>
  <c r="K590" i="28"/>
  <c r="O590" i="28"/>
  <c r="Z590" i="28"/>
  <c r="Y590" i="28"/>
  <c r="X590" i="28"/>
  <c r="R590" i="28"/>
  <c r="L614" i="28"/>
  <c r="X614" i="28"/>
  <c r="K614" i="28"/>
  <c r="O614" i="28"/>
  <c r="Y614" i="28"/>
  <c r="R614" i="28"/>
  <c r="Z614" i="28"/>
  <c r="O579" i="28"/>
  <c r="Y579" i="28"/>
  <c r="K579" i="28"/>
  <c r="Z579" i="28"/>
  <c r="X579" i="28"/>
  <c r="L579" i="28"/>
  <c r="R579" i="28"/>
  <c r="K584" i="28"/>
  <c r="O584" i="28"/>
  <c r="X584" i="28"/>
  <c r="R584" i="28"/>
  <c r="L584" i="28"/>
  <c r="Z584" i="28"/>
  <c r="Y584" i="28"/>
  <c r="X530" i="28"/>
  <c r="K668" i="28"/>
  <c r="Z668" i="28"/>
  <c r="Y668" i="28"/>
  <c r="X668" i="28"/>
  <c r="R668" i="28"/>
  <c r="L668" i="28"/>
  <c r="O668" i="28"/>
  <c r="L610" i="28"/>
  <c r="K610" i="28"/>
  <c r="R610" i="28"/>
  <c r="O610" i="28"/>
  <c r="Z610" i="28"/>
  <c r="Y610" i="28"/>
  <c r="X610" i="28"/>
  <c r="L572" i="28"/>
  <c r="Z572" i="28"/>
  <c r="Y572" i="28"/>
  <c r="X572" i="28"/>
  <c r="K572" i="28"/>
  <c r="R572" i="28"/>
  <c r="O572" i="28"/>
  <c r="L654" i="28"/>
  <c r="X654" i="28"/>
  <c r="Y654" i="28"/>
  <c r="K654" i="28"/>
  <c r="O654" i="28"/>
  <c r="Z654" i="28"/>
  <c r="R654" i="28"/>
  <c r="O599" i="28"/>
  <c r="K599" i="28"/>
  <c r="Z599" i="28"/>
  <c r="Y599" i="28"/>
  <c r="X599" i="28"/>
  <c r="R599" i="28"/>
  <c r="L599" i="28"/>
  <c r="Z604" i="28"/>
  <c r="L604" i="28"/>
  <c r="O604" i="28"/>
  <c r="R604" i="28"/>
  <c r="X604" i="28"/>
  <c r="K604" i="28"/>
  <c r="Y604" i="28"/>
  <c r="L630" i="28"/>
  <c r="O630" i="28"/>
  <c r="X630" i="28"/>
  <c r="Z630" i="28"/>
  <c r="Y630" i="28"/>
  <c r="R630" i="28"/>
  <c r="K630" i="28"/>
  <c r="L592" i="28"/>
  <c r="Z592" i="28"/>
  <c r="K592" i="28"/>
  <c r="X592" i="28"/>
  <c r="R592" i="28"/>
  <c r="O592" i="28"/>
  <c r="Y592" i="28"/>
  <c r="O575" i="28"/>
  <c r="Y575" i="28"/>
  <c r="Z575" i="28"/>
  <c r="X575" i="28"/>
  <c r="R575" i="28"/>
  <c r="L575" i="28"/>
  <c r="K575" i="28"/>
  <c r="O619" i="28"/>
  <c r="R619" i="28"/>
  <c r="L619" i="28"/>
  <c r="K619" i="28"/>
  <c r="Z619" i="28"/>
  <c r="Y619" i="28"/>
  <c r="X619" i="28"/>
  <c r="Z624" i="28"/>
  <c r="O624" i="28"/>
  <c r="R624" i="28"/>
  <c r="L624" i="28"/>
  <c r="Y624" i="28"/>
  <c r="K624" i="28"/>
  <c r="X624" i="28"/>
  <c r="R530" i="28"/>
  <c r="L650" i="28"/>
  <c r="K650" i="28"/>
  <c r="Z650" i="28"/>
  <c r="Y650" i="28"/>
  <c r="X650" i="28"/>
  <c r="R650" i="28"/>
  <c r="O650" i="28"/>
  <c r="L612" i="28"/>
  <c r="Z612" i="28"/>
  <c r="R612" i="28"/>
  <c r="K612" i="28"/>
  <c r="O612" i="28"/>
  <c r="Y612" i="28"/>
  <c r="X612" i="28"/>
  <c r="O595" i="28"/>
  <c r="Z595" i="28"/>
  <c r="Y595" i="28"/>
  <c r="X595" i="28"/>
  <c r="R595" i="28"/>
  <c r="L595" i="28"/>
  <c r="K595" i="28"/>
  <c r="O639" i="28"/>
  <c r="X639" i="28"/>
  <c r="Z639" i="28"/>
  <c r="K639" i="28"/>
  <c r="Y639" i="28"/>
  <c r="R639" i="28"/>
  <c r="L639" i="28"/>
  <c r="K561" i="28"/>
  <c r="Y561" i="28"/>
  <c r="Z561" i="28"/>
  <c r="O561" i="28"/>
  <c r="X561" i="28"/>
  <c r="R561" i="28"/>
  <c r="L561" i="28"/>
  <c r="K644" i="28"/>
  <c r="L644" i="28"/>
  <c r="Y644" i="28"/>
  <c r="R644" i="28"/>
  <c r="O644" i="28"/>
  <c r="Z644" i="28"/>
  <c r="X644" i="28"/>
  <c r="K567" i="28"/>
  <c r="Z567" i="28"/>
  <c r="Y567" i="28"/>
  <c r="X567" i="28"/>
  <c r="R567" i="28"/>
  <c r="O567" i="28"/>
  <c r="L567" i="28"/>
  <c r="L670" i="28"/>
  <c r="K670" i="28"/>
  <c r="Z670" i="28"/>
  <c r="Y670" i="28"/>
  <c r="X670" i="28"/>
  <c r="R670" i="28"/>
  <c r="O670" i="28"/>
  <c r="L632" i="28"/>
  <c r="Z632" i="28"/>
  <c r="Y632" i="28"/>
  <c r="O632" i="28"/>
  <c r="K632" i="28"/>
  <c r="R632" i="28"/>
  <c r="X632" i="28"/>
  <c r="O615" i="28"/>
  <c r="R615" i="28"/>
  <c r="L615" i="28"/>
  <c r="Z615" i="28"/>
  <c r="Y615" i="28"/>
  <c r="X615" i="28"/>
  <c r="K615" i="28"/>
  <c r="O659" i="28"/>
  <c r="Z659" i="28"/>
  <c r="Y659" i="28"/>
  <c r="X659" i="28"/>
  <c r="R659" i="28"/>
  <c r="K659" i="28"/>
  <c r="L659" i="28"/>
  <c r="K581" i="28"/>
  <c r="Z581" i="28"/>
  <c r="R581" i="28"/>
  <c r="Y581" i="28"/>
  <c r="X581" i="28"/>
  <c r="O581" i="28"/>
  <c r="L581" i="28"/>
  <c r="K664" i="28"/>
  <c r="L664" i="28"/>
  <c r="Y664" i="28"/>
  <c r="R664" i="28"/>
  <c r="O664" i="28"/>
  <c r="Z664" i="28"/>
  <c r="X664" i="28"/>
  <c r="Z566" i="28"/>
  <c r="L566" i="28"/>
  <c r="X566" i="28"/>
  <c r="Y566" i="28"/>
  <c r="R566" i="28"/>
  <c r="O566" i="28"/>
  <c r="K566" i="28"/>
  <c r="K587" i="28"/>
  <c r="Y587" i="28"/>
  <c r="Z587" i="28"/>
  <c r="X587" i="28"/>
  <c r="R587" i="28"/>
  <c r="L587" i="28"/>
  <c r="O587" i="28"/>
  <c r="L652" i="28"/>
  <c r="Z652" i="28"/>
  <c r="Y652" i="28"/>
  <c r="K652" i="28"/>
  <c r="R652" i="28"/>
  <c r="O652" i="28"/>
  <c r="X652" i="28"/>
  <c r="O635" i="28"/>
  <c r="X635" i="28"/>
  <c r="L635" i="28"/>
  <c r="Z635" i="28"/>
  <c r="Y635" i="28"/>
  <c r="R635" i="28"/>
  <c r="K635" i="28"/>
  <c r="L594" i="28"/>
  <c r="K594" i="28"/>
  <c r="R594" i="28"/>
  <c r="X594" i="28"/>
  <c r="O594" i="28"/>
  <c r="Y594" i="28"/>
  <c r="Z594" i="28"/>
  <c r="K601" i="28"/>
  <c r="O601" i="28"/>
  <c r="Z601" i="28"/>
  <c r="Y601" i="28"/>
  <c r="X601" i="28"/>
  <c r="R601" i="28"/>
  <c r="L601" i="28"/>
  <c r="Z586" i="28"/>
  <c r="X586" i="28"/>
  <c r="Y586" i="28"/>
  <c r="L586" i="28"/>
  <c r="R586" i="28"/>
  <c r="K586" i="28"/>
  <c r="O586" i="28"/>
  <c r="K607" i="28"/>
  <c r="Z607" i="28"/>
  <c r="Y607" i="28"/>
  <c r="X607" i="28"/>
  <c r="R607" i="28"/>
  <c r="O607" i="28"/>
  <c r="L607" i="28"/>
  <c r="O655" i="28"/>
  <c r="R655" i="28"/>
  <c r="Z655" i="28"/>
  <c r="Y655" i="28"/>
  <c r="X655" i="28"/>
  <c r="L655" i="28"/>
  <c r="K655" i="28"/>
  <c r="O558" i="28"/>
  <c r="L558" i="28"/>
  <c r="Z558" i="28"/>
  <c r="Y558" i="28"/>
  <c r="X558" i="28"/>
  <c r="R558" i="28"/>
  <c r="K558" i="28"/>
  <c r="K621" i="28"/>
  <c r="O621" i="28"/>
  <c r="Z621" i="28"/>
  <c r="Y621" i="28"/>
  <c r="X621" i="28"/>
  <c r="R621" i="28"/>
  <c r="L621" i="28"/>
  <c r="O563" i="28"/>
  <c r="Z563" i="28"/>
  <c r="R563" i="28"/>
  <c r="K563" i="28"/>
  <c r="L563" i="28"/>
  <c r="X563" i="28"/>
  <c r="Y563" i="28"/>
  <c r="Z606" i="28"/>
  <c r="L606" i="28"/>
  <c r="X606" i="28"/>
  <c r="Y606" i="28"/>
  <c r="R606" i="28"/>
  <c r="O606" i="28"/>
  <c r="K606" i="28"/>
  <c r="K627" i="28"/>
  <c r="R627" i="28"/>
  <c r="Z627" i="28"/>
  <c r="Y627" i="28"/>
  <c r="X627" i="28"/>
  <c r="L627" i="28"/>
  <c r="O627" i="28"/>
  <c r="O557" i="28"/>
  <c r="L557" i="28"/>
  <c r="Z557" i="28"/>
  <c r="Y557" i="28"/>
  <c r="X557" i="28"/>
  <c r="R557" i="28"/>
  <c r="K557" i="28"/>
  <c r="O578" i="28"/>
  <c r="K578" i="28"/>
  <c r="L578" i="28"/>
  <c r="Z578" i="28"/>
  <c r="Y578" i="28"/>
  <c r="X578" i="28"/>
  <c r="R578" i="28"/>
  <c r="K641" i="28"/>
  <c r="Z641" i="28"/>
  <c r="Y641" i="28"/>
  <c r="X641" i="28"/>
  <c r="R641" i="28"/>
  <c r="O641" i="28"/>
  <c r="L641" i="28"/>
  <c r="O583" i="28"/>
  <c r="K583" i="28"/>
  <c r="L583" i="28"/>
  <c r="R583" i="28"/>
  <c r="X583" i="28"/>
  <c r="Z583" i="28"/>
  <c r="Y583" i="28"/>
  <c r="Z626" i="28"/>
  <c r="X626" i="28"/>
  <c r="L626" i="28"/>
  <c r="Y626" i="28"/>
  <c r="R626" i="28"/>
  <c r="O626" i="28"/>
  <c r="K626" i="28"/>
  <c r="K647" i="28"/>
  <c r="Z647" i="28"/>
  <c r="Y647" i="28"/>
  <c r="X647" i="28"/>
  <c r="R647" i="28"/>
  <c r="O647" i="28"/>
  <c r="L647" i="28"/>
  <c r="L569" i="28"/>
  <c r="K569" i="28"/>
  <c r="Z569" i="28"/>
  <c r="Y569" i="28"/>
  <c r="X569" i="28"/>
  <c r="R569" i="28"/>
  <c r="O569" i="28"/>
  <c r="O577" i="28"/>
  <c r="Z577" i="28"/>
  <c r="Y577" i="28"/>
  <c r="X577" i="28"/>
  <c r="R577" i="28"/>
  <c r="L577" i="28"/>
  <c r="K577" i="28"/>
  <c r="O598" i="28"/>
  <c r="K598" i="28"/>
  <c r="R598" i="28"/>
  <c r="Z598" i="28"/>
  <c r="L598" i="28"/>
  <c r="Y598" i="28"/>
  <c r="X598" i="28"/>
  <c r="K661" i="28"/>
  <c r="Y661" i="28"/>
  <c r="Z661" i="28"/>
  <c r="X661" i="28"/>
  <c r="R661" i="28"/>
  <c r="O661" i="28"/>
  <c r="L661" i="28"/>
  <c r="O603" i="28"/>
  <c r="K603" i="28"/>
  <c r="Z603" i="28"/>
  <c r="Y603" i="28"/>
  <c r="L603" i="28"/>
  <c r="R603" i="28"/>
  <c r="X603" i="28"/>
  <c r="Z646" i="28"/>
  <c r="L646" i="28"/>
  <c r="X646" i="28"/>
  <c r="Y646" i="28"/>
  <c r="R646" i="28"/>
  <c r="K646" i="28"/>
  <c r="O646" i="28"/>
  <c r="K667" i="28"/>
  <c r="Y667" i="28"/>
  <c r="X667" i="28"/>
  <c r="R667" i="28"/>
  <c r="Z667" i="28"/>
  <c r="L667" i="28"/>
  <c r="O667" i="28"/>
  <c r="L589" i="28"/>
  <c r="Z589" i="28"/>
  <c r="Y589" i="28"/>
  <c r="X589" i="28"/>
  <c r="R589" i="28"/>
  <c r="K589" i="28"/>
  <c r="O589" i="28"/>
  <c r="O597" i="28"/>
  <c r="L597" i="28"/>
  <c r="Z597" i="28"/>
  <c r="Y597" i="28"/>
  <c r="X597" i="28"/>
  <c r="R597" i="28"/>
  <c r="K597" i="28"/>
  <c r="O618" i="28"/>
  <c r="Z618" i="28"/>
  <c r="Y618" i="28"/>
  <c r="X618" i="28"/>
  <c r="L618" i="28"/>
  <c r="R618" i="28"/>
  <c r="K618" i="28"/>
  <c r="O623" i="28"/>
  <c r="Y623" i="28"/>
  <c r="Z623" i="28"/>
  <c r="K623" i="28"/>
  <c r="X623" i="28"/>
  <c r="L623" i="28"/>
  <c r="R623" i="28"/>
  <c r="Z666" i="28"/>
  <c r="X666" i="28"/>
  <c r="L666" i="28"/>
  <c r="Y666" i="28"/>
  <c r="R666" i="28"/>
  <c r="O666" i="28"/>
  <c r="K666" i="28"/>
  <c r="L609" i="28"/>
  <c r="K609" i="28"/>
  <c r="Z609" i="28"/>
  <c r="Y609" i="28"/>
  <c r="X609" i="28"/>
  <c r="R609" i="28"/>
  <c r="O609" i="28"/>
  <c r="L571" i="28"/>
  <c r="Z571" i="28"/>
  <c r="Y571" i="28"/>
  <c r="X571" i="28"/>
  <c r="R571" i="28"/>
  <c r="O571" i="28"/>
  <c r="K571" i="28"/>
  <c r="O617" i="28"/>
  <c r="L617" i="28"/>
  <c r="Z617" i="28"/>
  <c r="Y617" i="28"/>
  <c r="X617" i="28"/>
  <c r="R617" i="28"/>
  <c r="K617" i="28"/>
  <c r="O638" i="28"/>
  <c r="L638" i="28"/>
  <c r="K638" i="28"/>
  <c r="Z638" i="28"/>
  <c r="Y638" i="28"/>
  <c r="X638" i="28"/>
  <c r="R638" i="28"/>
  <c r="O643" i="28"/>
  <c r="R643" i="28"/>
  <c r="X643" i="28"/>
  <c r="K643" i="28"/>
  <c r="L643" i="28"/>
  <c r="Z643" i="28"/>
  <c r="Y643" i="28"/>
  <c r="L629" i="28"/>
  <c r="Z629" i="28"/>
  <c r="Y629" i="28"/>
  <c r="X629" i="28"/>
  <c r="R629" i="28"/>
  <c r="K629" i="28"/>
  <c r="O629" i="28"/>
  <c r="L591" i="28"/>
  <c r="K591" i="28"/>
  <c r="O591" i="28"/>
  <c r="Y591" i="28"/>
  <c r="Z591" i="28"/>
  <c r="X591" i="28"/>
  <c r="R591" i="28"/>
  <c r="L573" i="28"/>
  <c r="O573" i="28"/>
  <c r="K573" i="28"/>
  <c r="R573" i="28"/>
  <c r="X573" i="28"/>
  <c r="Y573" i="28"/>
  <c r="Z573" i="28"/>
  <c r="O637" i="28"/>
  <c r="Z637" i="28"/>
  <c r="L637" i="28"/>
  <c r="Y637" i="28"/>
  <c r="X637" i="28"/>
  <c r="R637" i="28"/>
  <c r="K637" i="28"/>
  <c r="O658" i="28"/>
  <c r="K658" i="28"/>
  <c r="Z658" i="28"/>
  <c r="Y658" i="28"/>
  <c r="X658" i="28"/>
  <c r="R658" i="28"/>
  <c r="L658" i="28"/>
  <c r="O560" i="28"/>
  <c r="X560" i="28"/>
  <c r="R560" i="28"/>
  <c r="K560" i="28"/>
  <c r="Z560" i="28"/>
  <c r="Y560" i="28"/>
  <c r="L560" i="28"/>
  <c r="O663" i="28"/>
  <c r="R663" i="28"/>
  <c r="X663" i="28"/>
  <c r="Y663" i="28"/>
  <c r="K663" i="28"/>
  <c r="Z663" i="28"/>
  <c r="L663" i="28"/>
  <c r="K662" i="28"/>
  <c r="Z662" i="28"/>
  <c r="Y662" i="28"/>
  <c r="X662" i="28"/>
  <c r="R662" i="28"/>
  <c r="O662" i="28"/>
  <c r="L662" i="28"/>
  <c r="L649" i="28"/>
  <c r="X649" i="28"/>
  <c r="R649" i="28"/>
  <c r="K649" i="28"/>
  <c r="Z649" i="28"/>
  <c r="Y649" i="28"/>
  <c r="O649" i="28"/>
  <c r="L611" i="28"/>
  <c r="O611" i="28"/>
  <c r="Z611" i="28"/>
  <c r="Y611" i="28"/>
  <c r="X611" i="28"/>
  <c r="R611" i="28"/>
  <c r="K611" i="28"/>
  <c r="L593" i="28"/>
  <c r="O593" i="28"/>
  <c r="Z593" i="28"/>
  <c r="R593" i="28"/>
  <c r="Y593" i="28"/>
  <c r="X593" i="28"/>
  <c r="K593" i="28"/>
  <c r="O657" i="28"/>
  <c r="Y657" i="28"/>
  <c r="Z657" i="28"/>
  <c r="X657" i="28"/>
  <c r="R657" i="28"/>
  <c r="L657" i="28"/>
  <c r="K657" i="28"/>
  <c r="O580" i="28"/>
  <c r="Z580" i="28"/>
  <c r="Y580" i="28"/>
  <c r="K580" i="28"/>
  <c r="X580" i="28"/>
  <c r="R580" i="28"/>
  <c r="L580" i="28"/>
  <c r="K565" i="28"/>
  <c r="O565" i="28"/>
  <c r="X565" i="28"/>
  <c r="L565" i="28"/>
  <c r="Z565" i="28"/>
  <c r="R565" i="28"/>
  <c r="Y565" i="28"/>
  <c r="L669" i="28"/>
  <c r="K669" i="28"/>
  <c r="R669" i="28"/>
  <c r="Z669" i="28"/>
  <c r="Y669" i="28"/>
  <c r="X669" i="28"/>
  <c r="O669" i="28"/>
  <c r="L631" i="28"/>
  <c r="O631" i="28"/>
  <c r="R631" i="28"/>
  <c r="K631" i="28"/>
  <c r="Z631" i="28"/>
  <c r="Y631" i="28"/>
  <c r="X631" i="28"/>
  <c r="L613" i="28"/>
  <c r="O613" i="28"/>
  <c r="Z613" i="28"/>
  <c r="X613" i="28"/>
  <c r="Y613" i="28"/>
  <c r="R613" i="28"/>
  <c r="K613" i="28"/>
  <c r="O556" i="28"/>
  <c r="X556" i="28"/>
  <c r="R556" i="28"/>
  <c r="L556" i="28"/>
  <c r="Z556" i="28"/>
  <c r="Y556" i="28"/>
  <c r="K556" i="28"/>
  <c r="O600" i="28"/>
  <c r="Y600" i="28"/>
  <c r="X600" i="28"/>
  <c r="K600" i="28"/>
  <c r="R600" i="28"/>
  <c r="Z600" i="28"/>
  <c r="L600" i="28"/>
  <c r="K585" i="28"/>
  <c r="O585" i="28"/>
  <c r="Z585" i="28"/>
  <c r="Y585" i="28"/>
  <c r="R585" i="28"/>
  <c r="L585" i="28"/>
  <c r="X585" i="28"/>
  <c r="L651" i="28"/>
  <c r="K651" i="28"/>
  <c r="Z651" i="28"/>
  <c r="Y651" i="28"/>
  <c r="X651" i="28"/>
  <c r="R651" i="28"/>
  <c r="O651" i="28"/>
  <c r="L633" i="28"/>
  <c r="O633" i="28"/>
  <c r="Z633" i="28"/>
  <c r="R633" i="28"/>
  <c r="X633" i="28"/>
  <c r="Y633" i="28"/>
  <c r="K633" i="28"/>
  <c r="O576" i="28"/>
  <c r="Z576" i="28"/>
  <c r="Y576" i="28"/>
  <c r="X576" i="28"/>
  <c r="R576" i="28"/>
  <c r="L576" i="28"/>
  <c r="K576" i="28"/>
  <c r="O620" i="28"/>
  <c r="Z620" i="28"/>
  <c r="Y620" i="28"/>
  <c r="X620" i="28"/>
  <c r="R620" i="28"/>
  <c r="K620" i="28"/>
  <c r="L620" i="28"/>
  <c r="K605" i="28"/>
  <c r="Z605" i="28"/>
  <c r="O605" i="28"/>
  <c r="X605" i="28"/>
  <c r="L605" i="28"/>
  <c r="Y605" i="28"/>
  <c r="R605" i="28"/>
  <c r="L671" i="28"/>
  <c r="Y671" i="28"/>
  <c r="K671" i="28"/>
  <c r="X671" i="28"/>
  <c r="R671" i="28"/>
  <c r="O671" i="28"/>
  <c r="Z671" i="28"/>
  <c r="L653" i="28"/>
  <c r="O653" i="28"/>
  <c r="Z653" i="28"/>
  <c r="X653" i="28"/>
  <c r="R653" i="28"/>
  <c r="K653" i="28"/>
  <c r="Y653" i="28"/>
  <c r="O596" i="28"/>
  <c r="Y596" i="28"/>
  <c r="X596" i="28"/>
  <c r="R596" i="28"/>
  <c r="L596" i="28"/>
  <c r="Z596" i="28"/>
  <c r="K596" i="28"/>
  <c r="O640" i="28"/>
  <c r="Z640" i="28"/>
  <c r="Y640" i="28"/>
  <c r="X640" i="28"/>
  <c r="R640" i="28"/>
  <c r="K640" i="28"/>
  <c r="L640" i="28"/>
  <c r="K562" i="28"/>
  <c r="Z562" i="28"/>
  <c r="Y562" i="28"/>
  <c r="X562" i="28"/>
  <c r="R562" i="28"/>
  <c r="O562" i="28"/>
  <c r="L562" i="28"/>
  <c r="K625" i="28"/>
  <c r="Z625" i="28"/>
  <c r="O625" i="28"/>
  <c r="Y625" i="28"/>
  <c r="L625" i="28"/>
  <c r="X625" i="28"/>
  <c r="R625" i="28"/>
  <c r="X516" i="28"/>
  <c r="Y516" i="28"/>
  <c r="Y530" i="28"/>
  <c r="Y527" i="28"/>
  <c r="R527" i="28"/>
  <c r="Z524" i="28"/>
  <c r="X538" i="28"/>
  <c r="X529" i="28"/>
  <c r="R538" i="28"/>
  <c r="R529" i="28"/>
  <c r="Y539" i="28"/>
  <c r="R539" i="28"/>
  <c r="Z534" i="28"/>
  <c r="Z528" i="28"/>
  <c r="Z536" i="28"/>
  <c r="Z529" i="28"/>
  <c r="Z531" i="28"/>
  <c r="Z532" i="28"/>
  <c r="Z540" i="28"/>
  <c r="Z541" i="28"/>
  <c r="L535" i="28"/>
  <c r="O535" i="28"/>
  <c r="K535" i="28"/>
  <c r="L523" i="28"/>
  <c r="K523" i="28"/>
  <c r="O523" i="28"/>
  <c r="Z538" i="28"/>
  <c r="Z520" i="28"/>
  <c r="Y523" i="28"/>
  <c r="O539" i="28"/>
  <c r="L539" i="28"/>
  <c r="K539" i="28"/>
  <c r="Z519" i="28"/>
  <c r="Z521" i="28"/>
  <c r="Z522" i="28"/>
  <c r="Z530" i="28"/>
  <c r="O517" i="28"/>
  <c r="K517" i="28"/>
  <c r="L517" i="28"/>
  <c r="O541" i="28"/>
  <c r="K541" i="28"/>
  <c r="L541" i="28"/>
  <c r="O528" i="28"/>
  <c r="L528" i="28"/>
  <c r="K528" i="28"/>
  <c r="O521" i="28"/>
  <c r="L521" i="28"/>
  <c r="K521" i="28"/>
  <c r="Z535" i="28"/>
  <c r="Z539" i="28"/>
  <c r="Z542" i="28"/>
  <c r="O527" i="28"/>
  <c r="L527" i="28"/>
  <c r="K527" i="28"/>
  <c r="O519" i="28"/>
  <c r="K519" i="28"/>
  <c r="L519" i="28"/>
  <c r="O548" i="28"/>
  <c r="K548" i="28"/>
  <c r="Z548" i="28"/>
  <c r="Y548" i="28"/>
  <c r="R548" i="28"/>
  <c r="L548" i="28"/>
  <c r="X548" i="28"/>
  <c r="K545" i="28"/>
  <c r="L545" i="28"/>
  <c r="O545" i="28"/>
  <c r="Z525" i="28"/>
  <c r="Z544" i="28"/>
  <c r="X545" i="28"/>
  <c r="L555" i="28"/>
  <c r="Y555" i="28"/>
  <c r="X555" i="28"/>
  <c r="O555" i="28"/>
  <c r="K555" i="28"/>
  <c r="Z555" i="28"/>
  <c r="R555" i="28"/>
  <c r="L543" i="28"/>
  <c r="O543" i="28"/>
  <c r="K543" i="28"/>
  <c r="K526" i="28"/>
  <c r="L526" i="28"/>
  <c r="O526" i="28"/>
  <c r="Z523" i="28"/>
  <c r="Y521" i="28"/>
  <c r="L530" i="28"/>
  <c r="O530" i="28"/>
  <c r="K530" i="28"/>
  <c r="O547" i="28"/>
  <c r="K547" i="28"/>
  <c r="Y547" i="28"/>
  <c r="X547" i="28"/>
  <c r="L547" i="28"/>
  <c r="Z547" i="28"/>
  <c r="R547" i="28"/>
  <c r="L553" i="28"/>
  <c r="O553" i="28"/>
  <c r="K553" i="28"/>
  <c r="X553" i="28"/>
  <c r="R553" i="28"/>
  <c r="Z553" i="28"/>
  <c r="Y553" i="28"/>
  <c r="Z545" i="28"/>
  <c r="R535" i="28"/>
  <c r="R545" i="28"/>
  <c r="O538" i="28"/>
  <c r="L538" i="28"/>
  <c r="K538" i="28"/>
  <c r="K516" i="28"/>
  <c r="O516" i="28"/>
  <c r="L516" i="28"/>
  <c r="Z543" i="28"/>
  <c r="X521" i="28"/>
  <c r="O540" i="28"/>
  <c r="L540" i="28"/>
  <c r="K540" i="28"/>
  <c r="K525" i="28"/>
  <c r="L525" i="28"/>
  <c r="O525" i="28"/>
  <c r="Z517" i="28"/>
  <c r="Z527" i="28"/>
  <c r="X523" i="28"/>
  <c r="O518" i="28"/>
  <c r="K518" i="28"/>
  <c r="L518" i="28"/>
  <c r="O550" i="28"/>
  <c r="K550" i="28"/>
  <c r="Z550" i="28"/>
  <c r="Y550" i="28"/>
  <c r="X550" i="28"/>
  <c r="R550" i="28"/>
  <c r="L550" i="28"/>
  <c r="L536" i="28"/>
  <c r="O536" i="28"/>
  <c r="K536" i="28"/>
  <c r="L542" i="28"/>
  <c r="K542" i="28"/>
  <c r="O542" i="28"/>
  <c r="Z516" i="28"/>
  <c r="L533" i="28"/>
  <c r="O533" i="28"/>
  <c r="K533" i="28"/>
  <c r="O520" i="28"/>
  <c r="K520" i="28"/>
  <c r="L520" i="28"/>
  <c r="L531" i="28"/>
  <c r="O531" i="28"/>
  <c r="K531" i="28"/>
  <c r="L532" i="28"/>
  <c r="O532" i="28"/>
  <c r="K532" i="28"/>
  <c r="Z537" i="28"/>
  <c r="Z518" i="28"/>
  <c r="Z526" i="28"/>
  <c r="Y545" i="28"/>
  <c r="K544" i="28"/>
  <c r="O544" i="28"/>
  <c r="L544" i="28"/>
  <c r="L551" i="28"/>
  <c r="O551" i="28"/>
  <c r="K551" i="28"/>
  <c r="Y551" i="28"/>
  <c r="X551" i="28"/>
  <c r="Z551" i="28"/>
  <c r="R551" i="28"/>
  <c r="L552" i="28"/>
  <c r="K552" i="28"/>
  <c r="Z552" i="28"/>
  <c r="Y552" i="28"/>
  <c r="R552" i="28"/>
  <c r="O552" i="28"/>
  <c r="X552" i="28"/>
  <c r="O529" i="28"/>
  <c r="L529" i="28"/>
  <c r="K529" i="28"/>
  <c r="L522" i="28"/>
  <c r="K522" i="28"/>
  <c r="O522" i="28"/>
  <c r="K546" i="28"/>
  <c r="O546" i="28"/>
  <c r="L546" i="28"/>
  <c r="Z546" i="28"/>
  <c r="Y546" i="28"/>
  <c r="X546" i="28"/>
  <c r="R546" i="28"/>
  <c r="L534" i="28"/>
  <c r="O534" i="28"/>
  <c r="K534" i="28"/>
  <c r="O537" i="28"/>
  <c r="L537" i="28"/>
  <c r="K537" i="28"/>
  <c r="L524" i="28"/>
  <c r="O524" i="28"/>
  <c r="K524" i="28"/>
  <c r="L554" i="28"/>
  <c r="O554" i="28"/>
  <c r="K554" i="28"/>
  <c r="R554" i="28"/>
  <c r="Z554" i="28"/>
  <c r="Y554" i="28"/>
  <c r="X554" i="28"/>
  <c r="R523" i="28"/>
  <c r="Y535" i="28"/>
  <c r="R521" i="28"/>
  <c r="K515" i="28"/>
  <c r="O515" i="28"/>
  <c r="L515" i="28"/>
  <c r="O549" i="28"/>
  <c r="K549" i="28"/>
  <c r="L549" i="28"/>
  <c r="Z549" i="28"/>
  <c r="Y549" i="28"/>
  <c r="R549" i="28"/>
  <c r="X549" i="28"/>
  <c r="I512" i="28" l="1"/>
  <c r="X514" i="28"/>
  <c r="R514" i="28"/>
  <c r="Y514" i="28"/>
  <c r="X511" i="28"/>
  <c r="I511" i="28"/>
  <c r="Y511" i="28"/>
  <c r="I509" i="28"/>
  <c r="X509" i="28"/>
  <c r="O509" i="28"/>
  <c r="K509" i="28"/>
  <c r="Z509" i="28"/>
  <c r="R509" i="28"/>
  <c r="L509" i="28"/>
  <c r="Y509" i="28"/>
  <c r="I510" i="28"/>
  <c r="R510" i="28"/>
  <c r="Y510" i="28"/>
  <c r="Z510" i="28"/>
  <c r="K510" i="28"/>
  <c r="O510" i="28"/>
  <c r="L510" i="28"/>
  <c r="I514" i="28"/>
  <c r="O514" i="28"/>
  <c r="L514" i="28"/>
  <c r="Z514" i="28"/>
  <c r="K514" i="28"/>
  <c r="L511" i="28"/>
  <c r="O511" i="28"/>
  <c r="K511" i="28"/>
  <c r="R511" i="28"/>
  <c r="Z511" i="28"/>
  <c r="I513" i="28"/>
  <c r="X513" i="28"/>
  <c r="O513" i="28"/>
  <c r="Y513" i="28"/>
  <c r="K513" i="28"/>
  <c r="Z513" i="28"/>
  <c r="R513" i="28"/>
  <c r="L513" i="28"/>
  <c r="O512" i="28"/>
  <c r="K512" i="28"/>
  <c r="X512" i="28"/>
  <c r="Z512" i="28"/>
  <c r="Y512" i="28"/>
  <c r="L512" i="28"/>
  <c r="AJ1" i="2" s="1"/>
  <c r="AI1" i="2" s="1"/>
  <c r="AH1" i="2" s="1"/>
  <c r="AG1" i="2" s="1"/>
  <c r="AF1" i="2" s="1"/>
  <c r="AE1" i="2" s="1"/>
  <c r="AD1" i="2" s="1"/>
  <c r="AC1" i="2" s="1"/>
  <c r="AB1" i="2" s="1"/>
  <c r="M508" i="28" l="1"/>
  <c r="M485" i="28"/>
  <c r="M504" i="28"/>
  <c r="M483" i="28"/>
  <c r="M486" i="28"/>
  <c r="M495" i="28"/>
  <c r="M506" i="28"/>
  <c r="M480" i="28"/>
  <c r="M503" i="28"/>
  <c r="M497" i="28"/>
  <c r="M479" i="28"/>
  <c r="M501" i="28"/>
  <c r="M499" i="28"/>
  <c r="M484" i="28"/>
  <c r="M487" i="28"/>
  <c r="M492" i="28"/>
  <c r="M494" i="28"/>
  <c r="M488" i="28"/>
  <c r="M491" i="28"/>
  <c r="M490" i="28"/>
  <c r="M489" i="28"/>
  <c r="M496" i="28"/>
  <c r="M505" i="28"/>
  <c r="M498" i="28"/>
  <c r="M482" i="28"/>
  <c r="M493" i="28"/>
  <c r="M481" i="28"/>
  <c r="M507" i="28"/>
  <c r="M500" i="28"/>
  <c r="M502" i="28"/>
  <c r="R508" i="28" l="1"/>
  <c r="O508" i="28"/>
  <c r="K508" i="28"/>
  <c r="L508" i="28"/>
  <c r="Z508" i="28"/>
  <c r="Y508" i="28"/>
  <c r="I508" i="28"/>
  <c r="X508" i="28"/>
  <c r="O501" i="28"/>
  <c r="I501" i="28"/>
  <c r="Y501" i="28"/>
  <c r="X501" i="28"/>
  <c r="R501" i="28"/>
  <c r="K501" i="28"/>
  <c r="Z501" i="28"/>
  <c r="L501" i="28"/>
  <c r="I500" i="28"/>
  <c r="R500" i="28"/>
  <c r="K500" i="28"/>
  <c r="Z500" i="28"/>
  <c r="L500" i="28"/>
  <c r="X500" i="28"/>
  <c r="O500" i="28"/>
  <c r="Y500" i="28"/>
  <c r="Z482" i="28"/>
  <c r="R482" i="28"/>
  <c r="O482" i="28"/>
  <c r="L482" i="28"/>
  <c r="K482" i="28"/>
  <c r="X482" i="28"/>
  <c r="Y482" i="28"/>
  <c r="I482" i="28"/>
  <c r="Y495" i="28"/>
  <c r="I495" i="28"/>
  <c r="O495" i="28"/>
  <c r="L495" i="28"/>
  <c r="X495" i="28"/>
  <c r="R495" i="28"/>
  <c r="Z495" i="28"/>
  <c r="K495" i="28"/>
  <c r="L486" i="28"/>
  <c r="Y486" i="28"/>
  <c r="Z486" i="28"/>
  <c r="I486" i="28"/>
  <c r="O486" i="28"/>
  <c r="R486" i="28"/>
  <c r="X486" i="28"/>
  <c r="K486" i="28"/>
  <c r="Y492" i="28"/>
  <c r="I492" i="28"/>
  <c r="R492" i="28"/>
  <c r="X492" i="28"/>
  <c r="L492" i="28"/>
  <c r="K492" i="28"/>
  <c r="Z492" i="28"/>
  <c r="O492" i="28"/>
  <c r="I490" i="28"/>
  <c r="O490" i="28"/>
  <c r="R490" i="28"/>
  <c r="Y490" i="28"/>
  <c r="K490" i="28"/>
  <c r="L490" i="28"/>
  <c r="Z490" i="28"/>
  <c r="X490" i="28"/>
  <c r="Z498" i="28"/>
  <c r="X498" i="28"/>
  <c r="I498" i="28"/>
  <c r="Y498" i="28"/>
  <c r="O498" i="28"/>
  <c r="R498" i="28"/>
  <c r="L498" i="28"/>
  <c r="K498" i="28"/>
  <c r="O479" i="28"/>
  <c r="X479" i="28"/>
  <c r="K479" i="28"/>
  <c r="Z479" i="28"/>
  <c r="I479" i="28"/>
  <c r="L479" i="28"/>
  <c r="R479" i="28"/>
  <c r="Y479" i="28"/>
  <c r="X503" i="28"/>
  <c r="Y503" i="28"/>
  <c r="L503" i="28"/>
  <c r="O503" i="28"/>
  <c r="R503" i="28"/>
  <c r="K503" i="28"/>
  <c r="I503" i="28"/>
  <c r="Z503" i="28"/>
  <c r="I506" i="28"/>
  <c r="R506" i="28"/>
  <c r="O506" i="28"/>
  <c r="Y506" i="28"/>
  <c r="X506" i="28"/>
  <c r="L506" i="28"/>
  <c r="K506" i="28"/>
  <c r="Z506" i="28"/>
  <c r="K491" i="28"/>
  <c r="Y491" i="28"/>
  <c r="R491" i="28"/>
  <c r="X491" i="28"/>
  <c r="I491" i="28"/>
  <c r="O491" i="28"/>
  <c r="L491" i="28"/>
  <c r="Z491" i="28"/>
  <c r="R487" i="28"/>
  <c r="K487" i="28"/>
  <c r="L487" i="28"/>
  <c r="O487" i="28"/>
  <c r="Z487" i="28"/>
  <c r="X487" i="28"/>
  <c r="I487" i="28"/>
  <c r="Y487" i="28"/>
  <c r="I483" i="28"/>
  <c r="Z483" i="28"/>
  <c r="K483" i="28"/>
  <c r="Y483" i="28"/>
  <c r="X483" i="28"/>
  <c r="L483" i="28"/>
  <c r="O483" i="28"/>
  <c r="R483" i="28"/>
  <c r="X507" i="28"/>
  <c r="Y507" i="28"/>
  <c r="K507" i="28"/>
  <c r="O507" i="28"/>
  <c r="I507" i="28"/>
  <c r="Z507" i="28"/>
  <c r="L507" i="28"/>
  <c r="R507" i="28"/>
  <c r="K505" i="28"/>
  <c r="X505" i="28"/>
  <c r="R505" i="28"/>
  <c r="Z505" i="28"/>
  <c r="L505" i="28"/>
  <c r="O505" i="28"/>
  <c r="I505" i="28"/>
  <c r="Y505" i="28"/>
  <c r="O484" i="28"/>
  <c r="Z484" i="28"/>
  <c r="Y484" i="28"/>
  <c r="K484" i="28"/>
  <c r="I484" i="28"/>
  <c r="R484" i="28"/>
  <c r="L484" i="28"/>
  <c r="X484" i="28"/>
  <c r="Y481" i="28"/>
  <c r="I481" i="28"/>
  <c r="O481" i="28"/>
  <c r="Z481" i="28"/>
  <c r="R481" i="28"/>
  <c r="X481" i="28"/>
  <c r="L481" i="28"/>
  <c r="K481" i="28"/>
  <c r="I504" i="28"/>
  <c r="X504" i="28"/>
  <c r="K504" i="28"/>
  <c r="Y504" i="28"/>
  <c r="R504" i="28"/>
  <c r="Z504" i="28"/>
  <c r="O504" i="28"/>
  <c r="L504" i="28"/>
  <c r="R485" i="28"/>
  <c r="K485" i="28"/>
  <c r="L485" i="28"/>
  <c r="O485" i="28"/>
  <c r="Y485" i="28"/>
  <c r="I485" i="28"/>
  <c r="Z485" i="28"/>
  <c r="X485" i="28"/>
  <c r="K496" i="28"/>
  <c r="Y496" i="28"/>
  <c r="O496" i="28"/>
  <c r="X496" i="28"/>
  <c r="Z496" i="28"/>
  <c r="R496" i="28"/>
  <c r="L496" i="28"/>
  <c r="I496" i="28"/>
  <c r="X489" i="28"/>
  <c r="O489" i="28"/>
  <c r="K489" i="28"/>
  <c r="R489" i="28"/>
  <c r="Z489" i="28"/>
  <c r="L489" i="28"/>
  <c r="I489" i="28"/>
  <c r="Y489" i="28"/>
  <c r="I497" i="28"/>
  <c r="R497" i="28"/>
  <c r="X497" i="28"/>
  <c r="Z497" i="28"/>
  <c r="K497" i="28"/>
  <c r="O497" i="28"/>
  <c r="L497" i="28"/>
  <c r="Y497" i="28"/>
  <c r="Z480" i="28"/>
  <c r="K480" i="28"/>
  <c r="L480" i="28"/>
  <c r="Y480" i="28"/>
  <c r="R480" i="28"/>
  <c r="O480" i="28"/>
  <c r="I480" i="28"/>
  <c r="X480" i="28"/>
  <c r="K502" i="28"/>
  <c r="I502" i="28"/>
  <c r="Y502" i="28"/>
  <c r="R502" i="28"/>
  <c r="Z502" i="28"/>
  <c r="L502" i="28"/>
  <c r="X502" i="28"/>
  <c r="O502" i="28"/>
  <c r="X488" i="28"/>
  <c r="K488" i="28"/>
  <c r="O488" i="28"/>
  <c r="L488" i="28"/>
  <c r="Z488" i="28"/>
  <c r="R488" i="28"/>
  <c r="Y488" i="28"/>
  <c r="I488" i="28"/>
  <c r="Z499" i="28"/>
  <c r="O499" i="28"/>
  <c r="K499" i="28"/>
  <c r="I499" i="28"/>
  <c r="L499" i="28"/>
  <c r="X499" i="28"/>
  <c r="R499" i="28"/>
  <c r="Y499" i="28"/>
  <c r="R493" i="28"/>
  <c r="L493" i="28"/>
  <c r="Z493" i="28"/>
  <c r="K493" i="28"/>
  <c r="I493" i="28"/>
  <c r="Y493" i="28"/>
  <c r="X493" i="28"/>
  <c r="O493" i="28"/>
  <c r="R494" i="28"/>
  <c r="Y494" i="28"/>
  <c r="Z494" i="28"/>
  <c r="L494" i="28"/>
  <c r="X494" i="28"/>
  <c r="K494" i="28"/>
  <c r="O494" i="28"/>
  <c r="I494" i="28"/>
  <c r="AF1" i="32" s="1" a="1"/>
  <c r="G3" i="32" l="1" a="1"/>
  <c r="G4" i="32" a="1"/>
  <c r="G28" i="32" a="1"/>
  <c r="G51" i="32" a="1"/>
  <c r="G103" i="32" a="1"/>
  <c r="G155" i="32" a="1"/>
  <c r="G179" i="32" a="1"/>
  <c r="G232" i="32" a="1"/>
  <c r="G260" i="32" a="1"/>
  <c r="G289" i="32" a="1"/>
  <c r="G5" i="32" a="1"/>
  <c r="G29" i="32" a="1"/>
  <c r="G6" i="32" a="1"/>
  <c r="G53" i="32" a="1"/>
  <c r="G79" i="32" a="1"/>
  <c r="G105" i="32" a="1"/>
  <c r="G130" i="32" a="1"/>
  <c r="G156" i="32" a="1"/>
  <c r="G181" i="32" a="1"/>
  <c r="G207" i="32" a="1"/>
  <c r="G234" i="32" a="1"/>
  <c r="G262" i="32" a="1"/>
  <c r="G320" i="32" a="1"/>
  <c r="G350" i="32" a="1"/>
  <c r="G380" i="32" a="1"/>
  <c r="G410" i="32" a="1"/>
  <c r="G440" i="32" a="1"/>
  <c r="G471" i="32" a="1"/>
  <c r="G503" i="32" a="1"/>
  <c r="G535" i="32" a="1"/>
  <c r="G30" i="32" a="1"/>
  <c r="G54" i="32" a="1"/>
  <c r="G80" i="32" a="1"/>
  <c r="G106" i="32" a="1"/>
  <c r="G157" i="32" a="1"/>
  <c r="G182" i="32" a="1"/>
  <c r="G208" i="32" a="1"/>
  <c r="G235" i="32" a="1"/>
  <c r="G263" i="32" a="1"/>
  <c r="G291" i="32" a="1"/>
  <c r="G321" i="32" a="1"/>
  <c r="G351" i="32" a="1"/>
  <c r="G381" i="32" a="1"/>
  <c r="G411" i="32" a="1"/>
  <c r="G441" i="32" a="1"/>
  <c r="G472" i="32" a="1"/>
  <c r="G504" i="32" a="1"/>
  <c r="G536" i="32" a="1"/>
  <c r="G139" i="32" a="1"/>
  <c r="G329" i="32" a="1"/>
  <c r="G481" i="32" a="1"/>
  <c r="G88" i="32" a="1"/>
  <c r="G216" i="32" a="1"/>
  <c r="G330" i="32" a="1"/>
  <c r="G482" i="32" a="1"/>
  <c r="G38" i="32" a="1"/>
  <c r="G165" i="32" a="1"/>
  <c r="G302" i="32" a="1"/>
  <c r="G547" i="32" a="1"/>
  <c r="G141" i="32" a="1"/>
  <c r="G245" i="32" a="1"/>
  <c r="G392" i="32" a="1"/>
  <c r="G548" i="32" a="1"/>
  <c r="G246" i="32" a="1"/>
  <c r="G485" i="32" a="1"/>
  <c r="G117" i="32" a="1"/>
  <c r="G248" i="32" a="1"/>
  <c r="G306" i="32" a="1"/>
  <c r="G365" i="32" a="1"/>
  <c r="G487" i="32" a="1"/>
  <c r="G254" i="32" a="1"/>
  <c r="G402" i="32" a="1"/>
  <c r="G7" i="32" a="1"/>
  <c r="G31" i="32" a="1"/>
  <c r="G55" i="32" a="1"/>
  <c r="G107" i="32" a="1"/>
  <c r="G131" i="32" a="1"/>
  <c r="G183" i="32" a="1"/>
  <c r="G236" i="32" a="1"/>
  <c r="G264" i="32" a="1"/>
  <c r="G292" i="32" a="1"/>
  <c r="G322" i="32" a="1"/>
  <c r="G352" i="32" a="1"/>
  <c r="G382" i="32" a="1"/>
  <c r="G412" i="32" a="1"/>
  <c r="G442" i="32" a="1"/>
  <c r="G473" i="32" a="1"/>
  <c r="G505" i="32" a="1"/>
  <c r="G537" i="32" a="1"/>
  <c r="G8" i="32" a="1"/>
  <c r="G56" i="32" a="1"/>
  <c r="G81" i="32" a="1"/>
  <c r="G132" i="32" a="1"/>
  <c r="G158" i="32" a="1"/>
  <c r="G184" i="32" a="1"/>
  <c r="G209" i="32" a="1"/>
  <c r="G237" i="32" a="1"/>
  <c r="G265" i="32" a="1"/>
  <c r="G293" i="32" a="1"/>
  <c r="G353" i="32" a="1"/>
  <c r="G383" i="32" a="1"/>
  <c r="G413" i="32" a="1"/>
  <c r="G443" i="32" a="1"/>
  <c r="G474" i="32" a="1"/>
  <c r="G506" i="32" a="1"/>
  <c r="G538" i="32" a="1"/>
  <c r="G13" i="32" a="1"/>
  <c r="G359" i="32" a="1"/>
  <c r="G513" i="32" a="1"/>
  <c r="G113" i="32" a="1"/>
  <c r="G243" i="32" a="1"/>
  <c r="G360" i="32" a="1"/>
  <c r="G514" i="32" a="1"/>
  <c r="G89" i="32" a="1"/>
  <c r="G217" i="32" a="1"/>
  <c r="G361" i="32" a="1"/>
  <c r="G483" i="32" a="1"/>
  <c r="G39" i="32" a="1"/>
  <c r="G218" i="32" a="1"/>
  <c r="G362" i="32" a="1"/>
  <c r="G516" i="32" a="1"/>
  <c r="G333" i="32" a="1"/>
  <c r="G453" i="32" a="1"/>
  <c r="G519" i="32" a="1"/>
  <c r="G371" i="32" a="1"/>
  <c r="G167" i="32" a="1"/>
  <c r="G334" i="32" a="1"/>
  <c r="G394" i="32" a="1"/>
  <c r="G486" i="32" a="1"/>
  <c r="G42" i="32" a="1"/>
  <c r="G194" i="32" a="1"/>
  <c r="G425" i="32" a="1"/>
  <c r="G226" i="32" a="1"/>
  <c r="G32" i="32" a="1"/>
  <c r="G57" i="32" a="1"/>
  <c r="G82" i="32" a="1"/>
  <c r="G108" i="32" a="1"/>
  <c r="G133" i="32" a="1"/>
  <c r="G159" i="32" a="1"/>
  <c r="G185" i="32" a="1"/>
  <c r="G210" i="32" a="1"/>
  <c r="G266" i="32" a="1"/>
  <c r="G294" i="32" a="1"/>
  <c r="G323" i="32" a="1"/>
  <c r="G354" i="32" a="1"/>
  <c r="G384" i="32" a="1"/>
  <c r="G414" i="32" a="1"/>
  <c r="G444" i="32" a="1"/>
  <c r="G475" i="32" a="1"/>
  <c r="G507" i="32" a="1"/>
  <c r="G539" i="32" a="1"/>
  <c r="G9" i="32" a="1"/>
  <c r="G58" i="32" a="1"/>
  <c r="G109" i="32" a="1"/>
  <c r="G134" i="32" a="1"/>
  <c r="G160" i="32" a="1"/>
  <c r="G186" i="32" a="1"/>
  <c r="G238" i="32" a="1"/>
  <c r="G267" i="32" a="1"/>
  <c r="G295" i="32" a="1"/>
  <c r="G324" i="32" a="1"/>
  <c r="G385" i="32" a="1"/>
  <c r="G415" i="32" a="1"/>
  <c r="G476" i="32" a="1"/>
  <c r="G508" i="32" a="1"/>
  <c r="G540" i="32" a="1"/>
  <c r="G36" i="32" a="1"/>
  <c r="G215" i="32" a="1"/>
  <c r="G389" i="32" a="1"/>
  <c r="G545" i="32" a="1"/>
  <c r="G62" i="32" a="1"/>
  <c r="G272" i="32" a="1"/>
  <c r="G390" i="32" a="1"/>
  <c r="G546" i="32" a="1"/>
  <c r="G63" i="32" a="1"/>
  <c r="G191" i="32" a="1"/>
  <c r="G331" i="32" a="1"/>
  <c r="G451" i="32" a="1"/>
  <c r="G64" i="32" a="1"/>
  <c r="G274" i="32" a="1"/>
  <c r="G422" i="32" a="1"/>
  <c r="G219" i="32" a="1"/>
  <c r="G423" i="32" a="1"/>
  <c r="G364" i="32" a="1"/>
  <c r="G424" i="32" a="1"/>
  <c r="G518" i="32" a="1"/>
  <c r="G66" i="32" a="1"/>
  <c r="G220" i="32" a="1"/>
  <c r="G395" i="32" a="1"/>
  <c r="G200" i="32" a="1"/>
  <c r="G445" i="32" a="1"/>
  <c r="G10" i="32" a="1"/>
  <c r="G33" i="32" a="1"/>
  <c r="G59" i="32" a="1"/>
  <c r="G83" i="32" a="1"/>
  <c r="G135" i="32" a="1"/>
  <c r="G187" i="32" a="1"/>
  <c r="G211" i="32" a="1"/>
  <c r="G239" i="32" a="1"/>
  <c r="G268" i="32" a="1"/>
  <c r="G296" i="32" a="1"/>
  <c r="G325" i="32" a="1"/>
  <c r="G355" i="32" a="1"/>
  <c r="G386" i="32" a="1"/>
  <c r="G416" i="32" a="1"/>
  <c r="G446" i="32" a="1"/>
  <c r="G477" i="32" a="1"/>
  <c r="G509" i="32" a="1"/>
  <c r="G541" i="32" a="1"/>
  <c r="G60" i="32" a="1"/>
  <c r="G111" i="32" a="1"/>
  <c r="G162" i="32" a="1"/>
  <c r="G213" i="32" a="1"/>
  <c r="G298" i="32" a="1"/>
  <c r="G357" i="32" a="1"/>
  <c r="G418" i="32" a="1"/>
  <c r="G479" i="32" a="1"/>
  <c r="G543" i="32" a="1"/>
  <c r="G35" i="32" a="1"/>
  <c r="G112" i="32" a="1"/>
  <c r="G189" i="32" a="1"/>
  <c r="G242" i="32" a="1"/>
  <c r="G299" i="32" a="1"/>
  <c r="G358" i="32" a="1"/>
  <c r="G449" i="32" a="1"/>
  <c r="G512" i="32" a="1"/>
  <c r="G163" i="32" a="1"/>
  <c r="G271" i="32" a="1"/>
  <c r="G419" i="32" a="1"/>
  <c r="G164" i="32" a="1"/>
  <c r="G140" i="32" a="1"/>
  <c r="G273" i="32" a="1"/>
  <c r="G421" i="32" a="1"/>
  <c r="G15" i="32" a="1"/>
  <c r="G166" i="32" a="1"/>
  <c r="G303" i="32" a="1"/>
  <c r="G452" i="32" a="1"/>
  <c r="G304" i="32" a="1"/>
  <c r="G393" i="32" a="1"/>
  <c r="G549" i="32" a="1"/>
  <c r="G41" i="32" a="1"/>
  <c r="G142" i="32" a="1"/>
  <c r="G247" i="32" a="1"/>
  <c r="G11" i="32" a="1"/>
  <c r="G34" i="32" a="1"/>
  <c r="G84" i="32" a="1"/>
  <c r="G110" i="32" a="1"/>
  <c r="G136" i="32" a="1"/>
  <c r="G161" i="32" a="1"/>
  <c r="G212" i="32" a="1"/>
  <c r="G240" i="32" a="1"/>
  <c r="G269" i="32" a="1"/>
  <c r="G297" i="32" a="1"/>
  <c r="G326" i="32" a="1"/>
  <c r="G356" i="32" a="1"/>
  <c r="G417" i="32" a="1"/>
  <c r="G447" i="32" a="1"/>
  <c r="G478" i="32" a="1"/>
  <c r="G510" i="32" a="1"/>
  <c r="G542" i="32" a="1"/>
  <c r="G85" i="32" a="1"/>
  <c r="G137" i="32" a="1"/>
  <c r="G188" i="32" a="1"/>
  <c r="G241" i="32" a="1"/>
  <c r="G327" i="32" a="1"/>
  <c r="G387" i="32" a="1"/>
  <c r="G448" i="32" a="1"/>
  <c r="G511" i="32" a="1"/>
  <c r="G12" i="32" a="1"/>
  <c r="G61" i="32" a="1"/>
  <c r="G86" i="32" a="1"/>
  <c r="G138" i="32" a="1"/>
  <c r="G214" i="32" a="1"/>
  <c r="G270" i="32" a="1"/>
  <c r="G328" i="32" a="1"/>
  <c r="G388" i="32" a="1"/>
  <c r="G480" i="32" a="1"/>
  <c r="G544" i="32" a="1"/>
  <c r="G87" i="32" a="1"/>
  <c r="G300" i="32" a="1"/>
  <c r="G450" i="32" a="1"/>
  <c r="G37" i="32" a="1"/>
  <c r="G190" i="32" a="1"/>
  <c r="G301" i="32" a="1"/>
  <c r="G420" i="32" a="1"/>
  <c r="G14" i="32" a="1"/>
  <c r="G114" i="32" a="1"/>
  <c r="G244" i="32" a="1"/>
  <c r="G391" i="32" a="1"/>
  <c r="G515" i="32" a="1"/>
  <c r="G90" i="32" a="1"/>
  <c r="G192" i="32" a="1"/>
  <c r="G332" i="32" a="1"/>
  <c r="G484" i="32" a="1"/>
  <c r="G91" i="32" a="1"/>
  <c r="G363" i="32" a="1"/>
  <c r="G517" i="32" a="1"/>
  <c r="G454" i="32" a="1"/>
  <c r="G550" i="32" a="1"/>
  <c r="G92" i="32" a="1"/>
  <c r="G143" i="32" a="1"/>
  <c r="G169" i="32" a="1"/>
  <c r="G276" i="32" a="1"/>
  <c r="G335" i="32" a="1"/>
  <c r="G455" i="32" a="1"/>
  <c r="G551" i="32" a="1"/>
  <c r="G174" i="32" a="1"/>
  <c r="G432" i="32" a="1"/>
  <c r="G115" i="32" a="1"/>
  <c r="G40" i="32" a="1"/>
  <c r="G16" i="32" a="1"/>
  <c r="G168" i="32" a="1"/>
  <c r="G305" i="32" a="1"/>
  <c r="G65" i="32" a="1"/>
  <c r="G193" i="32" a="1"/>
  <c r="G116" i="32" a="1"/>
  <c r="G275" i="32" a="1"/>
  <c r="G17" i="32" a="1"/>
  <c r="G43" i="32" a="1"/>
  <c r="G93" i="32" a="1"/>
  <c r="G118" i="32" a="1"/>
  <c r="G144" i="32" a="1"/>
  <c r="G170" i="32" a="1"/>
  <c r="G221" i="32" a="1"/>
  <c r="G249" i="32" a="1"/>
  <c r="G277" i="32" a="1"/>
  <c r="G336" i="32" a="1"/>
  <c r="G366" i="32" a="1"/>
  <c r="G396" i="32" a="1"/>
  <c r="G426" i="32" a="1"/>
  <c r="G456" i="32" a="1"/>
  <c r="G488" i="32" a="1"/>
  <c r="G520" i="32" a="1"/>
  <c r="G552" i="32" a="1"/>
  <c r="G18" i="32" a="1"/>
  <c r="G67" i="32" a="1"/>
  <c r="G119" i="32" a="1"/>
  <c r="G171" i="32" a="1"/>
  <c r="G195" i="32" a="1"/>
  <c r="G250" i="32" a="1"/>
  <c r="G278" i="32" a="1"/>
  <c r="G307" i="32" a="1"/>
  <c r="G337" i="32" a="1"/>
  <c r="G367" i="32" a="1"/>
  <c r="G397" i="32" a="1"/>
  <c r="G427" i="32" a="1"/>
  <c r="G457" i="32" a="1"/>
  <c r="G489" i="32" a="1"/>
  <c r="G521" i="32" a="1"/>
  <c r="G553" i="32" a="1"/>
  <c r="G44" i="32" a="1"/>
  <c r="G68" i="32" a="1"/>
  <c r="G94" i="32" a="1"/>
  <c r="G120" i="32" a="1"/>
  <c r="G145" i="32" a="1"/>
  <c r="G196" i="32" a="1"/>
  <c r="G222" i="32" a="1"/>
  <c r="G251" i="32" a="1"/>
  <c r="G279" i="32" a="1"/>
  <c r="G308" i="32" a="1"/>
  <c r="G368" i="32" a="1"/>
  <c r="G398" i="32" a="1"/>
  <c r="G428" i="32" a="1"/>
  <c r="G458" i="32" a="1"/>
  <c r="G522" i="32" a="1"/>
  <c r="G554" i="32" a="1"/>
  <c r="G69" i="32" a="1"/>
  <c r="G146" i="32" a="1"/>
  <c r="G172" i="32" a="1"/>
  <c r="G197" i="32" a="1"/>
  <c r="G252" i="32" a="1"/>
  <c r="G280" i="32" a="1"/>
  <c r="G309" i="32" a="1"/>
  <c r="G369" i="32" a="1"/>
  <c r="G429" i="32" a="1"/>
  <c r="G459" i="32" a="1"/>
  <c r="G491" i="32" a="1"/>
  <c r="G70" i="32" a="1"/>
  <c r="G173" i="32" a="1"/>
  <c r="G198" i="32" a="1"/>
  <c r="G224" i="32" a="1"/>
  <c r="G310" i="32" a="1"/>
  <c r="G400" i="32" a="1"/>
  <c r="G430" i="32" a="1"/>
  <c r="G524" i="32" a="1"/>
  <c r="G556" i="32" a="1"/>
  <c r="G493" i="32" a="1"/>
  <c r="G22" i="32" a="1"/>
  <c r="G148" i="32" a="1"/>
  <c r="G312" i="32" a="1"/>
  <c r="G462" i="32" a="1"/>
  <c r="G338" i="32" a="1"/>
  <c r="G490" i="32" a="1"/>
  <c r="G45" i="32" a="1"/>
  <c r="G121" i="32" a="1"/>
  <c r="G555" i="32" a="1"/>
  <c r="G122" i="32" a="1"/>
  <c r="G253" i="32" a="1"/>
  <c r="G281" i="32" a="1"/>
  <c r="G370" i="32" a="1"/>
  <c r="G492" i="32" a="1"/>
  <c r="G461" i="32" a="1"/>
  <c r="G557" i="32" a="1"/>
  <c r="G72" i="32" a="1"/>
  <c r="G283" i="32" a="1"/>
  <c r="G494" i="32" a="1"/>
  <c r="G19" i="32" a="1"/>
  <c r="G95" i="32" a="1"/>
  <c r="G223" i="32" a="1"/>
  <c r="G399" i="32" a="1"/>
  <c r="G523" i="32" a="1"/>
  <c r="G96" i="32" a="1"/>
  <c r="G339" i="32" a="1"/>
  <c r="G460" i="32" a="1"/>
  <c r="G525" i="32" a="1"/>
  <c r="G97" i="32" a="1"/>
  <c r="G20" i="32" a="1"/>
  <c r="G21" i="32" a="1"/>
  <c r="G46" i="32" a="1"/>
  <c r="G71" i="32" a="1"/>
  <c r="G123" i="32" a="1"/>
  <c r="G147" i="32" a="1"/>
  <c r="G199" i="32" a="1"/>
  <c r="G225" i="32" a="1"/>
  <c r="G282" i="32" a="1"/>
  <c r="G311" i="32" a="1"/>
  <c r="G340" i="32" a="1"/>
  <c r="G401" i="32" a="1"/>
  <c r="G431" i="32" a="1"/>
  <c r="G47" i="32" a="1"/>
  <c r="G341" i="32" a="1"/>
  <c r="G526" i="32" a="1"/>
  <c r="G24" i="32" a="1"/>
  <c r="G48" i="32" a="1"/>
  <c r="G27" i="32" a="1"/>
  <c r="G50" i="32" a="1"/>
  <c r="G23" i="32" a="1"/>
  <c r="G151" i="32" a="1"/>
  <c r="G261" i="32" a="1"/>
  <c r="G527" i="32" a="1"/>
  <c r="G25" i="32" a="1"/>
  <c r="G152" i="32" a="1"/>
  <c r="G284" i="32" a="1"/>
  <c r="G403" i="32" a="1"/>
  <c r="G528" i="32" a="1"/>
  <c r="G26" i="32" a="1"/>
  <c r="G153" i="32" a="1"/>
  <c r="G404" i="32" a="1"/>
  <c r="G529" i="32" a="1"/>
  <c r="G409" i="32" a="1"/>
  <c r="G52" i="32" a="1"/>
  <c r="G313" i="32" a="1"/>
  <c r="G73" i="32" a="1"/>
  <c r="G434" i="32" a="1"/>
  <c r="G2" i="32" a="1"/>
  <c r="G180" i="32" a="1"/>
  <c r="G436" i="32" a="1"/>
  <c r="G202" i="32" a="1"/>
  <c r="G318" i="32" a="1"/>
  <c r="G78" i="32" a="1"/>
  <c r="G204" i="32" a="1"/>
  <c r="G343" i="32" a="1"/>
  <c r="G99" i="32" a="1"/>
  <c r="G466" i="32" a="1"/>
  <c r="G467" i="32" a="1"/>
  <c r="G468" i="32" a="1"/>
  <c r="G469" i="32" a="1"/>
  <c r="G470" i="32" a="1"/>
  <c r="G231" i="32" a="1"/>
  <c r="G496" i="32" a="1"/>
  <c r="G497" i="32" a="1"/>
  <c r="G498" i="32" a="1"/>
  <c r="G129" i="32" a="1"/>
  <c r="G378" i="32" a="1"/>
  <c r="G285" i="32" a="1"/>
  <c r="G227" i="32" a="1"/>
  <c r="G257" i="32" a="1"/>
  <c r="G154" i="32" a="1"/>
  <c r="G405" i="32" a="1"/>
  <c r="G530" i="32" a="1"/>
  <c r="G531" i="32" a="1"/>
  <c r="G175" i="32" a="1"/>
  <c r="G407" i="32" a="1"/>
  <c r="G49" i="32" a="1"/>
  <c r="G288" i="32" a="1"/>
  <c r="G533" i="32" a="1"/>
  <c r="G314" i="32" a="1"/>
  <c r="G74" i="32" a="1"/>
  <c r="G75" i="32" a="1"/>
  <c r="G435" i="32" a="1"/>
  <c r="G201" i="32" a="1"/>
  <c r="G437" i="32" a="1"/>
  <c r="G77" i="32" a="1"/>
  <c r="G319" i="32" a="1"/>
  <c r="G98" i="32" a="1"/>
  <c r="G463" i="32" a="1"/>
  <c r="G464" i="32" a="1"/>
  <c r="G206" i="32" a="1"/>
  <c r="G345" i="32" a="1"/>
  <c r="G346" i="32" a="1"/>
  <c r="G347" i="32" a="1"/>
  <c r="G348" i="32" a="1"/>
  <c r="G349" i="32" a="1"/>
  <c r="G372" i="32" a="1"/>
  <c r="G373" i="32" a="1"/>
  <c r="G374" i="32" a="1"/>
  <c r="G127" i="32" a="1"/>
  <c r="G128" i="32" a="1"/>
  <c r="G258" i="32" a="1"/>
  <c r="G150" i="32" a="1"/>
  <c r="G379" i="32" a="1"/>
  <c r="G286" i="32" a="1"/>
  <c r="G406" i="32" a="1"/>
  <c r="G287" i="32" a="1"/>
  <c r="G532" i="32" a="1"/>
  <c r="G176" i="32" a="1"/>
  <c r="G408" i="32" a="1"/>
  <c r="G290" i="32" a="1"/>
  <c r="G534" i="32" a="1"/>
  <c r="G177" i="32" a="1"/>
  <c r="G433" i="32" a="1"/>
  <c r="G558" i="32" a="1"/>
  <c r="G178" i="32" a="1"/>
  <c r="G559" i="32" a="1"/>
  <c r="G315" i="32" a="1"/>
  <c r="G316" i="32" a="1"/>
  <c r="G317" i="32" a="1"/>
  <c r="G76" i="32" a="1"/>
  <c r="G203" i="32" a="1"/>
  <c r="G439" i="32" a="1"/>
  <c r="G342" i="32" a="1"/>
  <c r="G205" i="32" a="1"/>
  <c r="G344" i="32" a="1"/>
  <c r="G465" i="32" a="1"/>
  <c r="G101" i="32" a="1"/>
  <c r="G228" i="32" a="1"/>
  <c r="G104" i="32" a="1"/>
  <c r="G124" i="32" a="1"/>
  <c r="G125" i="32" a="1"/>
  <c r="G233" i="32" a="1"/>
  <c r="G126" i="32" a="1"/>
  <c r="G256" i="32" a="1"/>
  <c r="G499" i="32" a="1"/>
  <c r="G500" i="32" a="1"/>
  <c r="G501" i="32" a="1"/>
  <c r="G438" i="32" a="1"/>
  <c r="G259" i="32" a="1"/>
  <c r="G100" i="32" a="1"/>
  <c r="G102" i="32" a="1"/>
  <c r="G229" i="32" a="1"/>
  <c r="G230" i="32" a="1"/>
  <c r="G495" i="32" a="1"/>
  <c r="G255" i="32" a="1"/>
  <c r="G375" i="32" a="1"/>
  <c r="G376" i="32" a="1"/>
  <c r="G377" i="32" a="1"/>
  <c r="G149" i="32" a="1"/>
  <c r="G502" i="32" a="1"/>
  <c r="AF2" i="32" s="1"/>
  <c r="AG3" i="32"/>
  <c r="AG19" i="32"/>
  <c r="AG35" i="32"/>
  <c r="AG51" i="32"/>
  <c r="AG67" i="32"/>
  <c r="AG83" i="32"/>
  <c r="AG99" i="32"/>
  <c r="AG115" i="32"/>
  <c r="AG131" i="32"/>
  <c r="AG147" i="32"/>
  <c r="AG163" i="32"/>
  <c r="AG179" i="32"/>
  <c r="AG195" i="32"/>
  <c r="AG211" i="32"/>
  <c r="AG227" i="32"/>
  <c r="AG243" i="32"/>
  <c r="AG259" i="32"/>
  <c r="AG275" i="32"/>
  <c r="AG291" i="32"/>
  <c r="AG307" i="32"/>
  <c r="AG323" i="32"/>
  <c r="AG339" i="32"/>
  <c r="AG355" i="32"/>
  <c r="AG371" i="32"/>
  <c r="AG387" i="32"/>
  <c r="AG403" i="32"/>
  <c r="AG419" i="32"/>
  <c r="AG435" i="32"/>
  <c r="AG451" i="32"/>
  <c r="AG467" i="32"/>
  <c r="AG483" i="32"/>
  <c r="AG499" i="32"/>
  <c r="AG515" i="32"/>
  <c r="AG531" i="32"/>
  <c r="AG547" i="32"/>
  <c r="AG4" i="32"/>
  <c r="AG20" i="32"/>
  <c r="AG36" i="32"/>
  <c r="AG52" i="32"/>
  <c r="AG68" i="32"/>
  <c r="AG84" i="32"/>
  <c r="AG100" i="32"/>
  <c r="AG116" i="32"/>
  <c r="AG132" i="32"/>
  <c r="AG148" i="32"/>
  <c r="AG164" i="32"/>
  <c r="AG180" i="32"/>
  <c r="AG196" i="32"/>
  <c r="AG212" i="32"/>
  <c r="AG228" i="32"/>
  <c r="AG244" i="32"/>
  <c r="AG260" i="32"/>
  <c r="AG276" i="32"/>
  <c r="AG292" i="32"/>
  <c r="AG308" i="32"/>
  <c r="AG324" i="32"/>
  <c r="AG340" i="32"/>
  <c r="AG356" i="32"/>
  <c r="AG372" i="32"/>
  <c r="AG388" i="32"/>
  <c r="AG404" i="32"/>
  <c r="AG420" i="32"/>
  <c r="AG436" i="32"/>
  <c r="AG452" i="32"/>
  <c r="AG468" i="32"/>
  <c r="AG484" i="32"/>
  <c r="AG500" i="32"/>
  <c r="AG516" i="32"/>
  <c r="AG532" i="32"/>
  <c r="AG548" i="32"/>
  <c r="AG6" i="32"/>
  <c r="AG54" i="32"/>
  <c r="AG70" i="32"/>
  <c r="AG86" i="32"/>
  <c r="AG102" i="32"/>
  <c r="AG118" i="32"/>
  <c r="AG134" i="32"/>
  <c r="AG150" i="32"/>
  <c r="AG166" i="32"/>
  <c r="AG182" i="32"/>
  <c r="AG198" i="32"/>
  <c r="AG214" i="32"/>
  <c r="AG230" i="32"/>
  <c r="AG246" i="32"/>
  <c r="AG262" i="32"/>
  <c r="AG5" i="32"/>
  <c r="AG21" i="32"/>
  <c r="AG37" i="32"/>
  <c r="AG53" i="32"/>
  <c r="AG69" i="32"/>
  <c r="AG85" i="32"/>
  <c r="AG101" i="32"/>
  <c r="AG117" i="32"/>
  <c r="AG133" i="32"/>
  <c r="AG149" i="32"/>
  <c r="AG165" i="32"/>
  <c r="AG181" i="32"/>
  <c r="AG197" i="32"/>
  <c r="AG213" i="32"/>
  <c r="AG229" i="32"/>
  <c r="AG245" i="32"/>
  <c r="AG261" i="32"/>
  <c r="AG277" i="32"/>
  <c r="AG293" i="32"/>
  <c r="AG309" i="32"/>
  <c r="AG325" i="32"/>
  <c r="AG341" i="32"/>
  <c r="AG357" i="32"/>
  <c r="AG373" i="32"/>
  <c r="AG389" i="32"/>
  <c r="AG405" i="32"/>
  <c r="AG421" i="32"/>
  <c r="AG437" i="32"/>
  <c r="AG453" i="32"/>
  <c r="AG469" i="32"/>
  <c r="AG485" i="32"/>
  <c r="AG501" i="32"/>
  <c r="AG517" i="32"/>
  <c r="AG533" i="32"/>
  <c r="AG549" i="32"/>
  <c r="AG27" i="32"/>
  <c r="AG47" i="32"/>
  <c r="AG72" i="32"/>
  <c r="AG113" i="32"/>
  <c r="AG138" i="32"/>
  <c r="AG183" i="32"/>
  <c r="AG204" i="32"/>
  <c r="AG270" i="32"/>
  <c r="AG290" i="32"/>
  <c r="AG314" i="32"/>
  <c r="AG334" i="32"/>
  <c r="AG354" i="32"/>
  <c r="AG378" i="32"/>
  <c r="AG398" i="32"/>
  <c r="AG505" i="32"/>
  <c r="AG544" i="32"/>
  <c r="AG28" i="32"/>
  <c r="AG379" i="32"/>
  <c r="AG231" i="32"/>
  <c r="AG444" i="32"/>
  <c r="AG7" i="32"/>
  <c r="AG93" i="32"/>
  <c r="AG159" i="32"/>
  <c r="AG184" i="32"/>
  <c r="AG225" i="32"/>
  <c r="AG250" i="32"/>
  <c r="AG294" i="32"/>
  <c r="AG358" i="32"/>
  <c r="AG418" i="32"/>
  <c r="AG442" i="32"/>
  <c r="AG462" i="32"/>
  <c r="AG482" i="32"/>
  <c r="AG525" i="32"/>
  <c r="AG8" i="32"/>
  <c r="AG48" i="32"/>
  <c r="AG73" i="32"/>
  <c r="AG114" i="32"/>
  <c r="AG139" i="32"/>
  <c r="AG205" i="32"/>
  <c r="AG271" i="32"/>
  <c r="AG315" i="32"/>
  <c r="AG335" i="32"/>
  <c r="AG399" i="32"/>
  <c r="AG422" i="32"/>
  <c r="AG486" i="32"/>
  <c r="AG506" i="32"/>
  <c r="AG545" i="32"/>
  <c r="AG9" i="32"/>
  <c r="AG49" i="32"/>
  <c r="AG74" i="32"/>
  <c r="AG119" i="32"/>
  <c r="AG140" i="32"/>
  <c r="AG206" i="32"/>
  <c r="AG272" i="32"/>
  <c r="AG296" i="32"/>
  <c r="AG316" i="32"/>
  <c r="AG336" i="32"/>
  <c r="AG360" i="32"/>
  <c r="AG400" i="32"/>
  <c r="AG423" i="32"/>
  <c r="AG507" i="32"/>
  <c r="AG546" i="32"/>
  <c r="AG95" i="32"/>
  <c r="AG120" i="32"/>
  <c r="AG161" i="32"/>
  <c r="AG186" i="32"/>
  <c r="AG252" i="32"/>
  <c r="AG424" i="32"/>
  <c r="AG464" i="32"/>
  <c r="AG527" i="32"/>
  <c r="AG10" i="32"/>
  <c r="AG94" i="32"/>
  <c r="AG160" i="32"/>
  <c r="AG185" i="32"/>
  <c r="AG226" i="32"/>
  <c r="AG251" i="32"/>
  <c r="AG295" i="32"/>
  <c r="AG359" i="32"/>
  <c r="AG443" i="32"/>
  <c r="AG463" i="32"/>
  <c r="AG526" i="32"/>
  <c r="AG29" i="32"/>
  <c r="AG380" i="32"/>
  <c r="AG488" i="32"/>
  <c r="AG61" i="32"/>
  <c r="AG89" i="32"/>
  <c r="AG199" i="32"/>
  <c r="AG223" i="32"/>
  <c r="AG254" i="32"/>
  <c r="AG411" i="32"/>
  <c r="AG434" i="32"/>
  <c r="AG461" i="32"/>
  <c r="AG513" i="32"/>
  <c r="AG539" i="32"/>
  <c r="AG38" i="32"/>
  <c r="AG13" i="32"/>
  <c r="AG284" i="32"/>
  <c r="AG92" i="32"/>
  <c r="AG257" i="32"/>
  <c r="AG441" i="32"/>
  <c r="AG41" i="32"/>
  <c r="AG494" i="32"/>
  <c r="AG124" i="32"/>
  <c r="AG472" i="32"/>
  <c r="AG42" i="32"/>
  <c r="AG473" i="32"/>
  <c r="AG16" i="32"/>
  <c r="AG317" i="32"/>
  <c r="AG522" i="32"/>
  <c r="AG209" i="32"/>
  <c r="AG265" i="32"/>
  <c r="AG345" i="32"/>
  <c r="AG395" i="32"/>
  <c r="AG497" i="32"/>
  <c r="AG11" i="32"/>
  <c r="AG34" i="32"/>
  <c r="AG144" i="32"/>
  <c r="AG172" i="32"/>
  <c r="AG200" i="32"/>
  <c r="AG282" i="32"/>
  <c r="AG305" i="32"/>
  <c r="AG332" i="32"/>
  <c r="AG362" i="32"/>
  <c r="AG385" i="32"/>
  <c r="AG438" i="32"/>
  <c r="AG491" i="32"/>
  <c r="AG62" i="32"/>
  <c r="AG90" i="32"/>
  <c r="AG121" i="32"/>
  <c r="AG224" i="32"/>
  <c r="AG255" i="32"/>
  <c r="AG412" i="32"/>
  <c r="AG465" i="32"/>
  <c r="AG514" i="32"/>
  <c r="AG540" i="32"/>
  <c r="AG39" i="32"/>
  <c r="AG256" i="32"/>
  <c r="AG466" i="32"/>
  <c r="AG518" i="32"/>
  <c r="AG541" i="32"/>
  <c r="AG40" i="32"/>
  <c r="AG174" i="32"/>
  <c r="AG233" i="32"/>
  <c r="AG364" i="32"/>
  <c r="AG493" i="32"/>
  <c r="AG311" i="32"/>
  <c r="AG391" i="32"/>
  <c r="AG519" i="32"/>
  <c r="AG14" i="32"/>
  <c r="AG151" i="32"/>
  <c r="AG175" i="32"/>
  <c r="AG203" i="32"/>
  <c r="AG234" i="32"/>
  <c r="AG285" i="32"/>
  <c r="AG312" i="32"/>
  <c r="AG338" i="32"/>
  <c r="AG520" i="32"/>
  <c r="AG152" i="32"/>
  <c r="AG342" i="32"/>
  <c r="AG15" i="32"/>
  <c r="AG176" i="32"/>
  <c r="AG207" i="32"/>
  <c r="AG235" i="32"/>
  <c r="AG286" i="32"/>
  <c r="AG313" i="32"/>
  <c r="AG495" i="32"/>
  <c r="AG521" i="32"/>
  <c r="AG446" i="32"/>
  <c r="AG43" i="32"/>
  <c r="AG264" i="32"/>
  <c r="AG17" i="32"/>
  <c r="AG318" i="32"/>
  <c r="AG552" i="32"/>
  <c r="AG202" i="32"/>
  <c r="AG123" i="32"/>
  <c r="AG414" i="32"/>
  <c r="AG471" i="32"/>
  <c r="AG96" i="32"/>
  <c r="AG445" i="32"/>
  <c r="AG393" i="32"/>
  <c r="AG236" i="32"/>
  <c r="AG394" i="32"/>
  <c r="AG288" i="32"/>
  <c r="AG12" i="32"/>
  <c r="AG145" i="32"/>
  <c r="AG173" i="32"/>
  <c r="AG201" i="32"/>
  <c r="AG232" i="32"/>
  <c r="AG283" i="32"/>
  <c r="AG306" i="32"/>
  <c r="AG333" i="32"/>
  <c r="AG363" i="32"/>
  <c r="AG386" i="32"/>
  <c r="AG439" i="32"/>
  <c r="AG492" i="32"/>
  <c r="AG91" i="32"/>
  <c r="AG122" i="32"/>
  <c r="AG310" i="32"/>
  <c r="AG390" i="32"/>
  <c r="AG440" i="32"/>
  <c r="AG146" i="32"/>
  <c r="AG337" i="32"/>
  <c r="AG470" i="32"/>
  <c r="AG64" i="32"/>
  <c r="AG365" i="32"/>
  <c r="AG65" i="32"/>
  <c r="AG550" i="32"/>
  <c r="AG177" i="32"/>
  <c r="AG287" i="32"/>
  <c r="AG344" i="32"/>
  <c r="AG44" i="32"/>
  <c r="AG63" i="32"/>
  <c r="AG413" i="32"/>
  <c r="AG542" i="32"/>
  <c r="AG392" i="32"/>
  <c r="AG258" i="32"/>
  <c r="AG415" i="32"/>
  <c r="AG543" i="32"/>
  <c r="AG366" i="32"/>
  <c r="AG343" i="32"/>
  <c r="AG208" i="32"/>
  <c r="AG367" i="32"/>
  <c r="AG496" i="32"/>
  <c r="AG237" i="32"/>
  <c r="AG368" i="32"/>
  <c r="AG523" i="32"/>
  <c r="AG66" i="32"/>
  <c r="AG97" i="32"/>
  <c r="AG125" i="32"/>
  <c r="AG153" i="32"/>
  <c r="AG263" i="32"/>
  <c r="AG416" i="32"/>
  <c r="AG75" i="32"/>
  <c r="AG71" i="32"/>
  <c r="AG98" i="32"/>
  <c r="AG126" i="32"/>
  <c r="AG154" i="32"/>
  <c r="AG417" i="32"/>
  <c r="AG447" i="32"/>
  <c r="AG474" i="32"/>
  <c r="AG551" i="32"/>
  <c r="AG178" i="32"/>
  <c r="AG130" i="32"/>
  <c r="AG158" i="32"/>
  <c r="AG189" i="32"/>
  <c r="AG217" i="32"/>
  <c r="AG375" i="32"/>
  <c r="AG428" i="32"/>
  <c r="AG478" i="32"/>
  <c r="AG504" i="32"/>
  <c r="AG25" i="32"/>
  <c r="AG55" i="32"/>
  <c r="AG79" i="32"/>
  <c r="AG107" i="32"/>
  <c r="AG241" i="32"/>
  <c r="AG269" i="32"/>
  <c r="AG299" i="32"/>
  <c r="AG322" i="32"/>
  <c r="AG349" i="32"/>
  <c r="AG376" i="32"/>
  <c r="AG402" i="32"/>
  <c r="AG455" i="32"/>
  <c r="AG530" i="32"/>
  <c r="AG556" i="32"/>
  <c r="AG56" i="32"/>
  <c r="AG135" i="32"/>
  <c r="AG162" i="32"/>
  <c r="AG190" i="32"/>
  <c r="AG218" i="32"/>
  <c r="AG326" i="32"/>
  <c r="AG429" i="32"/>
  <c r="AG456" i="32"/>
  <c r="AG479" i="32"/>
  <c r="AG508" i="32"/>
  <c r="AG26" i="32"/>
  <c r="AG80" i="32"/>
  <c r="AG108" i="32"/>
  <c r="AG136" i="32"/>
  <c r="AG242" i="32"/>
  <c r="AG273" i="32"/>
  <c r="AG300" i="32"/>
  <c r="AG350" i="32"/>
  <c r="AG377" i="32"/>
  <c r="AG406" i="32"/>
  <c r="AG534" i="32"/>
  <c r="AG557" i="32"/>
  <c r="AG78" i="32"/>
  <c r="AG141" i="32"/>
  <c r="AG267" i="32"/>
  <c r="AG328" i="32"/>
  <c r="AG383" i="32"/>
  <c r="AG503" i="32"/>
  <c r="AG559" i="32"/>
  <c r="AG46" i="32"/>
  <c r="AG18" i="32"/>
  <c r="AG449" i="32"/>
  <c r="AG509" i="32"/>
  <c r="AG329" i="32"/>
  <c r="AG22" i="32"/>
  <c r="AG81" i="32"/>
  <c r="AG142" i="32"/>
  <c r="AG210" i="32"/>
  <c r="AG268" i="32"/>
  <c r="AG384" i="32"/>
  <c r="AG450" i="32"/>
  <c r="AG510" i="32"/>
  <c r="AG23" i="32"/>
  <c r="AG82" i="32"/>
  <c r="AG143" i="32"/>
  <c r="AG215" i="32"/>
  <c r="AG274" i="32"/>
  <c r="AG330" i="32"/>
  <c r="AG396" i="32"/>
  <c r="AG454" i="32"/>
  <c r="AG24" i="32"/>
  <c r="AG155" i="32"/>
  <c r="AG216" i="32"/>
  <c r="AG278" i="32"/>
  <c r="AG457" i="32"/>
  <c r="AG511" i="32"/>
  <c r="AG30" i="32"/>
  <c r="AG87" i="32"/>
  <c r="AG331" i="32"/>
  <c r="AG397" i="32"/>
  <c r="AG88" i="32"/>
  <c r="AG156" i="32"/>
  <c r="AG219" i="32"/>
  <c r="AG279" i="32"/>
  <c r="AG458" i="32"/>
  <c r="AG512" i="32"/>
  <c r="AG31" i="32"/>
  <c r="AG280" i="32"/>
  <c r="AG346" i="32"/>
  <c r="AG401" i="32"/>
  <c r="AG103" i="32"/>
  <c r="AG157" i="32"/>
  <c r="AG220" i="32"/>
  <c r="AG459" i="32"/>
  <c r="AG32" i="32"/>
  <c r="AG104" i="32"/>
  <c r="AG281" i="32"/>
  <c r="AG347" i="32"/>
  <c r="AG407" i="32"/>
  <c r="AG524" i="32"/>
  <c r="AG167" i="32"/>
  <c r="AG221" i="32"/>
  <c r="AG408" i="32"/>
  <c r="AG460" i="32"/>
  <c r="AG33" i="32"/>
  <c r="AG105" i="32"/>
  <c r="AG168" i="32"/>
  <c r="AG289" i="32"/>
  <c r="AG348" i="32"/>
  <c r="AG528" i="32"/>
  <c r="AG222" i="32"/>
  <c r="AG409" i="32"/>
  <c r="AG475" i="32"/>
  <c r="AG45" i="32"/>
  <c r="AG106" i="32"/>
  <c r="AG169" i="32"/>
  <c r="AG297" i="32"/>
  <c r="AG351" i="32"/>
  <c r="AG529" i="32"/>
  <c r="AG410" i="32"/>
  <c r="AG476" i="32"/>
  <c r="AG109" i="32"/>
  <c r="AG170" i="32"/>
  <c r="AG238" i="32"/>
  <c r="AG298" i="32"/>
  <c r="AG352" i="32"/>
  <c r="AG535" i="32"/>
  <c r="AG425" i="32"/>
  <c r="AG477" i="32"/>
  <c r="AG536" i="32"/>
  <c r="AG50" i="32"/>
  <c r="AG110" i="32"/>
  <c r="AG171" i="32"/>
  <c r="AG239" i="32"/>
  <c r="AG301" i="32"/>
  <c r="AG353" i="32"/>
  <c r="AG57" i="32"/>
  <c r="AG426" i="32"/>
  <c r="AG480" i="32"/>
  <c r="AG537" i="32"/>
  <c r="AG77" i="32"/>
  <c r="AG266" i="32"/>
  <c r="AG321" i="32"/>
  <c r="AG502" i="32"/>
  <c r="AG327" i="32"/>
  <c r="AG111" i="32"/>
  <c r="AG240" i="32"/>
  <c r="AG302" i="32"/>
  <c r="AG361" i="32"/>
  <c r="AG58" i="32"/>
  <c r="AG187" i="32"/>
  <c r="AG427" i="32"/>
  <c r="AG481" i="32"/>
  <c r="AG538" i="32"/>
  <c r="AG112" i="32"/>
  <c r="AG247" i="32"/>
  <c r="AG303" i="32"/>
  <c r="AG369" i="32"/>
  <c r="AG487" i="32"/>
  <c r="AG59" i="32"/>
  <c r="AG127" i="32"/>
  <c r="AG188" i="32"/>
  <c r="AG248" i="32"/>
  <c r="AG430" i="32"/>
  <c r="AG304" i="32"/>
  <c r="AG370" i="32"/>
  <c r="AG489" i="32"/>
  <c r="AG553" i="32"/>
  <c r="AG60" i="32"/>
  <c r="AG128" i="32"/>
  <c r="AG191" i="32"/>
  <c r="AG249" i="32"/>
  <c r="AG374" i="32"/>
  <c r="AG431" i="32"/>
  <c r="AG319" i="32"/>
  <c r="AG490" i="32"/>
  <c r="AG554" i="32"/>
  <c r="AG129" i="32"/>
  <c r="AG192" i="32"/>
  <c r="AG253" i="32"/>
  <c r="AG432" i="32"/>
  <c r="AG76" i="32"/>
  <c r="AG320" i="32"/>
  <c r="AG381" i="32"/>
  <c r="AG498" i="32"/>
  <c r="AG555" i="32"/>
  <c r="AG193" i="32"/>
  <c r="AG433" i="32"/>
  <c r="AG137" i="32"/>
  <c r="AG382" i="32"/>
  <c r="AG558" i="32"/>
  <c r="AG194" i="32"/>
  <c r="AG448" i="32"/>
  <c r="AG2" i="32"/>
  <c r="Y1" i="32" a="1"/>
  <c r="Z160" i="32" l="1"/>
  <c r="Z542" i="32"/>
  <c r="Z335" i="32"/>
  <c r="Z261" i="32"/>
  <c r="Z158" i="32"/>
  <c r="Z319" i="32"/>
  <c r="Z327" i="32"/>
  <c r="Z246" i="32"/>
  <c r="Z415" i="32"/>
  <c r="Z363" i="32"/>
  <c r="Z484" i="32"/>
  <c r="Z178" i="32"/>
  <c r="Z345" i="32"/>
  <c r="Z558" i="32"/>
  <c r="Z228" i="32"/>
  <c r="Z498" i="32"/>
  <c r="Z422" i="32"/>
  <c r="Z132" i="32"/>
  <c r="Z220" i="32"/>
  <c r="Z21" i="32"/>
  <c r="Z64" i="32"/>
  <c r="Z452" i="32"/>
  <c r="Z387" i="32"/>
  <c r="Z365" i="32"/>
  <c r="Z317" i="32"/>
  <c r="Z453" i="32"/>
  <c r="Z393" i="32"/>
  <c r="Z525" i="32"/>
  <c r="Z297" i="32"/>
  <c r="Z195" i="32"/>
  <c r="Z214" i="32"/>
  <c r="Z133" i="32"/>
  <c r="Z531" i="32"/>
  <c r="Z512" i="32"/>
  <c r="Z82" i="32"/>
  <c r="Z173" i="32"/>
  <c r="Z351" i="32"/>
  <c r="Z251" i="32"/>
  <c r="Z540" i="32"/>
  <c r="Z155" i="32"/>
  <c r="Z186" i="32"/>
  <c r="Z237" i="32"/>
  <c r="Z515" i="32"/>
  <c r="Z368" i="32"/>
  <c r="Z464" i="32"/>
  <c r="Z49" i="32"/>
  <c r="Z51" i="32"/>
  <c r="Z557" i="32"/>
  <c r="Z23" i="32"/>
  <c r="Z550" i="32"/>
  <c r="Z164" i="32"/>
  <c r="Z53" i="32"/>
  <c r="Z367" i="32"/>
  <c r="Z535" i="32"/>
  <c r="Z256" i="32"/>
  <c r="Z548" i="32"/>
  <c r="Z136" i="32"/>
  <c r="Z285" i="32"/>
  <c r="Z258" i="32"/>
  <c r="Z475" i="32"/>
  <c r="Z144" i="32"/>
  <c r="Z483" i="32"/>
  <c r="Z357" i="32"/>
  <c r="Z398" i="32"/>
  <c r="Z99" i="32"/>
  <c r="Z149" i="32"/>
  <c r="Z15" i="32"/>
  <c r="Z395" i="32"/>
  <c r="Z341" i="32"/>
  <c r="Z33" i="32"/>
  <c r="Z534" i="32"/>
  <c r="Z32" i="32"/>
  <c r="Z217" i="32"/>
  <c r="Z167" i="32"/>
  <c r="Z70" i="32"/>
  <c r="Z12" i="32"/>
  <c r="Z433" i="32"/>
  <c r="Z146" i="32"/>
  <c r="Z68" i="32"/>
  <c r="Z513" i="32"/>
  <c r="Z78" i="32"/>
  <c r="Z116" i="32"/>
  <c r="Z362" i="32"/>
  <c r="Z13" i="32"/>
  <c r="Z394" i="32"/>
  <c r="Z511" i="32"/>
  <c r="Z142" i="32"/>
  <c r="Z17" i="32"/>
  <c r="Z191" i="32"/>
  <c r="Z347" i="32"/>
  <c r="Z273" i="32"/>
  <c r="Z457" i="32"/>
  <c r="Z287" i="32"/>
  <c r="Z380" i="32"/>
  <c r="Z442" i="32"/>
  <c r="Z449" i="32"/>
  <c r="Z113" i="32"/>
  <c r="Z501" i="32"/>
  <c r="Z322" i="32"/>
  <c r="Z372" i="32"/>
  <c r="Z537" i="32"/>
  <c r="Z162" i="32"/>
  <c r="Z182" i="32"/>
  <c r="Z423" i="32"/>
  <c r="Z193" i="32"/>
  <c r="Z211" i="32"/>
  <c r="Z106" i="32"/>
  <c r="Z293" i="32"/>
  <c r="Z104" i="32"/>
  <c r="Z473" i="32"/>
  <c r="Z56" i="32"/>
  <c r="Z79" i="32"/>
  <c r="Z440" i="32"/>
  <c r="Z456" i="32"/>
  <c r="Z197" i="32"/>
  <c r="Z479" i="32"/>
  <c r="Z4" i="32"/>
  <c r="Z58" i="32"/>
  <c r="Z427" i="32"/>
  <c r="Z252" i="32"/>
  <c r="Z108" i="32"/>
  <c r="Z554" i="32"/>
  <c r="Z18" i="32"/>
  <c r="Z545" i="32"/>
  <c r="Z247" i="32"/>
  <c r="Z200" i="32"/>
  <c r="Z86" i="32"/>
  <c r="Z492" i="32"/>
  <c r="Z243" i="32"/>
  <c r="Z332" i="32"/>
  <c r="Z549" i="32"/>
  <c r="Z350" i="32"/>
  <c r="Z168" i="32"/>
  <c r="Z416" i="32"/>
  <c r="Z264" i="32"/>
  <c r="Z122" i="32"/>
  <c r="Z527" i="32"/>
  <c r="Z91" i="32"/>
  <c r="Z42" i="32"/>
  <c r="Z551" i="32"/>
  <c r="Z308" i="32"/>
  <c r="Z552" i="32"/>
  <c r="Z138" i="32"/>
  <c r="Z202" i="32"/>
  <c r="Z30" i="32"/>
  <c r="Z474" i="32"/>
  <c r="Z125" i="32"/>
  <c r="Z130" i="32"/>
  <c r="Z286" i="32"/>
  <c r="Z361" i="32"/>
  <c r="Z248" i="32"/>
  <c r="Z458" i="32"/>
  <c r="Z44" i="32"/>
  <c r="Z134" i="32"/>
  <c r="Z521" i="32"/>
  <c r="Z321" i="32"/>
  <c r="Z2" i="32"/>
  <c r="Z555" i="32"/>
  <c r="Z59" i="32"/>
  <c r="Z238" i="32"/>
  <c r="Z298" i="32"/>
  <c r="Z95" i="32"/>
  <c r="Z290" i="32"/>
  <c r="Z348" i="32"/>
  <c r="Z159" i="32"/>
  <c r="Z61" i="32"/>
  <c r="Z148" i="32"/>
  <c r="Z309" i="32"/>
  <c r="Z119" i="32"/>
  <c r="Z157" i="32"/>
  <c r="Z147" i="32"/>
  <c r="Z172" i="32"/>
  <c r="Z16" i="32"/>
  <c r="Z140" i="32"/>
  <c r="Z471" i="32"/>
  <c r="Z267" i="32"/>
  <c r="Z184" i="32"/>
  <c r="Z274" i="32"/>
  <c r="Z375" i="32"/>
  <c r="Z212" i="32"/>
  <c r="Z98" i="32"/>
  <c r="Z288" i="32"/>
  <c r="Z156" i="32"/>
  <c r="Z312" i="32"/>
  <c r="Z115" i="32"/>
  <c r="Z366" i="32"/>
  <c r="Z379" i="32"/>
  <c r="Z117" i="32"/>
  <c r="Z126" i="32"/>
  <c r="Z69" i="32"/>
  <c r="Z107" i="32"/>
  <c r="Z278" i="32"/>
  <c r="Z110" i="32"/>
  <c r="Z54" i="32"/>
  <c r="Z192" i="32"/>
  <c r="Z249" i="32"/>
  <c r="Z196" i="32"/>
  <c r="Z10" i="32"/>
  <c r="Z233" i="32"/>
  <c r="Z166" i="32"/>
  <c r="Z391" i="32"/>
  <c r="Z364" i="32"/>
  <c r="Z20" i="32"/>
  <c r="Z292" i="32"/>
  <c r="Z311" i="32"/>
  <c r="Z112" i="32"/>
  <c r="Z263" i="32"/>
  <c r="Z154" i="32"/>
  <c r="Z151" i="32"/>
  <c r="Z405" i="32"/>
  <c r="Z343" i="32"/>
  <c r="Z34" i="32"/>
  <c r="Z174" i="32"/>
  <c r="Z194" i="32"/>
  <c r="Z199" i="32"/>
  <c r="Z84" i="32"/>
  <c r="Z183" i="32"/>
  <c r="Z236" i="32"/>
  <c r="Z232" i="32"/>
  <c r="Z336" i="32"/>
  <c r="Z229" i="32"/>
  <c r="Z469" i="32"/>
  <c r="Z101" i="32"/>
  <c r="Z340" i="32"/>
  <c r="Z223" i="32"/>
  <c r="Z386" i="32"/>
  <c r="Z291" i="32"/>
  <c r="Z81" i="32"/>
  <c r="Z121" i="32"/>
  <c r="Z85" i="32"/>
  <c r="Z96" i="32"/>
  <c r="Z210" i="32"/>
  <c r="Z62" i="32"/>
  <c r="Z448" i="32"/>
  <c r="Z268" i="32"/>
  <c r="Z46" i="32"/>
  <c r="Z9" i="32"/>
  <c r="Z377" i="32"/>
  <c r="Z253" i="32"/>
  <c r="Z316" i="32"/>
  <c r="Z445" i="32"/>
  <c r="Z305" i="32"/>
  <c r="Z299" i="32"/>
  <c r="Z73" i="32"/>
  <c r="Z22" i="32"/>
  <c r="Z431" i="32"/>
  <c r="Z323" i="32"/>
  <c r="Z356" i="32"/>
  <c r="Z333" i="32"/>
  <c r="Z225" i="32"/>
  <c r="Z541" i="32"/>
  <c r="Z165" i="32"/>
  <c r="Z410" i="32"/>
  <c r="Z281" i="32"/>
  <c r="Z296" i="32"/>
  <c r="Z429" i="32"/>
  <c r="Z437" i="32"/>
  <c r="Z92" i="32"/>
  <c r="Z294" i="32"/>
  <c r="Z36" i="32"/>
  <c r="Z43" i="32"/>
  <c r="Z150" i="32"/>
  <c r="Z313" i="32"/>
  <c r="Z219" i="32"/>
  <c r="Z72" i="32"/>
  <c r="Z330" i="32"/>
  <c r="Z344" i="32"/>
  <c r="Z318" i="32"/>
  <c r="Z510" i="32"/>
  <c r="Z517" i="32"/>
  <c r="Z438" i="32"/>
  <c r="Z463" i="32"/>
  <c r="Z48" i="32"/>
  <c r="Z477" i="32"/>
  <c r="Z163" i="32"/>
  <c r="Z328" i="32"/>
  <c r="Z404" i="32"/>
  <c r="Z28" i="32"/>
  <c r="Z499" i="32"/>
  <c r="Z24" i="32"/>
  <c r="Z105" i="32"/>
  <c r="Z478" i="32"/>
  <c r="Z414" i="32"/>
  <c r="Z518" i="32"/>
  <c r="Z482" i="32"/>
  <c r="Z506" i="32"/>
  <c r="Z524" i="32"/>
  <c r="Z226" i="32"/>
  <c r="Z8" i="32"/>
  <c r="Z331" i="32"/>
  <c r="Z234" i="32"/>
  <c r="Z216" i="32"/>
  <c r="Z360" i="32"/>
  <c r="Z382" i="32"/>
  <c r="Z547" i="32"/>
  <c r="Z529" i="32"/>
  <c r="Z425" i="32"/>
  <c r="Z500" i="32"/>
  <c r="Z508" i="32"/>
  <c r="Z224" i="32"/>
  <c r="Z179" i="32"/>
  <c r="Z188" i="32"/>
  <c r="Z283" i="32"/>
  <c r="Z399" i="32"/>
  <c r="Z231" i="32"/>
  <c r="Z244" i="32"/>
  <c r="Z355" i="32"/>
  <c r="Z181" i="32"/>
  <c r="Z530" i="32"/>
  <c r="Z450" i="32"/>
  <c r="Z487" i="32"/>
  <c r="Z221" i="32"/>
  <c r="Z284" i="32"/>
  <c r="Z39" i="32"/>
  <c r="Z47" i="32"/>
  <c r="Z127" i="32"/>
  <c r="Z131" i="32"/>
  <c r="Z89" i="32"/>
  <c r="Z67" i="32"/>
  <c r="Z400" i="32"/>
  <c r="Z87" i="32"/>
  <c r="Z472" i="32"/>
  <c r="Z532" i="32"/>
  <c r="Z462" i="32"/>
  <c r="Z6" i="32"/>
  <c r="Z208" i="32"/>
  <c r="Z301" i="32"/>
  <c r="Z180" i="32"/>
  <c r="Z123" i="32"/>
  <c r="Z300" i="32"/>
  <c r="Z556" i="32"/>
  <c r="Z467" i="32"/>
  <c r="Z436" i="32"/>
  <c r="Z31" i="32"/>
  <c r="Z189" i="32"/>
  <c r="Z315" i="32"/>
  <c r="Z187" i="32"/>
  <c r="Z3" i="32"/>
  <c r="Z523" i="32"/>
  <c r="Z465" i="32"/>
  <c r="Z346" i="32"/>
  <c r="Z272" i="32"/>
  <c r="Z280" i="32"/>
  <c r="Z369" i="32"/>
  <c r="Z257" i="32"/>
  <c r="Z241" i="32"/>
  <c r="Z384" i="32"/>
  <c r="Z71" i="32"/>
  <c r="Z349" i="32"/>
  <c r="Z11" i="32"/>
  <c r="Z114" i="32"/>
  <c r="Z260" i="32"/>
  <c r="Z29" i="32"/>
  <c r="Z503" i="32"/>
  <c r="Z41" i="32"/>
  <c r="Z128" i="32"/>
  <c r="Z57" i="32"/>
  <c r="Z401" i="32"/>
  <c r="Z310" i="32"/>
  <c r="Z502" i="32"/>
  <c r="Z176" i="32"/>
  <c r="Z38" i="32"/>
  <c r="Z460" i="32"/>
  <c r="Z45" i="32"/>
  <c r="Z304" i="32"/>
  <c r="Z207" i="32"/>
  <c r="Z230" i="32"/>
  <c r="Z408" i="32"/>
  <c r="Z378" i="32"/>
  <c r="Z403" i="32"/>
  <c r="Z270" i="32"/>
  <c r="Z77" i="32"/>
  <c r="Z26" i="32"/>
  <c r="Z169" i="32"/>
  <c r="Z103" i="32"/>
  <c r="Z19" i="32"/>
  <c r="Z314" i="32"/>
  <c r="Z402" i="32"/>
  <c r="Z470" i="32"/>
  <c r="Z65" i="32"/>
  <c r="Z334" i="32"/>
  <c r="Z439" i="32"/>
  <c r="Z63" i="32"/>
  <c r="Z481" i="32"/>
  <c r="Z376" i="32"/>
  <c r="Z543" i="32"/>
  <c r="Z371" i="32"/>
  <c r="Z153" i="32"/>
  <c r="Z100" i="32"/>
  <c r="Z139" i="32"/>
  <c r="Z88" i="32"/>
  <c r="Z476" i="32"/>
  <c r="Z526" i="32"/>
  <c r="Z289" i="32"/>
  <c r="Z282" i="32"/>
  <c r="Z407" i="32"/>
  <c r="Z307" i="32"/>
  <c r="Z522" i="32"/>
  <c r="Z170" i="32"/>
  <c r="Z324" i="32"/>
  <c r="Z254" i="32"/>
  <c r="Z239" i="32"/>
  <c r="Z370" i="32"/>
  <c r="Z354" i="32"/>
  <c r="Z222" i="32"/>
  <c r="Z325" i="32"/>
  <c r="Z37" i="32"/>
  <c r="Z390" i="32"/>
  <c r="Z516" i="32"/>
  <c r="Z430" i="32"/>
  <c r="Z204" i="32"/>
  <c r="Z490" i="32"/>
  <c r="Z385" i="32"/>
  <c r="Z242" i="32"/>
  <c r="Z389" i="32"/>
  <c r="Z93" i="32"/>
  <c r="Z109" i="32"/>
  <c r="Z496" i="32"/>
  <c r="Z190" i="32"/>
  <c r="Z269" i="32"/>
  <c r="Z374" i="32"/>
  <c r="Z52" i="32"/>
  <c r="Z485" i="32"/>
  <c r="Z489" i="32"/>
  <c r="Z342" i="32"/>
  <c r="Z388" i="32"/>
  <c r="Z14" i="32"/>
  <c r="Z418" i="32"/>
  <c r="Z143" i="32"/>
  <c r="Z145" i="32"/>
  <c r="Z455" i="32"/>
  <c r="Z277" i="32"/>
  <c r="Z266" i="32"/>
  <c r="Z198" i="32"/>
  <c r="Z538" i="32"/>
  <c r="Z443" i="32"/>
  <c r="Z185" i="32"/>
  <c r="Z486" i="32"/>
  <c r="Z397" i="32"/>
  <c r="Z493" i="32"/>
  <c r="Z339" i="32"/>
  <c r="Z406" i="32"/>
  <c r="Z40" i="32"/>
  <c r="Z432" i="32"/>
  <c r="Z426" i="32"/>
  <c r="Z359" i="32"/>
  <c r="Z468" i="32"/>
  <c r="Z337" i="32"/>
  <c r="Z60" i="32"/>
  <c r="Z447" i="32"/>
  <c r="Z520" i="32"/>
  <c r="Z209" i="32"/>
  <c r="Z383" i="32"/>
  <c r="Z373" i="32"/>
  <c r="Z218" i="32"/>
  <c r="Z74" i="32"/>
  <c r="Z35" i="32"/>
  <c r="Z446" i="32"/>
  <c r="Z302" i="32"/>
  <c r="Z83" i="32"/>
  <c r="Z201" i="32"/>
  <c r="Z295" i="32"/>
  <c r="Z141" i="32"/>
  <c r="Z213" i="32"/>
  <c r="Z320" i="32"/>
  <c r="Z352" i="32"/>
  <c r="Z553" i="32"/>
  <c r="Z494" i="32"/>
  <c r="Z265" i="32"/>
  <c r="Z118" i="32"/>
  <c r="Z275" i="32"/>
  <c r="Z124" i="32"/>
  <c r="Z396" i="32"/>
  <c r="Z5" i="32"/>
  <c r="Z544" i="32"/>
  <c r="Z129" i="32"/>
  <c r="Z488" i="32"/>
  <c r="Z97" i="32"/>
  <c r="Z120" i="32"/>
  <c r="Z381" i="32"/>
  <c r="Z495" i="32"/>
  <c r="Z417" i="32"/>
  <c r="Z306" i="32"/>
  <c r="Z451" i="32"/>
  <c r="Z94" i="32"/>
  <c r="Z424" i="32"/>
  <c r="Z206" i="32"/>
  <c r="Z262" i="32"/>
  <c r="Z205" i="32"/>
  <c r="Z409" i="32"/>
  <c r="Z250" i="32"/>
  <c r="Z454" i="32"/>
  <c r="Z276" i="32"/>
  <c r="Z507" i="32"/>
  <c r="Z411" i="32"/>
  <c r="Z177" i="32"/>
  <c r="Z412" i="32"/>
  <c r="Z434" i="32"/>
  <c r="Z75" i="32"/>
  <c r="Z480" i="32"/>
  <c r="Z175" i="32"/>
  <c r="Z491" i="32"/>
  <c r="Z111" i="32"/>
  <c r="Z353" i="32"/>
  <c r="Z419" i="32"/>
  <c r="Z428" i="32"/>
  <c r="Z259" i="32"/>
  <c r="Z461" i="32"/>
  <c r="Z171" i="32"/>
  <c r="Z152" i="32"/>
  <c r="Z102" i="32"/>
  <c r="Z559" i="32"/>
  <c r="Z528" i="32"/>
  <c r="Z435" i="32"/>
  <c r="Z161" i="32"/>
  <c r="Z25" i="32"/>
  <c r="Z279" i="32"/>
  <c r="Z137" i="32"/>
  <c r="Z203" i="32"/>
  <c r="Z504" i="32"/>
  <c r="Z466" i="32"/>
  <c r="Z303" i="32"/>
  <c r="Z235" i="32"/>
  <c r="Z271" i="32"/>
  <c r="Z533" i="32"/>
  <c r="Z245" i="32"/>
  <c r="Z519" i="32"/>
  <c r="Z441" i="32"/>
  <c r="Z240" i="32"/>
  <c r="Z7" i="32"/>
  <c r="Z392" i="32"/>
  <c r="Z514" i="32"/>
  <c r="Z255" i="32"/>
  <c r="Z497" i="32"/>
  <c r="Z421" i="32"/>
  <c r="Z329" i="32"/>
  <c r="Z50" i="32"/>
  <c r="Z358" i="32"/>
  <c r="Z536" i="32"/>
  <c r="Z227" i="32"/>
  <c r="Z420" i="32"/>
  <c r="Z444" i="32"/>
  <c r="Z55" i="32"/>
  <c r="Z76" i="32"/>
  <c r="Z27" i="32"/>
  <c r="Z539" i="32"/>
  <c r="Z90" i="32"/>
  <c r="Z413" i="32"/>
  <c r="Z546" i="32"/>
  <c r="Z80" i="32"/>
  <c r="Z135" i="32"/>
  <c r="Z66" i="32"/>
  <c r="Z509" i="32"/>
  <c r="Z326" i="32"/>
  <c r="Z459" i="32"/>
  <c r="Z215" i="32"/>
  <c r="Z505" i="32"/>
  <c r="Z338" i="32"/>
  <c r="AF3" i="32"/>
  <c r="AH3" i="32" s="1"/>
  <c r="AF19" i="32"/>
  <c r="AH19" i="32" s="1"/>
  <c r="AF35" i="32"/>
  <c r="AH35" i="32" s="1"/>
  <c r="AF51" i="32"/>
  <c r="AH51" i="32" s="1"/>
  <c r="AF67" i="32"/>
  <c r="AH67" i="32" s="1"/>
  <c r="AF83" i="32"/>
  <c r="AH83" i="32" s="1"/>
  <c r="AF99" i="32"/>
  <c r="AH99" i="32" s="1"/>
  <c r="AF115" i="32"/>
  <c r="AH115" i="32" s="1"/>
  <c r="AF131" i="32"/>
  <c r="AH131" i="32" s="1"/>
  <c r="AF147" i="32"/>
  <c r="AH147" i="32" s="1"/>
  <c r="AF163" i="32"/>
  <c r="AH163" i="32" s="1"/>
  <c r="AF179" i="32"/>
  <c r="AH179" i="32" s="1"/>
  <c r="AF195" i="32"/>
  <c r="AH195" i="32" s="1"/>
  <c r="AF211" i="32"/>
  <c r="AH211" i="32" s="1"/>
  <c r="AF227" i="32"/>
  <c r="AH227" i="32" s="1"/>
  <c r="AF243" i="32"/>
  <c r="AH243" i="32" s="1"/>
  <c r="AF259" i="32"/>
  <c r="AH259" i="32" s="1"/>
  <c r="AF275" i="32"/>
  <c r="AH275" i="32" s="1"/>
  <c r="AF291" i="32"/>
  <c r="AH291" i="32" s="1"/>
  <c r="AF307" i="32"/>
  <c r="AH307" i="32" s="1"/>
  <c r="AF323" i="32"/>
  <c r="AH323" i="32" s="1"/>
  <c r="AF339" i="32"/>
  <c r="AH339" i="32" s="1"/>
  <c r="AF355" i="32"/>
  <c r="AH355" i="32" s="1"/>
  <c r="AF371" i="32"/>
  <c r="AH371" i="32" s="1"/>
  <c r="AF387" i="32"/>
  <c r="AH387" i="32" s="1"/>
  <c r="AF403" i="32"/>
  <c r="AH403" i="32" s="1"/>
  <c r="AF419" i="32"/>
  <c r="AH419" i="32" s="1"/>
  <c r="AF435" i="32"/>
  <c r="AH435" i="32" s="1"/>
  <c r="AF451" i="32"/>
  <c r="AH451" i="32" s="1"/>
  <c r="AF467" i="32"/>
  <c r="AH467" i="32" s="1"/>
  <c r="AF483" i="32"/>
  <c r="AH483" i="32" s="1"/>
  <c r="AF499" i="32"/>
  <c r="AH499" i="32" s="1"/>
  <c r="AF515" i="32"/>
  <c r="AH515" i="32" s="1"/>
  <c r="AF531" i="32"/>
  <c r="AH531" i="32" s="1"/>
  <c r="AF547" i="32"/>
  <c r="AH547" i="32" s="1"/>
  <c r="AF20" i="32"/>
  <c r="AH20" i="32" s="1"/>
  <c r="AF52" i="32"/>
  <c r="AH52" i="32" s="1"/>
  <c r="AF84" i="32"/>
  <c r="AH84" i="32" s="1"/>
  <c r="AF116" i="32"/>
  <c r="AH116" i="32" s="1"/>
  <c r="AF148" i="32"/>
  <c r="AH148" i="32" s="1"/>
  <c r="AF180" i="32"/>
  <c r="AH180" i="32" s="1"/>
  <c r="AF212" i="32"/>
  <c r="AH212" i="32" s="1"/>
  <c r="AF244" i="32"/>
  <c r="AH244" i="32" s="1"/>
  <c r="AF276" i="32"/>
  <c r="AH276" i="32" s="1"/>
  <c r="AF308" i="32"/>
  <c r="AH308" i="32" s="1"/>
  <c r="AF340" i="32"/>
  <c r="AH340" i="32" s="1"/>
  <c r="AF372" i="32"/>
  <c r="AH372" i="32" s="1"/>
  <c r="AF420" i="32"/>
  <c r="AH420" i="32" s="1"/>
  <c r="AF452" i="32"/>
  <c r="AH452" i="32" s="1"/>
  <c r="AF484" i="32"/>
  <c r="AH484" i="32" s="1"/>
  <c r="AF36" i="32"/>
  <c r="AH36" i="32" s="1"/>
  <c r="AF68" i="32"/>
  <c r="AH68" i="32" s="1"/>
  <c r="AF100" i="32"/>
  <c r="AH100" i="32" s="1"/>
  <c r="AF132" i="32"/>
  <c r="AH132" i="32" s="1"/>
  <c r="AF164" i="32"/>
  <c r="AF196" i="32"/>
  <c r="AH196" i="32" s="1"/>
  <c r="AF228" i="32"/>
  <c r="AH228" i="32" s="1"/>
  <c r="AF260" i="32"/>
  <c r="AH260" i="32" s="1"/>
  <c r="AF292" i="32"/>
  <c r="AH292" i="32" s="1"/>
  <c r="AF324" i="32"/>
  <c r="AH324" i="32" s="1"/>
  <c r="AF356" i="32"/>
  <c r="AH356" i="32" s="1"/>
  <c r="AF388" i="32"/>
  <c r="AH388" i="32" s="1"/>
  <c r="AF436" i="32"/>
  <c r="AH436" i="32" s="1"/>
  <c r="AF468" i="32"/>
  <c r="AH468" i="32" s="1"/>
  <c r="AF4" i="32"/>
  <c r="AH4" i="32" s="1"/>
  <c r="AF5" i="32"/>
  <c r="AH5" i="32" s="1"/>
  <c r="AF21" i="32"/>
  <c r="AH21" i="32" s="1"/>
  <c r="AF37" i="32"/>
  <c r="AH37" i="32" s="1"/>
  <c r="AF53" i="32"/>
  <c r="AH53" i="32" s="1"/>
  <c r="AF69" i="32"/>
  <c r="AH69" i="32" s="1"/>
  <c r="AF85" i="32"/>
  <c r="AH85" i="32" s="1"/>
  <c r="AF101" i="32"/>
  <c r="AH101" i="32" s="1"/>
  <c r="AF117" i="32"/>
  <c r="AH117" i="32" s="1"/>
  <c r="AF133" i="32"/>
  <c r="AH133" i="32" s="1"/>
  <c r="AF149" i="32"/>
  <c r="AH149" i="32" s="1"/>
  <c r="AF165" i="32"/>
  <c r="AH165" i="32" s="1"/>
  <c r="AF181" i="32"/>
  <c r="AH181" i="32" s="1"/>
  <c r="AF197" i="32"/>
  <c r="AH197" i="32" s="1"/>
  <c r="AF213" i="32"/>
  <c r="AH213" i="32" s="1"/>
  <c r="AF229" i="32"/>
  <c r="AH229" i="32" s="1"/>
  <c r="AF245" i="32"/>
  <c r="AH245" i="32" s="1"/>
  <c r="AF261" i="32"/>
  <c r="AH261" i="32" s="1"/>
  <c r="AF277" i="32"/>
  <c r="AH277" i="32" s="1"/>
  <c r="AF293" i="32"/>
  <c r="AH293" i="32" s="1"/>
  <c r="AF309" i="32"/>
  <c r="AH309" i="32" s="1"/>
  <c r="AF325" i="32"/>
  <c r="AH325" i="32" s="1"/>
  <c r="AF341" i="32"/>
  <c r="AH341" i="32" s="1"/>
  <c r="AF357" i="32"/>
  <c r="AH357" i="32" s="1"/>
  <c r="AF373" i="32"/>
  <c r="AH373" i="32" s="1"/>
  <c r="AF389" i="32"/>
  <c r="AH389" i="32" s="1"/>
  <c r="AF405" i="32"/>
  <c r="AH405" i="32" s="1"/>
  <c r="AF421" i="32"/>
  <c r="AH421" i="32" s="1"/>
  <c r="AF437" i="32"/>
  <c r="AH437" i="32" s="1"/>
  <c r="AF453" i="32"/>
  <c r="AH453" i="32" s="1"/>
  <c r="AF469" i="32"/>
  <c r="AH469" i="32" s="1"/>
  <c r="AF485" i="32"/>
  <c r="AH485" i="32" s="1"/>
  <c r="AF501" i="32"/>
  <c r="AH501" i="32" s="1"/>
  <c r="AF517" i="32"/>
  <c r="AH517" i="32" s="1"/>
  <c r="AF533" i="32"/>
  <c r="AH533" i="32" s="1"/>
  <c r="AF549" i="32"/>
  <c r="AH549" i="32" s="1"/>
  <c r="AF6" i="32"/>
  <c r="AH6" i="32" s="1"/>
  <c r="AF22" i="32"/>
  <c r="AH22" i="32" s="1"/>
  <c r="AF38" i="32"/>
  <c r="AH38" i="32" s="1"/>
  <c r="AF54" i="32"/>
  <c r="AH54" i="32" s="1"/>
  <c r="AF70" i="32"/>
  <c r="AH70" i="32" s="1"/>
  <c r="AF86" i="32"/>
  <c r="AH86" i="32" s="1"/>
  <c r="AF102" i="32"/>
  <c r="AH102" i="32" s="1"/>
  <c r="AF118" i="32"/>
  <c r="AH118" i="32" s="1"/>
  <c r="AF134" i="32"/>
  <c r="AH134" i="32" s="1"/>
  <c r="AF150" i="32"/>
  <c r="AH150" i="32" s="1"/>
  <c r="AF166" i="32"/>
  <c r="AH166" i="32" s="1"/>
  <c r="AF182" i="32"/>
  <c r="AH182" i="32" s="1"/>
  <c r="AF198" i="32"/>
  <c r="AH198" i="32" s="1"/>
  <c r="AF214" i="32"/>
  <c r="AH214" i="32" s="1"/>
  <c r="AF230" i="32"/>
  <c r="AF246" i="32"/>
  <c r="AH246" i="32" s="1"/>
  <c r="AF262" i="32"/>
  <c r="AF278" i="32"/>
  <c r="AH278" i="32" s="1"/>
  <c r="AF294" i="32"/>
  <c r="AH294" i="32" s="1"/>
  <c r="AF310" i="32"/>
  <c r="AH310" i="32" s="1"/>
  <c r="AF326" i="32"/>
  <c r="AH326" i="32" s="1"/>
  <c r="AF342" i="32"/>
  <c r="AH342" i="32" s="1"/>
  <c r="AF358" i="32"/>
  <c r="AH358" i="32" s="1"/>
  <c r="AF374" i="32"/>
  <c r="AH374" i="32" s="1"/>
  <c r="AF390" i="32"/>
  <c r="AH390" i="32" s="1"/>
  <c r="AF406" i="32"/>
  <c r="AH406" i="32" s="1"/>
  <c r="AF422" i="32"/>
  <c r="AH422" i="32" s="1"/>
  <c r="AF438" i="32"/>
  <c r="AH438" i="32" s="1"/>
  <c r="AF454" i="32"/>
  <c r="AH454" i="32" s="1"/>
  <c r="AF470" i="32"/>
  <c r="AH470" i="32" s="1"/>
  <c r="AF486" i="32"/>
  <c r="AH486" i="32" s="1"/>
  <c r="AF502" i="32"/>
  <c r="AH502" i="32" s="1"/>
  <c r="AF518" i="32"/>
  <c r="AH518" i="32" s="1"/>
  <c r="AF534" i="32"/>
  <c r="AH534" i="32" s="1"/>
  <c r="AF550" i="32"/>
  <c r="AH550" i="32" s="1"/>
  <c r="AF8" i="32"/>
  <c r="AH8" i="32" s="1"/>
  <c r="AF24" i="32"/>
  <c r="AH24" i="32" s="1"/>
  <c r="AF40" i="32"/>
  <c r="AH40" i="32" s="1"/>
  <c r="AF56" i="32"/>
  <c r="AH56" i="32" s="1"/>
  <c r="AF72" i="32"/>
  <c r="AH72" i="32" s="1"/>
  <c r="AF88" i="32"/>
  <c r="AH88" i="32" s="1"/>
  <c r="AF104" i="32"/>
  <c r="AH104" i="32" s="1"/>
  <c r="AF120" i="32"/>
  <c r="AH120" i="32" s="1"/>
  <c r="AF136" i="32"/>
  <c r="AH136" i="32" s="1"/>
  <c r="AF152" i="32"/>
  <c r="AH152" i="32" s="1"/>
  <c r="AF168" i="32"/>
  <c r="AH168" i="32" s="1"/>
  <c r="AF184" i="32"/>
  <c r="AF200" i="32"/>
  <c r="AH200" i="32" s="1"/>
  <c r="AF216" i="32"/>
  <c r="AH216" i="32" s="1"/>
  <c r="AF232" i="32"/>
  <c r="AH232" i="32" s="1"/>
  <c r="AF248" i="32"/>
  <c r="AH248" i="32" s="1"/>
  <c r="AF264" i="32"/>
  <c r="AH264" i="32" s="1"/>
  <c r="AF280" i="32"/>
  <c r="AH280" i="32" s="1"/>
  <c r="AF296" i="32"/>
  <c r="AH296" i="32" s="1"/>
  <c r="AF312" i="32"/>
  <c r="AH312" i="32" s="1"/>
  <c r="AF328" i="32"/>
  <c r="AH328" i="32" s="1"/>
  <c r="AF344" i="32"/>
  <c r="AH344" i="32" s="1"/>
  <c r="AF360" i="32"/>
  <c r="AH360" i="32" s="1"/>
  <c r="AF376" i="32"/>
  <c r="AH376" i="32" s="1"/>
  <c r="AF392" i="32"/>
  <c r="AH392" i="32" s="1"/>
  <c r="AF408" i="32"/>
  <c r="AH408" i="32" s="1"/>
  <c r="AF424" i="32"/>
  <c r="AH424" i="32" s="1"/>
  <c r="AF440" i="32"/>
  <c r="AH440" i="32" s="1"/>
  <c r="AF456" i="32"/>
  <c r="AH456" i="32" s="1"/>
  <c r="AF472" i="32"/>
  <c r="AH472" i="32" s="1"/>
  <c r="AF488" i="32"/>
  <c r="AH488" i="32" s="1"/>
  <c r="AF504" i="32"/>
  <c r="AH504" i="32" s="1"/>
  <c r="AF520" i="32"/>
  <c r="AH520" i="32" s="1"/>
  <c r="AF536" i="32"/>
  <c r="AH536" i="32" s="1"/>
  <c r="AF552" i="32"/>
  <c r="AH552" i="32" s="1"/>
  <c r="AF7" i="32"/>
  <c r="AH7" i="32" s="1"/>
  <c r="AF93" i="32"/>
  <c r="AH93" i="32" s="1"/>
  <c r="AF159" i="32"/>
  <c r="AH159" i="32" s="1"/>
  <c r="AF225" i="32"/>
  <c r="AH225" i="32" s="1"/>
  <c r="AF250" i="32"/>
  <c r="AH250" i="32" s="1"/>
  <c r="AF418" i="32"/>
  <c r="AH418" i="32" s="1"/>
  <c r="AF442" i="32"/>
  <c r="AH442" i="32" s="1"/>
  <c r="AF462" i="32"/>
  <c r="AH462" i="32" s="1"/>
  <c r="AF482" i="32"/>
  <c r="AF525" i="32"/>
  <c r="AH525" i="32" s="1"/>
  <c r="AF252" i="32"/>
  <c r="AH252" i="32" s="1"/>
  <c r="AF464" i="32"/>
  <c r="AH464" i="32" s="1"/>
  <c r="AF30" i="32"/>
  <c r="AH30" i="32" s="1"/>
  <c r="AF141" i="32"/>
  <c r="AH141" i="32" s="1"/>
  <c r="AF297" i="32"/>
  <c r="AH297" i="32" s="1"/>
  <c r="AF361" i="32"/>
  <c r="AH361" i="32" s="1"/>
  <c r="AF548" i="32"/>
  <c r="AH548" i="32" s="1"/>
  <c r="AF28" i="32"/>
  <c r="AH28" i="32" s="1"/>
  <c r="AF48" i="32"/>
  <c r="AH48" i="32" s="1"/>
  <c r="AF73" i="32"/>
  <c r="AH73" i="32" s="1"/>
  <c r="AF114" i="32"/>
  <c r="AH114" i="32" s="1"/>
  <c r="AF139" i="32"/>
  <c r="AH139" i="32" s="1"/>
  <c r="AF205" i="32"/>
  <c r="AH205" i="32" s="1"/>
  <c r="AF271" i="32"/>
  <c r="AH271" i="32" s="1"/>
  <c r="AF315" i="32"/>
  <c r="AH315" i="32" s="1"/>
  <c r="AF335" i="32"/>
  <c r="AH335" i="32" s="1"/>
  <c r="AF379" i="32"/>
  <c r="AH379" i="32" s="1"/>
  <c r="AF399" i="32"/>
  <c r="AH399" i="32" s="1"/>
  <c r="AF506" i="32"/>
  <c r="AH506" i="32" s="1"/>
  <c r="AF545" i="32"/>
  <c r="AH545" i="32" s="1"/>
  <c r="AF94" i="32"/>
  <c r="AH94" i="32" s="1"/>
  <c r="AF160" i="32"/>
  <c r="AH160" i="32" s="1"/>
  <c r="AF185" i="32"/>
  <c r="AH185" i="32" s="1"/>
  <c r="AF226" i="32"/>
  <c r="AH226" i="32" s="1"/>
  <c r="AF251" i="32"/>
  <c r="AH251" i="32" s="1"/>
  <c r="AF295" i="32"/>
  <c r="AH295" i="32" s="1"/>
  <c r="AF359" i="32"/>
  <c r="AH359" i="32" s="1"/>
  <c r="AF443" i="32"/>
  <c r="AH443" i="32" s="1"/>
  <c r="AF463" i="32"/>
  <c r="AH463" i="32" s="1"/>
  <c r="AF526" i="32"/>
  <c r="AH526" i="32" s="1"/>
  <c r="AF95" i="32"/>
  <c r="AH95" i="32" s="1"/>
  <c r="AF161" i="32"/>
  <c r="AH161" i="32" s="1"/>
  <c r="AF186" i="32"/>
  <c r="AH186" i="32" s="1"/>
  <c r="AF231" i="32"/>
  <c r="AH231" i="32" s="1"/>
  <c r="AF444" i="32"/>
  <c r="AH444" i="32" s="1"/>
  <c r="AF10" i="32"/>
  <c r="AH10" i="32" s="1"/>
  <c r="AF75" i="32"/>
  <c r="AH75" i="32" s="1"/>
  <c r="AF273" i="32"/>
  <c r="AH273" i="32" s="1"/>
  <c r="AF337" i="32"/>
  <c r="AH337" i="32" s="1"/>
  <c r="AF381" i="32"/>
  <c r="AH381" i="32" s="1"/>
  <c r="AF508" i="32"/>
  <c r="AH508" i="32" s="1"/>
  <c r="AF9" i="32"/>
  <c r="AH9" i="32" s="1"/>
  <c r="AF29" i="32"/>
  <c r="AH29" i="32" s="1"/>
  <c r="AF49" i="32"/>
  <c r="AH49" i="32" s="1"/>
  <c r="AF74" i="32"/>
  <c r="AH74" i="32" s="1"/>
  <c r="AF119" i="32"/>
  <c r="AH119" i="32" s="1"/>
  <c r="AF140" i="32"/>
  <c r="AH140" i="32" s="1"/>
  <c r="AF206" i="32"/>
  <c r="AH206" i="32" s="1"/>
  <c r="AF272" i="32"/>
  <c r="AH272" i="32" s="1"/>
  <c r="AF316" i="32"/>
  <c r="AH316" i="32" s="1"/>
  <c r="AF336" i="32"/>
  <c r="AH336" i="32" s="1"/>
  <c r="AF380" i="32"/>
  <c r="AH380" i="32" s="1"/>
  <c r="AF400" i="32"/>
  <c r="AH400" i="32" s="1"/>
  <c r="AF423" i="32"/>
  <c r="AH423" i="32" s="1"/>
  <c r="AF487" i="32"/>
  <c r="AH487" i="32" s="1"/>
  <c r="AF507" i="32"/>
  <c r="AH507" i="32" s="1"/>
  <c r="AF546" i="32"/>
  <c r="AH546" i="32" s="1"/>
  <c r="AF527" i="32"/>
  <c r="AH527" i="32" s="1"/>
  <c r="AF50" i="32"/>
  <c r="AH50" i="32" s="1"/>
  <c r="AF207" i="32"/>
  <c r="AH207" i="32" s="1"/>
  <c r="AF317" i="32"/>
  <c r="AH317" i="32" s="1"/>
  <c r="AF401" i="32"/>
  <c r="AH401" i="32" s="1"/>
  <c r="AF11" i="32"/>
  <c r="AH11" i="32" s="1"/>
  <c r="AF34" i="32"/>
  <c r="AH34" i="32" s="1"/>
  <c r="AF113" i="32"/>
  <c r="AH113" i="32" s="1"/>
  <c r="AF144" i="32"/>
  <c r="AH144" i="32" s="1"/>
  <c r="AF172" i="32"/>
  <c r="AH172" i="32" s="1"/>
  <c r="AF282" i="32"/>
  <c r="AH282" i="32" s="1"/>
  <c r="AF305" i="32"/>
  <c r="AH305" i="32" s="1"/>
  <c r="AF332" i="32"/>
  <c r="AH332" i="32" s="1"/>
  <c r="AF362" i="32"/>
  <c r="AH362" i="32" s="1"/>
  <c r="AF385" i="32"/>
  <c r="AH385" i="32" s="1"/>
  <c r="AF491" i="32"/>
  <c r="AH491" i="32" s="1"/>
  <c r="AF441" i="32"/>
  <c r="AH441" i="32" s="1"/>
  <c r="AF151" i="32"/>
  <c r="AH151" i="32" s="1"/>
  <c r="AF175" i="32"/>
  <c r="AH175" i="32" s="1"/>
  <c r="AF203" i="32"/>
  <c r="AH203" i="32" s="1"/>
  <c r="AF338" i="32"/>
  <c r="AH338" i="32" s="1"/>
  <c r="AF313" i="32"/>
  <c r="AH313" i="32" s="1"/>
  <c r="AF473" i="32"/>
  <c r="AH473" i="32" s="1"/>
  <c r="AF394" i="32"/>
  <c r="AH394" i="32" s="1"/>
  <c r="AF155" i="32"/>
  <c r="AH155" i="32" s="1"/>
  <c r="AF62" i="32"/>
  <c r="AH62" i="32" s="1"/>
  <c r="AF90" i="32"/>
  <c r="AH90" i="32" s="1"/>
  <c r="AF121" i="32"/>
  <c r="AH121" i="32" s="1"/>
  <c r="AF224" i="32"/>
  <c r="AH224" i="32" s="1"/>
  <c r="AF255" i="32"/>
  <c r="AH255" i="32" s="1"/>
  <c r="AF412" i="32"/>
  <c r="AH412" i="32" s="1"/>
  <c r="AF465" i="32"/>
  <c r="AH465" i="32" s="1"/>
  <c r="AF514" i="32"/>
  <c r="AH514" i="32" s="1"/>
  <c r="AF540" i="32"/>
  <c r="AH540" i="32" s="1"/>
  <c r="AF12" i="32"/>
  <c r="AH12" i="32" s="1"/>
  <c r="AF145" i="32"/>
  <c r="AH145" i="32" s="1"/>
  <c r="AF173" i="32"/>
  <c r="AH173" i="32" s="1"/>
  <c r="AF201" i="32"/>
  <c r="AH201" i="32" s="1"/>
  <c r="AF283" i="32"/>
  <c r="AH283" i="32" s="1"/>
  <c r="AF306" i="32"/>
  <c r="AH306" i="32" s="1"/>
  <c r="AF333" i="32"/>
  <c r="AH333" i="32" s="1"/>
  <c r="AF363" i="32"/>
  <c r="AH363" i="32" s="1"/>
  <c r="AF386" i="32"/>
  <c r="AH386" i="32" s="1"/>
  <c r="AF439" i="32"/>
  <c r="AH439" i="32" s="1"/>
  <c r="AF492" i="32"/>
  <c r="AH492" i="32" s="1"/>
  <c r="AF364" i="32"/>
  <c r="AH364" i="32" s="1"/>
  <c r="AF92" i="32"/>
  <c r="AH92" i="32" s="1"/>
  <c r="AF123" i="32"/>
  <c r="AH123" i="32" s="1"/>
  <c r="AF311" i="32"/>
  <c r="AH311" i="32" s="1"/>
  <c r="AF414" i="32"/>
  <c r="AH414" i="32" s="1"/>
  <c r="AF542" i="32"/>
  <c r="AH542" i="32" s="1"/>
  <c r="AF14" i="32"/>
  <c r="AH14" i="32" s="1"/>
  <c r="AF234" i="32"/>
  <c r="AH234" i="32" s="1"/>
  <c r="AF471" i="32"/>
  <c r="AH471" i="32" s="1"/>
  <c r="AF258" i="32"/>
  <c r="AH258" i="32" s="1"/>
  <c r="AF415" i="32"/>
  <c r="AH415" i="32" s="1"/>
  <c r="AF445" i="32"/>
  <c r="AH445" i="32" s="1"/>
  <c r="AF15" i="32"/>
  <c r="AH15" i="32" s="1"/>
  <c r="AF176" i="32"/>
  <c r="AH176" i="32" s="1"/>
  <c r="AF204" i="32"/>
  <c r="AH204" i="32" s="1"/>
  <c r="AF286" i="32"/>
  <c r="AH286" i="32" s="1"/>
  <c r="AF393" i="32"/>
  <c r="AH393" i="32" s="1"/>
  <c r="AF495" i="32"/>
  <c r="AH495" i="32" s="1"/>
  <c r="AF153" i="32"/>
  <c r="AH153" i="32" s="1"/>
  <c r="AF263" i="32"/>
  <c r="AH263" i="32" s="1"/>
  <c r="AF343" i="32"/>
  <c r="AH343" i="32" s="1"/>
  <c r="AF416" i="32"/>
  <c r="AH416" i="32" s="1"/>
  <c r="AF544" i="32"/>
  <c r="AH544" i="32" s="1"/>
  <c r="AF208" i="32"/>
  <c r="AH208" i="32" s="1"/>
  <c r="AF496" i="32"/>
  <c r="AH496" i="32" s="1"/>
  <c r="AF447" i="32"/>
  <c r="AH447" i="32" s="1"/>
  <c r="AF124" i="32"/>
  <c r="AH124" i="32" s="1"/>
  <c r="AF125" i="32"/>
  <c r="AH125" i="32" s="1"/>
  <c r="AF367" i="32"/>
  <c r="AH367" i="32" s="1"/>
  <c r="AF98" i="32"/>
  <c r="AH98" i="32" s="1"/>
  <c r="AF127" i="32"/>
  <c r="AH127" i="32" s="1"/>
  <c r="AF425" i="32"/>
  <c r="AH425" i="32" s="1"/>
  <c r="AF39" i="32"/>
  <c r="AH39" i="32" s="1"/>
  <c r="AF63" i="32"/>
  <c r="AH63" i="32" s="1"/>
  <c r="AF91" i="32"/>
  <c r="AH91" i="32" s="1"/>
  <c r="AF122" i="32"/>
  <c r="AH122" i="32" s="1"/>
  <c r="AF256" i="32"/>
  <c r="AH256" i="32" s="1"/>
  <c r="AF413" i="32"/>
  <c r="AH413" i="32" s="1"/>
  <c r="AF466" i="32"/>
  <c r="AH466" i="32" s="1"/>
  <c r="AF516" i="32"/>
  <c r="AH516" i="32" s="1"/>
  <c r="AF541" i="32"/>
  <c r="AH541" i="32" s="1"/>
  <c r="AF13" i="32"/>
  <c r="AH13" i="32" s="1"/>
  <c r="AF146" i="32"/>
  <c r="AH146" i="32" s="1"/>
  <c r="AF174" i="32"/>
  <c r="AH174" i="32" s="1"/>
  <c r="AF202" i="32"/>
  <c r="AH202" i="32" s="1"/>
  <c r="AF233" i="32"/>
  <c r="AH233" i="32" s="1"/>
  <c r="AF284" i="32"/>
  <c r="AH284" i="32" s="1"/>
  <c r="AF334" i="32"/>
  <c r="AH334" i="32" s="1"/>
  <c r="AF493" i="32"/>
  <c r="AH493" i="32" s="1"/>
  <c r="AF64" i="32"/>
  <c r="AH64" i="32" s="1"/>
  <c r="AF257" i="32"/>
  <c r="AH257" i="32" s="1"/>
  <c r="AF391" i="32"/>
  <c r="AH391" i="32" s="1"/>
  <c r="AF519" i="32"/>
  <c r="AH519" i="32" s="1"/>
  <c r="AF285" i="32"/>
  <c r="AH285" i="32" s="1"/>
  <c r="AF494" i="32"/>
  <c r="AH494" i="32" s="1"/>
  <c r="AF96" i="32"/>
  <c r="AH96" i="32" s="1"/>
  <c r="AF543" i="32"/>
  <c r="AH543" i="32" s="1"/>
  <c r="AF235" i="32"/>
  <c r="AH235" i="32" s="1"/>
  <c r="AF366" i="32"/>
  <c r="AH366" i="32" s="1"/>
  <c r="AF521" i="32"/>
  <c r="AH521" i="32" s="1"/>
  <c r="AF66" i="32"/>
  <c r="AH66" i="32" s="1"/>
  <c r="AF446" i="32"/>
  <c r="AH446" i="32" s="1"/>
  <c r="AF314" i="32"/>
  <c r="AH314" i="32" s="1"/>
  <c r="AF126" i="32"/>
  <c r="AH126" i="32" s="1"/>
  <c r="AF154" i="32"/>
  <c r="AH154" i="32" s="1"/>
  <c r="AF417" i="32"/>
  <c r="AH417" i="32" s="1"/>
  <c r="AF474" i="32"/>
  <c r="AH474" i="32" s="1"/>
  <c r="AF551" i="32"/>
  <c r="AH551" i="32" s="1"/>
  <c r="AF448" i="32"/>
  <c r="AH448" i="32" s="1"/>
  <c r="AF41" i="32"/>
  <c r="AH41" i="32" s="1"/>
  <c r="AF365" i="32"/>
  <c r="AH365" i="32" s="1"/>
  <c r="AF65" i="32"/>
  <c r="AH65" i="32" s="1"/>
  <c r="AF42" i="32"/>
  <c r="AH42" i="32" s="1"/>
  <c r="AF97" i="32"/>
  <c r="AH97" i="32" s="1"/>
  <c r="AF522" i="32"/>
  <c r="AH522" i="32" s="1"/>
  <c r="AF71" i="32"/>
  <c r="AH71" i="32" s="1"/>
  <c r="AF103" i="32"/>
  <c r="AH103" i="32" s="1"/>
  <c r="AF16" i="32"/>
  <c r="AH16" i="32" s="1"/>
  <c r="AF43" i="32"/>
  <c r="AH43" i="32" s="1"/>
  <c r="AF177" i="32"/>
  <c r="AH177" i="32" s="1"/>
  <c r="AF236" i="32"/>
  <c r="AH236" i="32" s="1"/>
  <c r="AF287" i="32"/>
  <c r="AH287" i="32" s="1"/>
  <c r="AF475" i="32"/>
  <c r="AH475" i="32" s="1"/>
  <c r="AF17" i="32"/>
  <c r="AH17" i="32" s="1"/>
  <c r="AF44" i="32"/>
  <c r="AH44" i="32" s="1"/>
  <c r="AF178" i="32"/>
  <c r="AH178" i="32" s="1"/>
  <c r="AF209" i="32"/>
  <c r="AH209" i="32" s="1"/>
  <c r="AF237" i="32"/>
  <c r="AH237" i="32" s="1"/>
  <c r="AF265" i="32"/>
  <c r="AH265" i="32" s="1"/>
  <c r="AF288" i="32"/>
  <c r="AH288" i="32" s="1"/>
  <c r="AF318" i="32"/>
  <c r="AH318" i="32" s="1"/>
  <c r="AF345" i="32"/>
  <c r="AH345" i="32" s="1"/>
  <c r="AF368" i="32"/>
  <c r="AH368" i="32" s="1"/>
  <c r="AF395" i="32"/>
  <c r="AH395" i="32" s="1"/>
  <c r="AF497" i="32"/>
  <c r="AH497" i="32" s="1"/>
  <c r="AF523" i="32"/>
  <c r="AH523" i="32" s="1"/>
  <c r="AF25" i="32"/>
  <c r="AH25" i="32" s="1"/>
  <c r="AF55" i="32"/>
  <c r="AH55" i="32" s="1"/>
  <c r="AF79" i="32"/>
  <c r="AH79" i="32" s="1"/>
  <c r="AF107" i="32"/>
  <c r="AH107" i="32" s="1"/>
  <c r="AF241" i="32"/>
  <c r="AH241" i="32" s="1"/>
  <c r="AF269" i="32"/>
  <c r="AH269" i="32" s="1"/>
  <c r="AF299" i="32"/>
  <c r="AH299" i="32" s="1"/>
  <c r="AF322" i="32"/>
  <c r="AH322" i="32" s="1"/>
  <c r="AF349" i="32"/>
  <c r="AH349" i="32" s="1"/>
  <c r="AF402" i="32"/>
  <c r="AH402" i="32" s="1"/>
  <c r="AF455" i="32"/>
  <c r="AH455" i="32" s="1"/>
  <c r="AF530" i="32"/>
  <c r="AH530" i="32" s="1"/>
  <c r="AF556" i="32"/>
  <c r="AH556" i="32" s="1"/>
  <c r="AF135" i="32"/>
  <c r="AH135" i="32" s="1"/>
  <c r="AF162" i="32"/>
  <c r="AH162" i="32" s="1"/>
  <c r="AF190" i="32"/>
  <c r="AH190" i="32" s="1"/>
  <c r="AF218" i="32"/>
  <c r="AH218" i="32" s="1"/>
  <c r="AF429" i="32"/>
  <c r="AH429" i="32" s="1"/>
  <c r="AF479" i="32"/>
  <c r="AH479" i="32" s="1"/>
  <c r="AF505" i="32"/>
  <c r="AH505" i="32" s="1"/>
  <c r="AF26" i="32"/>
  <c r="AH26" i="32" s="1"/>
  <c r="AF80" i="32"/>
  <c r="AH80" i="32" s="1"/>
  <c r="AF108" i="32"/>
  <c r="AH108" i="32" s="1"/>
  <c r="AF242" i="32"/>
  <c r="AH242" i="32" s="1"/>
  <c r="AF270" i="32"/>
  <c r="AH270" i="32" s="1"/>
  <c r="AF300" i="32"/>
  <c r="AH300" i="32" s="1"/>
  <c r="AF350" i="32"/>
  <c r="AH350" i="32" s="1"/>
  <c r="AF377" i="32"/>
  <c r="AH377" i="32" s="1"/>
  <c r="AF404" i="32"/>
  <c r="AH404" i="32" s="1"/>
  <c r="AF532" i="32"/>
  <c r="AH532" i="32" s="1"/>
  <c r="AF557" i="32"/>
  <c r="AH557" i="32" s="1"/>
  <c r="AF57" i="32"/>
  <c r="AH57" i="32" s="1"/>
  <c r="AF167" i="32"/>
  <c r="AH167" i="32" s="1"/>
  <c r="AF191" i="32"/>
  <c r="AH191" i="32" s="1"/>
  <c r="AF219" i="32"/>
  <c r="AH219" i="32" s="1"/>
  <c r="AF327" i="32"/>
  <c r="AH327" i="32" s="1"/>
  <c r="AF430" i="32"/>
  <c r="AH430" i="32" s="1"/>
  <c r="AF457" i="32"/>
  <c r="AH457" i="32" s="1"/>
  <c r="AF480" i="32"/>
  <c r="AH480" i="32" s="1"/>
  <c r="AF509" i="32"/>
  <c r="AH509" i="32" s="1"/>
  <c r="AF27" i="32"/>
  <c r="AH27" i="32" s="1"/>
  <c r="AF18" i="32"/>
  <c r="AH18" i="32" s="1"/>
  <c r="AF199" i="32"/>
  <c r="AH199" i="32" s="1"/>
  <c r="AF449" i="32"/>
  <c r="AH449" i="32" s="1"/>
  <c r="AF81" i="32"/>
  <c r="AH81" i="32" s="1"/>
  <c r="AF142" i="32"/>
  <c r="AH142" i="32" s="1"/>
  <c r="AF210" i="32"/>
  <c r="AH210" i="32" s="1"/>
  <c r="AF268" i="32"/>
  <c r="AH268" i="32" s="1"/>
  <c r="AF329" i="32"/>
  <c r="AH329" i="32" s="1"/>
  <c r="AF384" i="32"/>
  <c r="AH384" i="32" s="1"/>
  <c r="AF510" i="32"/>
  <c r="AH510" i="32" s="1"/>
  <c r="AF110" i="32"/>
  <c r="AH110" i="32" s="1"/>
  <c r="AF450" i="32"/>
  <c r="AH450" i="32" s="1"/>
  <c r="AF194" i="32"/>
  <c r="AH194" i="32" s="1"/>
  <c r="AF23" i="32"/>
  <c r="AH23" i="32" s="1"/>
  <c r="AF82" i="32"/>
  <c r="AH82" i="32" s="1"/>
  <c r="AF143" i="32"/>
  <c r="AH143" i="32" s="1"/>
  <c r="AF215" i="32"/>
  <c r="AH215" i="32" s="1"/>
  <c r="AF274" i="32"/>
  <c r="AH274" i="32" s="1"/>
  <c r="AF330" i="32"/>
  <c r="AH330" i="32" s="1"/>
  <c r="AF396" i="32"/>
  <c r="AH396" i="32" s="1"/>
  <c r="AF511" i="32"/>
  <c r="AH511" i="32" s="1"/>
  <c r="AF87" i="32"/>
  <c r="AH87" i="32" s="1"/>
  <c r="AF331" i="32"/>
  <c r="AH331" i="32" s="1"/>
  <c r="AF397" i="32"/>
  <c r="AH397" i="32" s="1"/>
  <c r="AF156" i="32"/>
  <c r="AH156" i="32" s="1"/>
  <c r="AF217" i="32"/>
  <c r="AH217" i="32" s="1"/>
  <c r="AF279" i="32"/>
  <c r="AH279" i="32" s="1"/>
  <c r="AF458" i="32"/>
  <c r="AH458" i="32" s="1"/>
  <c r="AF512" i="32"/>
  <c r="AH512" i="32" s="1"/>
  <c r="AF31" i="32"/>
  <c r="AH31" i="32" s="1"/>
  <c r="AF346" i="32"/>
  <c r="AH346" i="32" s="1"/>
  <c r="AF398" i="32"/>
  <c r="AH398" i="32" s="1"/>
  <c r="AF89" i="32"/>
  <c r="AH89" i="32" s="1"/>
  <c r="AF157" i="32"/>
  <c r="AH157" i="32" s="1"/>
  <c r="AF220" i="32"/>
  <c r="AH220" i="32" s="1"/>
  <c r="AF459" i="32"/>
  <c r="AH459" i="32" s="1"/>
  <c r="AF513" i="32"/>
  <c r="AH513" i="32" s="1"/>
  <c r="AF32" i="32"/>
  <c r="AH32" i="32" s="1"/>
  <c r="AF281" i="32"/>
  <c r="AH281" i="32" s="1"/>
  <c r="AF347" i="32"/>
  <c r="AH347" i="32" s="1"/>
  <c r="AF407" i="32"/>
  <c r="AH407" i="32" s="1"/>
  <c r="AF524" i="32"/>
  <c r="AH524" i="32" s="1"/>
  <c r="AF158" i="32"/>
  <c r="AH158" i="32" s="1"/>
  <c r="AF221" i="32"/>
  <c r="AH221" i="32" s="1"/>
  <c r="AF460" i="32"/>
  <c r="AH460" i="32" s="1"/>
  <c r="AF33" i="32"/>
  <c r="AH33" i="32" s="1"/>
  <c r="AF105" i="32"/>
  <c r="AH105" i="32" s="1"/>
  <c r="AF289" i="32"/>
  <c r="AH289" i="32" s="1"/>
  <c r="AF348" i="32"/>
  <c r="AH348" i="32" s="1"/>
  <c r="AF528" i="32"/>
  <c r="AH528" i="32" s="1"/>
  <c r="AF222" i="32"/>
  <c r="AH222" i="32" s="1"/>
  <c r="AF409" i="32"/>
  <c r="AH409" i="32" s="1"/>
  <c r="AF461" i="32"/>
  <c r="AH461" i="32" s="1"/>
  <c r="AF45" i="32"/>
  <c r="AH45" i="32" s="1"/>
  <c r="AF106" i="32"/>
  <c r="AH106" i="32" s="1"/>
  <c r="AF169" i="32"/>
  <c r="AH169" i="32" s="1"/>
  <c r="AF290" i="32"/>
  <c r="AH290" i="32" s="1"/>
  <c r="AF351" i="32"/>
  <c r="AH351" i="32" s="1"/>
  <c r="AF529" i="32"/>
  <c r="AH529" i="32" s="1"/>
  <c r="AF223" i="32"/>
  <c r="AH223" i="32" s="1"/>
  <c r="AF476" i="32"/>
  <c r="AH476" i="32" s="1"/>
  <c r="AF46" i="32"/>
  <c r="AH46" i="32" s="1"/>
  <c r="AF109" i="32"/>
  <c r="AH109" i="32" s="1"/>
  <c r="AF170" i="32"/>
  <c r="AH170" i="32" s="1"/>
  <c r="AF238" i="32"/>
  <c r="AH238" i="32" s="1"/>
  <c r="AF298" i="32"/>
  <c r="AH298" i="32" s="1"/>
  <c r="AF352" i="32"/>
  <c r="AH352" i="32" s="1"/>
  <c r="AF535" i="32"/>
  <c r="AH535" i="32" s="1"/>
  <c r="AF411" i="32"/>
  <c r="AH411" i="32" s="1"/>
  <c r="AF477" i="32"/>
  <c r="AH477" i="32" s="1"/>
  <c r="AF47" i="32"/>
  <c r="AH47" i="32" s="1"/>
  <c r="AF171" i="32"/>
  <c r="AH171" i="32" s="1"/>
  <c r="AF239" i="32"/>
  <c r="AH239" i="32" s="1"/>
  <c r="AF301" i="32"/>
  <c r="AH301" i="32" s="1"/>
  <c r="AF353" i="32"/>
  <c r="AH353" i="32" s="1"/>
  <c r="AF426" i="32"/>
  <c r="AH426" i="32" s="1"/>
  <c r="AF537" i="32"/>
  <c r="AH537" i="32" s="1"/>
  <c r="AF111" i="32"/>
  <c r="AH111" i="32" s="1"/>
  <c r="AF183" i="32"/>
  <c r="AH183" i="32" s="1"/>
  <c r="AF240" i="32"/>
  <c r="AH240" i="32" s="1"/>
  <c r="AF302" i="32"/>
  <c r="AH302" i="32" s="1"/>
  <c r="AF354" i="32"/>
  <c r="AH354" i="32" s="1"/>
  <c r="AF137" i="32"/>
  <c r="AH137" i="32" s="1"/>
  <c r="AF321" i="32"/>
  <c r="AH321" i="32" s="1"/>
  <c r="AF500" i="32"/>
  <c r="AH500" i="32" s="1"/>
  <c r="AF434" i="32"/>
  <c r="AH434" i="32" s="1"/>
  <c r="AF78" i="32"/>
  <c r="AH78" i="32" s="1"/>
  <c r="AF503" i="32"/>
  <c r="AH503" i="32" s="1"/>
  <c r="AF410" i="32"/>
  <c r="AH410" i="32" s="1"/>
  <c r="AF478" i="32"/>
  <c r="AH478" i="32" s="1"/>
  <c r="AF58" i="32"/>
  <c r="AH58" i="32" s="1"/>
  <c r="AF187" i="32"/>
  <c r="AH187" i="32" s="1"/>
  <c r="AF427" i="32"/>
  <c r="AH427" i="32" s="1"/>
  <c r="AF481" i="32"/>
  <c r="AH481" i="32" s="1"/>
  <c r="AF538" i="32"/>
  <c r="AH538" i="32" s="1"/>
  <c r="AF112" i="32"/>
  <c r="AH112" i="32" s="1"/>
  <c r="AF247" i="32"/>
  <c r="AH247" i="32" s="1"/>
  <c r="AF303" i="32"/>
  <c r="AH303" i="32" s="1"/>
  <c r="AF369" i="32"/>
  <c r="AH369" i="32" s="1"/>
  <c r="AF59" i="32"/>
  <c r="AH59" i="32" s="1"/>
  <c r="AF188" i="32"/>
  <c r="AH188" i="32" s="1"/>
  <c r="AF428" i="32"/>
  <c r="AH428" i="32" s="1"/>
  <c r="AF539" i="32"/>
  <c r="AH539" i="32" s="1"/>
  <c r="AF304" i="32"/>
  <c r="AH304" i="32" s="1"/>
  <c r="AF370" i="32"/>
  <c r="AH370" i="32" s="1"/>
  <c r="AF489" i="32"/>
  <c r="AH489" i="32" s="1"/>
  <c r="AF553" i="32"/>
  <c r="AH553" i="32" s="1"/>
  <c r="AF60" i="32"/>
  <c r="AH60" i="32" s="1"/>
  <c r="AF128" i="32"/>
  <c r="AH128" i="32" s="1"/>
  <c r="AF189" i="32"/>
  <c r="AH189" i="32" s="1"/>
  <c r="AF249" i="32"/>
  <c r="AH249" i="32" s="1"/>
  <c r="AF431" i="32"/>
  <c r="AH431" i="32" s="1"/>
  <c r="AF319" i="32"/>
  <c r="AH319" i="32" s="1"/>
  <c r="AF490" i="32"/>
  <c r="AH490" i="32" s="1"/>
  <c r="AF554" i="32"/>
  <c r="AH554" i="32" s="1"/>
  <c r="AF61" i="32"/>
  <c r="AH61" i="32" s="1"/>
  <c r="AF129" i="32"/>
  <c r="AH129" i="32" s="1"/>
  <c r="AF192" i="32"/>
  <c r="AH192" i="32" s="1"/>
  <c r="AF253" i="32"/>
  <c r="AH253" i="32" s="1"/>
  <c r="AF375" i="32"/>
  <c r="AH375" i="32" s="1"/>
  <c r="AF432" i="32"/>
  <c r="AH432" i="32" s="1"/>
  <c r="AF76" i="32"/>
  <c r="AH76" i="32" s="1"/>
  <c r="AF320" i="32"/>
  <c r="AH320" i="32" s="1"/>
  <c r="AF378" i="32"/>
  <c r="AH378" i="32" s="1"/>
  <c r="AF498" i="32"/>
  <c r="AH498" i="32" s="1"/>
  <c r="AF555" i="32"/>
  <c r="AH555" i="32" s="1"/>
  <c r="AF130" i="32"/>
  <c r="AH130" i="32" s="1"/>
  <c r="AF193" i="32"/>
  <c r="AH193" i="32" s="1"/>
  <c r="AF254" i="32"/>
  <c r="AH254" i="32" s="1"/>
  <c r="AF433" i="32"/>
  <c r="AH433" i="32" s="1"/>
  <c r="AF77" i="32"/>
  <c r="AH77" i="32" s="1"/>
  <c r="AF266" i="32"/>
  <c r="AH266" i="32" s="1"/>
  <c r="AF382" i="32"/>
  <c r="AH382" i="32" s="1"/>
  <c r="AF558" i="32"/>
  <c r="AH558" i="32" s="1"/>
  <c r="AF138" i="32"/>
  <c r="AH138" i="32" s="1"/>
  <c r="AF267" i="32"/>
  <c r="AH267" i="32" s="1"/>
  <c r="AF383" i="32"/>
  <c r="AH383" i="32" s="1"/>
  <c r="AF559" i="32"/>
  <c r="AH559" i="32" s="1"/>
  <c r="AH230" i="32"/>
  <c r="AH2" i="32"/>
  <c r="AH184" i="32"/>
  <c r="AH482" i="32"/>
  <c r="AH164" i="32"/>
  <c r="AH262" i="32"/>
  <c r="J15" i="28" a="1"/>
  <c r="N1" i="32" a="1"/>
  <c r="P217" i="32" l="1"/>
  <c r="P208" i="32"/>
  <c r="P72" i="32"/>
  <c r="P179" i="32"/>
  <c r="P93" i="32"/>
  <c r="P116" i="32"/>
  <c r="P35" i="32"/>
  <c r="P408" i="32"/>
  <c r="P73" i="32"/>
  <c r="P517" i="32"/>
  <c r="P56" i="32"/>
  <c r="P513" i="32"/>
  <c r="P194" i="32"/>
  <c r="P259" i="32"/>
  <c r="P154" i="32"/>
  <c r="P123" i="32"/>
  <c r="P61" i="32"/>
  <c r="P120" i="32"/>
  <c r="P28" i="32"/>
  <c r="P62" i="32"/>
  <c r="P365" i="32"/>
  <c r="P377" i="32"/>
  <c r="P245" i="32"/>
  <c r="P430" i="32"/>
  <c r="P370" i="32"/>
  <c r="P143" i="32"/>
  <c r="P445" i="32"/>
  <c r="P9" i="32"/>
  <c r="P251" i="32"/>
  <c r="P110" i="32"/>
  <c r="P287" i="32"/>
  <c r="P96" i="32"/>
  <c r="P543" i="32"/>
  <c r="P541" i="32"/>
  <c r="P36" i="32"/>
  <c r="P470" i="32"/>
  <c r="P308" i="32"/>
  <c r="P291" i="32"/>
  <c r="P378" i="32"/>
  <c r="P164" i="32"/>
  <c r="P262" i="32"/>
  <c r="P312" i="32"/>
  <c r="P462" i="32"/>
  <c r="P236" i="32"/>
  <c r="P172" i="32"/>
  <c r="P360" i="32"/>
  <c r="P474" i="32"/>
  <c r="P132" i="32"/>
  <c r="P82" i="32"/>
  <c r="P14" i="32"/>
  <c r="P131" i="32"/>
  <c r="P74" i="32"/>
  <c r="P59" i="32"/>
  <c r="P456" i="32"/>
  <c r="P30" i="32"/>
  <c r="P299" i="32"/>
  <c r="P188" i="32"/>
  <c r="P421" i="32"/>
  <c r="P526" i="32"/>
  <c r="P505" i="32"/>
  <c r="P437" i="32"/>
  <c r="P153" i="32"/>
  <c r="P250" i="32"/>
  <c r="P214" i="32"/>
  <c r="P504" i="32"/>
  <c r="P225" i="32"/>
  <c r="P333" i="32"/>
  <c r="P528" i="32"/>
  <c r="P226" i="32"/>
  <c r="P95" i="32"/>
  <c r="P221" i="32"/>
  <c r="P316" i="32"/>
  <c r="P501" i="32"/>
  <c r="P286" i="32"/>
  <c r="P503" i="32"/>
  <c r="P404" i="32"/>
  <c r="P170" i="32"/>
  <c r="P392" i="32"/>
  <c r="P390" i="32"/>
  <c r="P201" i="32"/>
  <c r="P269" i="32"/>
  <c r="P472" i="32"/>
  <c r="P199" i="32"/>
  <c r="P369" i="32"/>
  <c r="P52" i="32"/>
  <c r="P545" i="32"/>
  <c r="P330" i="32"/>
  <c r="P151" i="32"/>
  <c r="P264" i="32"/>
  <c r="P242" i="32"/>
  <c r="P520" i="32"/>
  <c r="P285" i="32"/>
  <c r="P553" i="32"/>
  <c r="P91" i="32"/>
  <c r="P302" i="32"/>
  <c r="P440" i="32"/>
  <c r="P309" i="32"/>
  <c r="P146" i="32"/>
  <c r="P534" i="32"/>
  <c r="P16" i="32"/>
  <c r="P20" i="32"/>
  <c r="P431" i="32"/>
  <c r="P389" i="32"/>
  <c r="P418" i="32"/>
  <c r="P395" i="32"/>
  <c r="P375" i="32"/>
  <c r="P103" i="32"/>
  <c r="P111" i="32"/>
  <c r="P87" i="32"/>
  <c r="P60" i="32"/>
  <c r="P519" i="32"/>
  <c r="P102" i="32"/>
  <c r="P396" i="32"/>
  <c r="P468" i="32"/>
  <c r="P362" i="32"/>
  <c r="P212" i="32"/>
  <c r="P69" i="32"/>
  <c r="P233" i="32"/>
  <c r="P63" i="32"/>
  <c r="P218" i="32"/>
  <c r="P47" i="32"/>
  <c r="P121" i="32"/>
  <c r="P248" i="32"/>
  <c r="P464" i="32"/>
  <c r="P6" i="32"/>
  <c r="P522" i="32"/>
  <c r="P336" i="32"/>
  <c r="P521" i="32"/>
  <c r="P263" i="32"/>
  <c r="P476" i="32"/>
  <c r="P403" i="32"/>
  <c r="P442" i="32"/>
  <c r="P361" i="32"/>
  <c r="P345" i="32"/>
  <c r="P247" i="32"/>
  <c r="P344" i="32"/>
  <c r="P240" i="32"/>
  <c r="P310" i="32"/>
  <c r="P327" i="32"/>
  <c r="P165" i="32"/>
  <c r="P483" i="32"/>
  <c r="P160" i="32"/>
  <c r="P450" i="32"/>
  <c r="P53" i="32"/>
  <c r="P530" i="32"/>
  <c r="P25" i="32"/>
  <c r="P200" i="32"/>
  <c r="P134" i="32"/>
  <c r="P211" i="32"/>
  <c r="P18" i="32"/>
  <c r="P145" i="32"/>
  <c r="P79" i="32"/>
  <c r="P2" i="32"/>
  <c r="P384" i="32"/>
  <c r="P204" i="32"/>
  <c r="P152" i="32"/>
  <c r="P186" i="32"/>
  <c r="P473" i="32"/>
  <c r="P341" i="32"/>
  <c r="P535" i="32"/>
  <c r="P15" i="32"/>
  <c r="P109" i="32"/>
  <c r="P359" i="32"/>
  <c r="P394" i="32"/>
  <c r="P391" i="32"/>
  <c r="P406" i="32"/>
  <c r="P348" i="32"/>
  <c r="P241" i="32"/>
  <c r="P457" i="32"/>
  <c r="P135" i="32"/>
  <c r="P414" i="32"/>
  <c r="P356" i="32"/>
  <c r="P125" i="32"/>
  <c r="P122" i="32"/>
  <c r="P424" i="32"/>
  <c r="P446" i="32"/>
  <c r="P484" i="32"/>
  <c r="P425" i="32"/>
  <c r="P315" i="32"/>
  <c r="P276" i="32"/>
  <c r="P492" i="32"/>
  <c r="P257" i="32"/>
  <c r="P420" i="32"/>
  <c r="P300" i="32"/>
  <c r="P552" i="32"/>
  <c r="P514" i="32"/>
  <c r="P229" i="32"/>
  <c r="P367" i="32"/>
  <c r="P270" i="32"/>
  <c r="P190" i="32"/>
  <c r="P86" i="32"/>
  <c r="P265" i="32"/>
  <c r="P26" i="32"/>
  <c r="P436" i="32"/>
  <c r="P397" i="32"/>
  <c r="P494" i="32"/>
  <c r="P70" i="32"/>
  <c r="P319" i="32"/>
  <c r="P195" i="32"/>
  <c r="P34" i="32"/>
  <c r="P198" i="32"/>
  <c r="P511" i="32"/>
  <c r="P128" i="32"/>
  <c r="P219" i="32"/>
  <c r="P92" i="32"/>
  <c r="P234" i="32"/>
  <c r="P77" i="32"/>
  <c r="P338" i="32"/>
  <c r="P381" i="32"/>
  <c r="P323" i="32"/>
  <c r="P415" i="32"/>
  <c r="P33" i="32"/>
  <c r="P41" i="32"/>
  <c r="P293" i="32"/>
  <c r="P256" i="32"/>
  <c r="P523" i="32"/>
  <c r="P13" i="32"/>
  <c r="P182" i="32"/>
  <c r="P542" i="32"/>
  <c r="P133" i="32"/>
  <c r="P184" i="32"/>
  <c r="P478" i="32"/>
  <c r="P481" i="32"/>
  <c r="P546" i="32"/>
  <c r="P260" i="32"/>
  <c r="P380" i="32"/>
  <c r="P346" i="32"/>
  <c r="P376" i="32"/>
  <c r="P277" i="32"/>
  <c r="P382" i="32"/>
  <c r="P313" i="32"/>
  <c r="P67" i="32"/>
  <c r="P317" i="32"/>
  <c r="P351" i="32"/>
  <c r="P167" i="32"/>
  <c r="P178" i="32"/>
  <c r="P48" i="32"/>
  <c r="P156" i="32"/>
  <c r="P84" i="32"/>
  <c r="P5" i="32"/>
  <c r="P434" i="32"/>
  <c r="P379" i="32"/>
  <c r="P444" i="32"/>
  <c r="P349" i="32"/>
  <c r="P271" i="32"/>
  <c r="P192" i="32"/>
  <c r="P239" i="32"/>
  <c r="P527" i="32"/>
  <c r="P12" i="32"/>
  <c r="P31" i="32"/>
  <c r="P417" i="32"/>
  <c r="P64" i="32"/>
  <c r="P363" i="32"/>
  <c r="P203" i="32"/>
  <c r="P496" i="32"/>
  <c r="P126" i="32"/>
  <c r="P485" i="32"/>
  <c r="P149" i="32"/>
  <c r="P22" i="32"/>
  <c r="P283" i="32"/>
  <c r="P307" i="32"/>
  <c r="P383" i="32"/>
  <c r="P32" i="32"/>
  <c r="P124" i="32"/>
  <c r="P398" i="32"/>
  <c r="P50" i="32"/>
  <c r="P191" i="32"/>
  <c r="P413" i="32"/>
  <c r="P321" i="32"/>
  <c r="P556" i="32"/>
  <c r="P176" i="32"/>
  <c r="P97" i="32"/>
  <c r="P216" i="32"/>
  <c r="P129" i="32"/>
  <c r="P21" i="32"/>
  <c r="P289" i="32"/>
  <c r="P366" i="32"/>
  <c r="P533" i="32"/>
  <c r="P525" i="32"/>
  <c r="P419" i="32"/>
  <c r="P324" i="32"/>
  <c r="P518" i="32"/>
  <c r="P331" i="32"/>
  <c r="P372" i="32"/>
  <c r="P547" i="32"/>
  <c r="P296" i="32"/>
  <c r="P275" i="32"/>
  <c r="P106" i="32"/>
  <c r="P423" i="32"/>
  <c r="P130" i="32"/>
  <c r="P119" i="32"/>
  <c r="P118" i="32"/>
  <c r="P54" i="32"/>
  <c r="P113" i="32"/>
  <c r="P27" i="32"/>
  <c r="P368" i="32"/>
  <c r="P342" i="32"/>
  <c r="P115" i="32"/>
  <c r="P40" i="32"/>
  <c r="P416" i="32"/>
  <c r="P17" i="32"/>
  <c r="P166" i="32"/>
  <c r="P258" i="32"/>
  <c r="P244" i="32"/>
  <c r="P274" i="32"/>
  <c r="P555" i="32"/>
  <c r="P311" i="32"/>
  <c r="P290" i="32"/>
  <c r="P19" i="32"/>
  <c r="P405" i="32"/>
  <c r="P228" i="32"/>
  <c r="P38" i="32"/>
  <c r="P465" i="32"/>
  <c r="P488" i="32"/>
  <c r="P388" i="32"/>
  <c r="P350" i="32"/>
  <c r="P206" i="32"/>
  <c r="P486" i="32"/>
  <c r="P42" i="32"/>
  <c r="P334" i="32"/>
  <c r="P540" i="32"/>
  <c r="P373" i="32"/>
  <c r="P89" i="32"/>
  <c r="P147" i="32"/>
  <c r="P489" i="32"/>
  <c r="P255" i="32"/>
  <c r="P493" i="32"/>
  <c r="P475" i="32"/>
  <c r="P117" i="32"/>
  <c r="P71" i="32"/>
  <c r="P140" i="32"/>
  <c r="P495" i="32"/>
  <c r="P66" i="32"/>
  <c r="P432" i="32"/>
  <c r="P452" i="32"/>
  <c r="P207" i="32"/>
  <c r="P7" i="32"/>
  <c r="P243" i="32"/>
  <c r="P335" i="32"/>
  <c r="P81" i="32"/>
  <c r="P306" i="32"/>
  <c r="P463" i="32"/>
  <c r="P386" i="32"/>
  <c r="P482" i="32"/>
  <c r="P46" i="32"/>
  <c r="P237" i="32"/>
  <c r="P318" i="32"/>
  <c r="P78" i="32"/>
  <c r="P196" i="32"/>
  <c r="P288" i="32"/>
  <c r="P305" i="32"/>
  <c r="P272" i="32"/>
  <c r="P364" i="32"/>
  <c r="P353" i="32"/>
  <c r="P158" i="32"/>
  <c r="P224" i="32"/>
  <c r="P352" i="32"/>
  <c r="P232" i="32"/>
  <c r="P455" i="32"/>
  <c r="P499" i="32"/>
  <c r="P385" i="32"/>
  <c r="P427" i="32"/>
  <c r="P223" i="32"/>
  <c r="P451" i="32"/>
  <c r="P215" i="32"/>
  <c r="P400" i="32"/>
  <c r="P253" i="32"/>
  <c r="P75" i="32"/>
  <c r="P101" i="32"/>
  <c r="P168" i="32"/>
  <c r="P469" i="32"/>
  <c r="P343" i="32"/>
  <c r="P559" i="32"/>
  <c r="P480" i="32"/>
  <c r="P355" i="32"/>
  <c r="P254" i="32"/>
  <c r="P181" i="32"/>
  <c r="P544" i="32"/>
  <c r="P340" i="32"/>
  <c r="P411" i="32"/>
  <c r="P443" i="32"/>
  <c r="P57" i="32"/>
  <c r="P171" i="32"/>
  <c r="P163" i="32"/>
  <c r="P108" i="32"/>
  <c r="P524" i="32"/>
  <c r="P148" i="32"/>
  <c r="P187" i="32"/>
  <c r="P422" i="32"/>
  <c r="P238" i="32"/>
  <c r="P220" i="32"/>
  <c r="P371" i="32"/>
  <c r="P509" i="32"/>
  <c r="P374" i="32"/>
  <c r="P453" i="32"/>
  <c r="P358" i="32"/>
  <c r="P185" i="32"/>
  <c r="P550" i="32"/>
  <c r="P284" i="32"/>
  <c r="P83" i="32"/>
  <c r="P507" i="32"/>
  <c r="P447" i="32"/>
  <c r="P557" i="32"/>
  <c r="P189" i="32"/>
  <c r="P412" i="32"/>
  <c r="P159" i="32"/>
  <c r="P3" i="32"/>
  <c r="P426" i="32"/>
  <c r="P326" i="32"/>
  <c r="P90" i="32"/>
  <c r="P439" i="32"/>
  <c r="P49" i="32"/>
  <c r="P500" i="32"/>
  <c r="P301" i="32"/>
  <c r="P471" i="32"/>
  <c r="P155" i="32"/>
  <c r="P85" i="32"/>
  <c r="P428" i="32"/>
  <c r="P99" i="32"/>
  <c r="P399" i="32"/>
  <c r="P461" i="32"/>
  <c r="P467" i="32"/>
  <c r="P459" i="32"/>
  <c r="P280" i="32"/>
  <c r="P294" i="32"/>
  <c r="P558" i="32"/>
  <c r="P314" i="32"/>
  <c r="P339" i="32"/>
  <c r="P174" i="32"/>
  <c r="P515" i="32"/>
  <c r="P549" i="32"/>
  <c r="P508" i="32"/>
  <c r="P322" i="32"/>
  <c r="P267" i="32"/>
  <c r="P458" i="32"/>
  <c r="P506" i="32"/>
  <c r="P23" i="32"/>
  <c r="P51" i="32"/>
  <c r="P268" i="32"/>
  <c r="P142" i="32"/>
  <c r="P139" i="32"/>
  <c r="P304" i="32"/>
  <c r="P282" i="32"/>
  <c r="P177" i="32"/>
  <c r="P222" i="32"/>
  <c r="P477" i="32"/>
  <c r="P497" i="32"/>
  <c r="P98" i="32"/>
  <c r="P429" i="32"/>
  <c r="P213" i="32"/>
  <c r="P173" i="32"/>
  <c r="P205" i="32"/>
  <c r="P407" i="32"/>
  <c r="P454" i="32"/>
  <c r="P209" i="32"/>
  <c r="P466" i="32"/>
  <c r="P329" i="32"/>
  <c r="P8" i="32"/>
  <c r="P44" i="32"/>
  <c r="P150" i="32"/>
  <c r="P438" i="32"/>
  <c r="P354" i="32"/>
  <c r="P409" i="32"/>
  <c r="P105" i="32"/>
  <c r="P4" i="32"/>
  <c r="P487" i="32"/>
  <c r="P279" i="32"/>
  <c r="P298" i="32"/>
  <c r="P68" i="32"/>
  <c r="P490" i="32"/>
  <c r="P169" i="32"/>
  <c r="P58" i="32"/>
  <c r="P337" i="32"/>
  <c r="P537" i="32"/>
  <c r="P141" i="32"/>
  <c r="P10" i="32"/>
  <c r="P435" i="32"/>
  <c r="P502" i="32"/>
  <c r="P261" i="32"/>
  <c r="P531" i="32"/>
  <c r="P235" i="32"/>
  <c r="P548" i="32"/>
  <c r="P183" i="32"/>
  <c r="P94" i="32"/>
  <c r="P539" i="32"/>
  <c r="P516" i="32"/>
  <c r="P202" i="32"/>
  <c r="P281" i="32"/>
  <c r="P325" i="32"/>
  <c r="P498" i="32"/>
  <c r="P180" i="32"/>
  <c r="P136" i="32"/>
  <c r="P387" i="32"/>
  <c r="P55" i="32"/>
  <c r="P65" i="32"/>
  <c r="P410" i="32"/>
  <c r="P231" i="32"/>
  <c r="P292" i="32"/>
  <c r="P88" i="32"/>
  <c r="P114" i="32"/>
  <c r="P320" i="32"/>
  <c r="P76" i="32"/>
  <c r="P80" i="32"/>
  <c r="P104" i="32"/>
  <c r="P252" i="32"/>
  <c r="P401" i="32"/>
  <c r="P112" i="32"/>
  <c r="P100" i="32"/>
  <c r="P449" i="32"/>
  <c r="P551" i="32"/>
  <c r="P448" i="32"/>
  <c r="P479" i="32"/>
  <c r="P536" i="32"/>
  <c r="P161" i="32"/>
  <c r="P433" i="32"/>
  <c r="P24" i="32"/>
  <c r="P441" i="32"/>
  <c r="P39" i="32"/>
  <c r="P43" i="32"/>
  <c r="P37" i="32"/>
  <c r="P249" i="32"/>
  <c r="P45" i="32"/>
  <c r="P510" i="32"/>
  <c r="P227" i="32"/>
  <c r="P230" i="32"/>
  <c r="P107" i="32"/>
  <c r="P554" i="32"/>
  <c r="P295" i="32"/>
  <c r="P512" i="32"/>
  <c r="P197" i="32"/>
  <c r="P193" i="32"/>
  <c r="P538" i="32"/>
  <c r="P393" i="32"/>
  <c r="P137" i="32"/>
  <c r="P491" i="32"/>
  <c r="P332" i="32"/>
  <c r="P210" i="32"/>
  <c r="P273" i="32"/>
  <c r="P266" i="32"/>
  <c r="P347" i="32"/>
  <c r="P303" i="32"/>
  <c r="P529" i="32"/>
  <c r="P11" i="32"/>
  <c r="P328" i="32"/>
  <c r="P460" i="32"/>
  <c r="P162" i="32"/>
  <c r="P402" i="32"/>
  <c r="P175" i="32"/>
  <c r="P127" i="32"/>
  <c r="P278" i="32"/>
  <c r="P144" i="32"/>
  <c r="P357" i="32"/>
  <c r="P532" i="32"/>
  <c r="P157" i="32"/>
  <c r="P29" i="32"/>
  <c r="P138" i="32"/>
  <c r="P246" i="32"/>
  <c r="P297" i="32"/>
  <c r="O49" i="32"/>
  <c r="O118" i="32"/>
  <c r="O37" i="32"/>
  <c r="O321" i="32"/>
  <c r="O275" i="32"/>
  <c r="O38" i="32"/>
  <c r="O366" i="32"/>
  <c r="O182" i="32"/>
  <c r="O441" i="32"/>
  <c r="O280" i="32"/>
  <c r="O196" i="32"/>
  <c r="O352" i="32"/>
  <c r="O347" i="32"/>
  <c r="O473" i="32"/>
  <c r="O102" i="32"/>
  <c r="O75" i="32"/>
  <c r="O89" i="32"/>
  <c r="O159" i="32"/>
  <c r="O165" i="32"/>
  <c r="O423" i="32"/>
  <c r="O464" i="32"/>
  <c r="O339" i="32"/>
  <c r="O351" i="32"/>
  <c r="O501" i="32"/>
  <c r="O288" i="32"/>
  <c r="O180" i="32"/>
  <c r="O230" i="32"/>
  <c r="O324" i="32"/>
  <c r="O448" i="32"/>
  <c r="O443" i="32"/>
  <c r="O495" i="32"/>
  <c r="O212" i="32"/>
  <c r="O303" i="32"/>
  <c r="O125" i="32"/>
  <c r="O287" i="32"/>
  <c r="O224" i="32"/>
  <c r="O521" i="32"/>
  <c r="O199" i="32"/>
  <c r="O403" i="32"/>
  <c r="O477" i="32"/>
  <c r="O193" i="32"/>
  <c r="O384" i="32"/>
  <c r="O532" i="32"/>
  <c r="O518" i="32"/>
  <c r="O372" i="32"/>
  <c r="O544" i="32"/>
  <c r="O221" i="32"/>
  <c r="O429" i="32"/>
  <c r="O157" i="32"/>
  <c r="O237" i="32"/>
  <c r="O398" i="32"/>
  <c r="O320" i="32"/>
  <c r="O78" i="32"/>
  <c r="O550" i="32"/>
  <c r="O467" i="32"/>
  <c r="O401" i="32"/>
  <c r="O15" i="32"/>
  <c r="O480" i="32"/>
  <c r="O355" i="32"/>
  <c r="O166" i="32"/>
  <c r="O108" i="32"/>
  <c r="O34" i="32"/>
  <c r="O217" i="32"/>
  <c r="O17" i="32"/>
  <c r="O205" i="32"/>
  <c r="O238" i="32"/>
  <c r="O416" i="32"/>
  <c r="O405" i="32"/>
  <c r="O23" i="32"/>
  <c r="O531" i="32"/>
  <c r="O99" i="32"/>
  <c r="O141" i="32"/>
  <c r="O83" i="32"/>
  <c r="O169" i="32"/>
  <c r="O127" i="32"/>
  <c r="O241" i="32"/>
  <c r="O172" i="32"/>
  <c r="O385" i="32"/>
  <c r="O9" i="32"/>
  <c r="O328" i="32"/>
  <c r="O316" i="32"/>
  <c r="O512" i="32"/>
  <c r="O341" i="32"/>
  <c r="O112" i="32"/>
  <c r="O264" i="32"/>
  <c r="O476" i="32"/>
  <c r="O539" i="32"/>
  <c r="O117" i="32"/>
  <c r="O31" i="32"/>
  <c r="O285" i="32"/>
  <c r="O119" i="32"/>
  <c r="O317" i="32"/>
  <c r="O62" i="32"/>
  <c r="O163" i="32"/>
  <c r="O497" i="32"/>
  <c r="O344" i="32"/>
  <c r="O242" i="32"/>
  <c r="O486" i="32"/>
  <c r="O211" i="32"/>
  <c r="O41" i="32"/>
  <c r="O528" i="32"/>
  <c r="O520" i="32"/>
  <c r="O307" i="32"/>
  <c r="O198" i="32"/>
  <c r="O314" i="32"/>
  <c r="O239" i="32"/>
  <c r="O110" i="32"/>
  <c r="O454" i="32"/>
  <c r="O455" i="32"/>
  <c r="O126" i="32"/>
  <c r="O349" i="32"/>
  <c r="O137" i="32"/>
  <c r="O68" i="32"/>
  <c r="O290" i="32"/>
  <c r="O195" i="32"/>
  <c r="O286" i="32"/>
  <c r="O250" i="32"/>
  <c r="O223" i="32"/>
  <c r="O377" i="32"/>
  <c r="O371" i="32"/>
  <c r="O270" i="32"/>
  <c r="O362" i="32"/>
  <c r="O456" i="32"/>
  <c r="O255" i="32"/>
  <c r="O336" i="32"/>
  <c r="O555" i="32"/>
  <c r="O190" i="32"/>
  <c r="O42" i="32"/>
  <c r="O268" i="32"/>
  <c r="O393" i="32"/>
  <c r="O57" i="32"/>
  <c r="O244" i="32"/>
  <c r="O386" i="32"/>
  <c r="O488" i="32"/>
  <c r="O414" i="32"/>
  <c r="O346" i="32"/>
  <c r="O248" i="32"/>
  <c r="O55" i="32"/>
  <c r="O499" i="32"/>
  <c r="O437" i="32"/>
  <c r="O458" i="32"/>
  <c r="O399" i="32"/>
  <c r="O553" i="32"/>
  <c r="O508" i="32"/>
  <c r="O234" i="32"/>
  <c r="O269" i="32"/>
  <c r="O375" i="32"/>
  <c r="O542" i="32"/>
  <c r="O219" i="32"/>
  <c r="O419" i="32"/>
  <c r="O554" i="32"/>
  <c r="O535" i="32"/>
  <c r="O483" i="32"/>
  <c r="O430" i="32"/>
  <c r="O530" i="32"/>
  <c r="O129" i="32"/>
  <c r="O16" i="32"/>
  <c r="O281" i="32"/>
  <c r="O261" i="32"/>
  <c r="O105" i="32"/>
  <c r="O167" i="32"/>
  <c r="O332" i="32"/>
  <c r="O87" i="32"/>
  <c r="O189" i="32"/>
  <c r="O413" i="32"/>
  <c r="O434" i="32"/>
  <c r="O81" i="32"/>
  <c r="O478" i="32"/>
  <c r="O394" i="32"/>
  <c r="O132" i="32"/>
  <c r="O30" i="32"/>
  <c r="O28" i="32"/>
  <c r="O72" i="32"/>
  <c r="O506" i="32"/>
  <c r="O397" i="32"/>
  <c r="O161" i="32"/>
  <c r="O381" i="32"/>
  <c r="O396" i="32"/>
  <c r="O482" i="32"/>
  <c r="O442" i="32"/>
  <c r="O153" i="32"/>
  <c r="O551" i="32"/>
  <c r="O369" i="32"/>
  <c r="O460" i="32"/>
  <c r="O282" i="32"/>
  <c r="O323" i="32"/>
  <c r="O515" i="32"/>
  <c r="O490" i="32"/>
  <c r="O228" i="32"/>
  <c r="O297" i="32"/>
  <c r="O489" i="32"/>
  <c r="O54" i="32"/>
  <c r="O277" i="32"/>
  <c r="O100" i="32"/>
  <c r="O249" i="32"/>
  <c r="O274" i="32"/>
  <c r="O407" i="32"/>
  <c r="O168" i="32"/>
  <c r="O229" i="32"/>
  <c r="O85" i="32"/>
  <c r="O185" i="32"/>
  <c r="O240" i="32"/>
  <c r="O526" i="32"/>
  <c r="O509" i="32"/>
  <c r="O485" i="32"/>
  <c r="O187" i="32"/>
  <c r="O543" i="32"/>
  <c r="O4" i="32"/>
  <c r="O79" i="32"/>
  <c r="O73" i="32"/>
  <c r="O66" i="32"/>
  <c r="O164" i="32"/>
  <c r="O345" i="32"/>
  <c r="O322" i="32"/>
  <c r="O71" i="32"/>
  <c r="O296" i="32"/>
  <c r="O278" i="32"/>
  <c r="O136" i="32"/>
  <c r="O472" i="32"/>
  <c r="O359" i="32"/>
  <c r="O392" i="32"/>
  <c r="O557" i="32"/>
  <c r="O534" i="32"/>
  <c r="O25" i="32"/>
  <c r="O284" i="32"/>
  <c r="O51" i="32"/>
  <c r="O61" i="32"/>
  <c r="O175" i="32"/>
  <c r="O114" i="32"/>
  <c r="O289" i="32"/>
  <c r="O479" i="32"/>
  <c r="O370" i="32"/>
  <c r="O124" i="32"/>
  <c r="O409" i="32"/>
  <c r="O325" i="32"/>
  <c r="O220" i="32"/>
  <c r="O139" i="32"/>
  <c r="O70" i="32"/>
  <c r="O469" i="32"/>
  <c r="O65" i="32"/>
  <c r="O257" i="32"/>
  <c r="O94" i="32"/>
  <c r="O3" i="32"/>
  <c r="O258" i="32"/>
  <c r="O176" i="32"/>
  <c r="O45" i="32"/>
  <c r="O162" i="32"/>
  <c r="O513" i="32"/>
  <c r="O376" i="32"/>
  <c r="O358" i="32"/>
  <c r="O426" i="32"/>
  <c r="O209" i="32"/>
  <c r="O63" i="32"/>
  <c r="O35" i="32"/>
  <c r="O236" i="32"/>
  <c r="O367" i="32"/>
  <c r="O410" i="32"/>
  <c r="O382" i="32"/>
  <c r="O151" i="32"/>
  <c r="O174" i="32"/>
  <c r="O474" i="32"/>
  <c r="O422" i="32"/>
  <c r="O260" i="32"/>
  <c r="O143" i="32"/>
  <c r="O300" i="32"/>
  <c r="O527" i="32"/>
  <c r="O310" i="32"/>
  <c r="O446" i="32"/>
  <c r="O536" i="32"/>
  <c r="O327" i="32"/>
  <c r="O522" i="32"/>
  <c r="O505" i="32"/>
  <c r="O559" i="32"/>
  <c r="O121" i="32"/>
  <c r="O364" i="32"/>
  <c r="O218" i="32"/>
  <c r="O357" i="32"/>
  <c r="O510" i="32"/>
  <c r="O493" i="32"/>
  <c r="O120" i="32"/>
  <c r="O18" i="32"/>
  <c r="O247" i="32"/>
  <c r="O353" i="32"/>
  <c r="O208" i="32"/>
  <c r="O428" i="32"/>
  <c r="O306" i="32"/>
  <c r="O406" i="32"/>
  <c r="O333" i="32"/>
  <c r="O451" i="32"/>
  <c r="O374" i="32"/>
  <c r="O343" i="32"/>
  <c r="O500" i="32"/>
  <c r="O444" i="32"/>
  <c r="O492" i="32"/>
  <c r="O354" i="32"/>
  <c r="O453" i="32"/>
  <c r="O390" i="32"/>
  <c r="O421" i="32"/>
  <c r="O408" i="32"/>
  <c r="O380" i="32"/>
  <c r="O213" i="32"/>
  <c r="O556" i="32"/>
  <c r="O402" i="32"/>
  <c r="O502" i="32"/>
  <c r="O465" i="32"/>
  <c r="O540" i="32"/>
  <c r="O470" i="32"/>
  <c r="O484" i="32"/>
  <c r="O523" i="32"/>
  <c r="O298" i="32"/>
  <c r="O39" i="32"/>
  <c r="O450" i="32"/>
  <c r="O549" i="32"/>
  <c r="O558" i="32"/>
  <c r="O40" i="32"/>
  <c r="O517" i="32"/>
  <c r="O59" i="32"/>
  <c r="O27" i="32"/>
  <c r="O538" i="32"/>
  <c r="O22" i="32"/>
  <c r="O498" i="32"/>
  <c r="O92" i="32"/>
  <c r="O145" i="32"/>
  <c r="O74" i="32"/>
  <c r="O231" i="32"/>
  <c r="O191" i="32"/>
  <c r="O171" i="32"/>
  <c r="O246" i="32"/>
  <c r="O77" i="32"/>
  <c r="O546" i="32"/>
  <c r="O387" i="32"/>
  <c r="O104" i="32"/>
  <c r="O144" i="32"/>
  <c r="O308" i="32"/>
  <c r="O215" i="32"/>
  <c r="O203" i="32"/>
  <c r="O80" i="32"/>
  <c r="O335" i="32"/>
  <c r="O138" i="32"/>
  <c r="O259" i="32"/>
  <c r="O225" i="32"/>
  <c r="O365" i="32"/>
  <c r="O383" i="32"/>
  <c r="O216" i="32"/>
  <c r="O447" i="32"/>
  <c r="O36" i="32"/>
  <c r="O186" i="32"/>
  <c r="O433" i="32"/>
  <c r="O529" i="32"/>
  <c r="O19" i="32"/>
  <c r="O431" i="32"/>
  <c r="O33" i="32"/>
  <c r="O338" i="32"/>
  <c r="O86" i="32"/>
  <c r="O227" i="32"/>
  <c r="O395" i="32"/>
  <c r="O295" i="32"/>
  <c r="O462" i="32"/>
  <c r="O122" i="32"/>
  <c r="O331" i="32"/>
  <c r="O391" i="32"/>
  <c r="O111" i="32"/>
  <c r="O293" i="32"/>
  <c r="O334" i="32"/>
  <c r="O50" i="32"/>
  <c r="O253" i="32"/>
  <c r="O245" i="32"/>
  <c r="O251" i="32"/>
  <c r="O368" i="32"/>
  <c r="O2" i="32"/>
  <c r="O463" i="32"/>
  <c r="O131" i="32"/>
  <c r="O329" i="32"/>
  <c r="O445" i="32"/>
  <c r="O170" i="32"/>
  <c r="O177" i="32"/>
  <c r="O148" i="32"/>
  <c r="O294" i="32"/>
  <c r="O342" i="32"/>
  <c r="O425" i="32"/>
  <c r="O96" i="32"/>
  <c r="O313" i="32"/>
  <c r="O356" i="32"/>
  <c r="O389" i="32"/>
  <c r="O192" i="32"/>
  <c r="O388" i="32"/>
  <c r="O58" i="32"/>
  <c r="O69" i="32"/>
  <c r="O348" i="32"/>
  <c r="O8" i="32"/>
  <c r="O438" i="32"/>
  <c r="O487" i="32"/>
  <c r="O361" i="32"/>
  <c r="O524" i="32"/>
  <c r="O113" i="32"/>
  <c r="O56" i="32"/>
  <c r="O252" i="32"/>
  <c r="O142" i="32"/>
  <c r="O312" i="32"/>
  <c r="O471" i="32"/>
  <c r="O326" i="32"/>
  <c r="O400" i="32"/>
  <c r="O11" i="32"/>
  <c r="O305" i="32"/>
  <c r="O432" i="32"/>
  <c r="O214" i="32"/>
  <c r="O263" i="32"/>
  <c r="O537" i="32"/>
  <c r="O273" i="32"/>
  <c r="O267" i="32"/>
  <c r="O533" i="32"/>
  <c r="O103" i="32"/>
  <c r="O90" i="32"/>
  <c r="O304" i="32"/>
  <c r="O552" i="32"/>
  <c r="O459" i="32"/>
  <c r="O418" i="32"/>
  <c r="O265" i="32"/>
  <c r="O519" i="32"/>
  <c r="O283" i="32"/>
  <c r="O147" i="32"/>
  <c r="O97" i="32"/>
  <c r="O24" i="32"/>
  <c r="O525" i="32"/>
  <c r="O496" i="32"/>
  <c r="O150" i="32"/>
  <c r="O466" i="32"/>
  <c r="O319" i="32"/>
  <c r="O420" i="32"/>
  <c r="O379" i="32"/>
  <c r="O350" i="32"/>
  <c r="O235" i="32"/>
  <c r="O106" i="32"/>
  <c r="O276" i="32"/>
  <c r="O516" i="32"/>
  <c r="O412" i="32"/>
  <c r="O514" i="32"/>
  <c r="O44" i="32"/>
  <c r="O48" i="32"/>
  <c r="O475" i="32"/>
  <c r="O183" i="32"/>
  <c r="O511" i="32"/>
  <c r="O154" i="32"/>
  <c r="O232" i="32"/>
  <c r="O173" i="32"/>
  <c r="O7" i="32"/>
  <c r="O64" i="32"/>
  <c r="O279" i="32"/>
  <c r="O82" i="32"/>
  <c r="O12" i="32"/>
  <c r="O311" i="32"/>
  <c r="O67" i="32"/>
  <c r="O202" i="32"/>
  <c r="O6" i="32"/>
  <c r="O222" i="32"/>
  <c r="O436" i="32"/>
  <c r="O160" i="32"/>
  <c r="O548" i="32"/>
  <c r="O130" i="32"/>
  <c r="O26" i="32"/>
  <c r="O424" i="32"/>
  <c r="O547" i="32"/>
  <c r="O52" i="32"/>
  <c r="O292" i="32"/>
  <c r="O32" i="32"/>
  <c r="O134" i="32"/>
  <c r="O315" i="32"/>
  <c r="O21" i="32"/>
  <c r="O178" i="32"/>
  <c r="O181" i="32"/>
  <c r="O60" i="32"/>
  <c r="O541" i="32"/>
  <c r="O101" i="32"/>
  <c r="O491" i="32"/>
  <c r="O14" i="32"/>
  <c r="O468" i="32"/>
  <c r="O411" i="32"/>
  <c r="O109" i="32"/>
  <c r="O20" i="32"/>
  <c r="O309" i="32"/>
  <c r="O233" i="32"/>
  <c r="O46" i="32"/>
  <c r="O197" i="32"/>
  <c r="O5" i="32"/>
  <c r="O210" i="32"/>
  <c r="O84" i="32"/>
  <c r="O507" i="32"/>
  <c r="O404" i="32"/>
  <c r="O123" i="32"/>
  <c r="O415" i="32"/>
  <c r="O440" i="32"/>
  <c r="O98" i="32"/>
  <c r="O256" i="32"/>
  <c r="O272" i="32"/>
  <c r="O155" i="32"/>
  <c r="O13" i="32"/>
  <c r="O88" i="32"/>
  <c r="O360" i="32"/>
  <c r="O10" i="32"/>
  <c r="O207" i="32"/>
  <c r="O262" i="32"/>
  <c r="O93" i="32"/>
  <c r="O494" i="32"/>
  <c r="O301" i="32"/>
  <c r="O302" i="32"/>
  <c r="O133" i="32"/>
  <c r="O504" i="32"/>
  <c r="O373" i="32"/>
  <c r="O200" i="32"/>
  <c r="O417" i="32"/>
  <c r="O135" i="32"/>
  <c r="O206" i="32"/>
  <c r="O457" i="32"/>
  <c r="O291" i="32"/>
  <c r="O146" i="32"/>
  <c r="O91" i="32"/>
  <c r="O158" i="32"/>
  <c r="O243" i="32"/>
  <c r="O201" i="32"/>
  <c r="O439" i="32"/>
  <c r="O299" i="32"/>
  <c r="O29" i="32"/>
  <c r="O449" i="32"/>
  <c r="O204" i="32"/>
  <c r="O128" i="32"/>
  <c r="O503" i="32"/>
  <c r="O340" i="32"/>
  <c r="O194" i="32"/>
  <c r="O107" i="32"/>
  <c r="O95" i="32"/>
  <c r="O140" i="32"/>
  <c r="O115" i="32"/>
  <c r="O254" i="32"/>
  <c r="O318" i="32"/>
  <c r="O43" i="32"/>
  <c r="O152" i="32"/>
  <c r="O226" i="32"/>
  <c r="O435" i="32"/>
  <c r="O337" i="32"/>
  <c r="O149" i="32"/>
  <c r="O47" i="32"/>
  <c r="O179" i="32"/>
  <c r="O481" i="32"/>
  <c r="O53" i="32"/>
  <c r="O427" i="32"/>
  <c r="O461" i="32"/>
  <c r="O188" i="32"/>
  <c r="O156" i="32"/>
  <c r="O452" i="32"/>
  <c r="O330" i="32"/>
  <c r="O545" i="32"/>
  <c r="O378" i="32"/>
  <c r="O363" i="32"/>
  <c r="O184" i="32"/>
  <c r="O266" i="32"/>
  <c r="O76" i="32"/>
  <c r="O116" i="32"/>
  <c r="O271" i="32"/>
  <c r="N478" i="28"/>
  <c r="M478" i="28"/>
  <c r="N474" i="28"/>
  <c r="N442" i="28"/>
  <c r="N410" i="28"/>
  <c r="N378" i="28"/>
  <c r="N473" i="28"/>
  <c r="N441" i="28"/>
  <c r="N409" i="28"/>
  <c r="N377" i="28"/>
  <c r="N470" i="28"/>
  <c r="N406" i="28"/>
  <c r="N374" i="28"/>
  <c r="N405" i="28"/>
  <c r="N436" i="28"/>
  <c r="N372" i="28"/>
  <c r="N467" i="28"/>
  <c r="N403" i="28"/>
  <c r="N434" i="28"/>
  <c r="N370" i="28"/>
  <c r="N433" i="28"/>
  <c r="N369" i="28"/>
  <c r="N432" i="28"/>
  <c r="N368" i="28"/>
  <c r="N431" i="28"/>
  <c r="N367" i="28"/>
  <c r="N462" i="28"/>
  <c r="N398" i="28"/>
  <c r="N461" i="28"/>
  <c r="N397" i="28"/>
  <c r="N396" i="28"/>
  <c r="N395" i="28"/>
  <c r="N426" i="28"/>
  <c r="N361" i="28"/>
  <c r="N456" i="28"/>
  <c r="N472" i="28"/>
  <c r="N440" i="28"/>
  <c r="N408" i="28"/>
  <c r="N376" i="28"/>
  <c r="N471" i="28"/>
  <c r="N439" i="28"/>
  <c r="N407" i="28"/>
  <c r="N375" i="28"/>
  <c r="N438" i="28"/>
  <c r="N469" i="28"/>
  <c r="N373" i="28"/>
  <c r="N468" i="28"/>
  <c r="N404" i="28"/>
  <c r="N435" i="28"/>
  <c r="N371" i="28"/>
  <c r="N402" i="28"/>
  <c r="N465" i="28"/>
  <c r="N401" i="28"/>
  <c r="N464" i="28"/>
  <c r="N400" i="28"/>
  <c r="N463" i="28"/>
  <c r="N399" i="28"/>
  <c r="N430" i="28"/>
  <c r="N366" i="28"/>
  <c r="N429" i="28"/>
  <c r="N365" i="28"/>
  <c r="N364" i="28"/>
  <c r="N363" i="28"/>
  <c r="N394" i="28"/>
  <c r="N457" i="28"/>
  <c r="N424" i="28"/>
  <c r="N437" i="28"/>
  <c r="N460" i="28"/>
  <c r="N427" i="28"/>
  <c r="N458" i="28"/>
  <c r="N425" i="28"/>
  <c r="N466" i="28"/>
  <c r="N428" i="28"/>
  <c r="N459" i="28"/>
  <c r="N362" i="28"/>
  <c r="N393" i="28"/>
  <c r="N455" i="28"/>
  <c r="N423" i="28"/>
  <c r="N391" i="28"/>
  <c r="N454" i="28"/>
  <c r="N422" i="28"/>
  <c r="N390" i="28"/>
  <c r="N453" i="28"/>
  <c r="N421" i="28"/>
  <c r="N389" i="28"/>
  <c r="N452" i="28"/>
  <c r="N420" i="28"/>
  <c r="N388" i="28"/>
  <c r="N451" i="28"/>
  <c r="N419" i="28"/>
  <c r="N387" i="28"/>
  <c r="N450" i="28"/>
  <c r="N418" i="28"/>
  <c r="N386" i="28"/>
  <c r="N449" i="28"/>
  <c r="N417" i="28"/>
  <c r="N385" i="28"/>
  <c r="N448" i="28"/>
  <c r="N416" i="28"/>
  <c r="N384" i="28"/>
  <c r="N447" i="28"/>
  <c r="N415" i="28"/>
  <c r="N383" i="28"/>
  <c r="N446" i="28"/>
  <c r="N414" i="28"/>
  <c r="N382" i="28"/>
  <c r="N477" i="28"/>
  <c r="N445" i="28"/>
  <c r="N413" i="28"/>
  <c r="N381" i="28"/>
  <c r="N476" i="28"/>
  <c r="N444" i="28"/>
  <c r="N412" i="28"/>
  <c r="N380" i="28"/>
  <c r="N475" i="28"/>
  <c r="N443" i="28"/>
  <c r="N411" i="28"/>
  <c r="N379" i="28"/>
  <c r="N392" i="28"/>
  <c r="M477" i="28"/>
  <c r="M427" i="28"/>
  <c r="M400" i="28"/>
  <c r="M398" i="28"/>
  <c r="M376" i="28"/>
  <c r="M449" i="28"/>
  <c r="M397" i="28"/>
  <c r="M374" i="28"/>
  <c r="M423" i="28"/>
  <c r="M395" i="28"/>
  <c r="M422" i="28"/>
  <c r="M469" i="28"/>
  <c r="M426" i="28"/>
  <c r="M370" i="28"/>
  <c r="M401" i="28"/>
  <c r="M434" i="28"/>
  <c r="M404" i="28"/>
  <c r="M436" i="28"/>
  <c r="M362" i="28"/>
  <c r="M380" i="28"/>
  <c r="M467" i="28"/>
  <c r="M387" i="28"/>
  <c r="M464" i="28"/>
  <c r="M389" i="28"/>
  <c r="M409" i="28"/>
  <c r="M371" i="28"/>
  <c r="M470" i="28"/>
  <c r="M453" i="28"/>
  <c r="M391" i="28"/>
  <c r="M461" i="28"/>
  <c r="M429" i="28"/>
  <c r="M390" i="28"/>
  <c r="M396" i="28"/>
  <c r="M468" i="28"/>
  <c r="M393" i="28"/>
  <c r="M476" i="28"/>
  <c r="M417" i="28"/>
  <c r="M377" i="28"/>
  <c r="M418" i="28"/>
  <c r="M456" i="28"/>
  <c r="M369" i="28"/>
  <c r="M375" i="28"/>
  <c r="M471" i="28"/>
  <c r="M435" i="28"/>
  <c r="M383" i="28"/>
  <c r="M459" i="28"/>
  <c r="M446" i="28"/>
  <c r="M473" i="28"/>
  <c r="M419" i="28"/>
  <c r="M365" i="28"/>
  <c r="M451" i="28"/>
  <c r="M408" i="28"/>
  <c r="M430" i="28"/>
  <c r="M443" i="28"/>
  <c r="M438" i="28"/>
  <c r="M466" i="28"/>
  <c r="M450" i="28"/>
  <c r="M424" i="28"/>
  <c r="M413" i="28"/>
  <c r="M410" i="28"/>
  <c r="M472" i="28"/>
  <c r="M465" i="28"/>
  <c r="M460" i="28"/>
  <c r="M385" i="28"/>
  <c r="M405" i="28"/>
  <c r="M462" i="28"/>
  <c r="M378" i="28"/>
  <c r="M392" i="28"/>
  <c r="M420" i="28"/>
  <c r="M440" i="28"/>
  <c r="M412" i="28"/>
  <c r="M407" i="28"/>
  <c r="M399" i="28"/>
  <c r="M403" i="28"/>
  <c r="M431" i="28"/>
  <c r="M384" i="28"/>
  <c r="M463" i="28"/>
  <c r="M382" i="28"/>
  <c r="M386" i="28"/>
  <c r="M452" i="28"/>
  <c r="M364" i="28"/>
  <c r="M367" i="28"/>
  <c r="M447" i="28"/>
  <c r="M441" i="28"/>
  <c r="M445" i="28"/>
  <c r="M411" i="28"/>
  <c r="M373" i="28"/>
  <c r="M454" i="28"/>
  <c r="M428" i="28"/>
  <c r="M402" i="28"/>
  <c r="M406" i="28"/>
  <c r="M442" i="28"/>
  <c r="M474" i="28"/>
  <c r="M381" i="28"/>
  <c r="M455" i="28"/>
  <c r="M425" i="28"/>
  <c r="M437" i="28"/>
  <c r="M379" i="28"/>
  <c r="M363" i="28"/>
  <c r="M361" i="28"/>
  <c r="M368" i="28"/>
  <c r="M366" i="28"/>
  <c r="M439" i="28"/>
  <c r="M416" i="28"/>
  <c r="M414" i="28"/>
  <c r="M421" i="28"/>
  <c r="M432" i="28"/>
  <c r="M458" i="28"/>
  <c r="M394" i="28"/>
  <c r="M444" i="28"/>
  <c r="M475" i="28"/>
  <c r="M433" i="28"/>
  <c r="M448" i="28"/>
  <c r="M372" i="28"/>
  <c r="M457" i="28"/>
  <c r="M415" i="28"/>
  <c r="M388" i="28"/>
  <c r="N360" i="28"/>
  <c r="M360" i="28"/>
  <c r="N337" i="28"/>
  <c r="N305" i="28"/>
  <c r="N273" i="28"/>
  <c r="N241" i="28"/>
  <c r="N209" i="28"/>
  <c r="N336" i="28"/>
  <c r="N304" i="28"/>
  <c r="N272" i="28"/>
  <c r="N208" i="28"/>
  <c r="N303" i="28"/>
  <c r="N271" i="28"/>
  <c r="N239" i="28"/>
  <c r="N207" i="28"/>
  <c r="N297" i="28"/>
  <c r="N265" i="28"/>
  <c r="N201" i="28"/>
  <c r="N357" i="28"/>
  <c r="N260" i="28"/>
  <c r="N258" i="28"/>
  <c r="N289" i="28"/>
  <c r="N240" i="28"/>
  <c r="N335" i="28"/>
  <c r="N198" i="28"/>
  <c r="N261" i="28"/>
  <c r="N292" i="28"/>
  <c r="N259" i="28"/>
  <c r="N226" i="28"/>
  <c r="N225" i="28"/>
  <c r="N334" i="28"/>
  <c r="N302" i="28"/>
  <c r="N270" i="28"/>
  <c r="N238" i="28"/>
  <c r="N206" i="28"/>
  <c r="N333" i="28"/>
  <c r="N301" i="28"/>
  <c r="N269" i="28"/>
  <c r="N237" i="28"/>
  <c r="N205" i="28"/>
  <c r="N332" i="28"/>
  <c r="N300" i="28"/>
  <c r="N268" i="28"/>
  <c r="N236" i="28"/>
  <c r="N204" i="28"/>
  <c r="N331" i="28"/>
  <c r="N299" i="28"/>
  <c r="N267" i="28"/>
  <c r="N235" i="28"/>
  <c r="N203" i="28"/>
  <c r="N330" i="28"/>
  <c r="N298" i="28"/>
  <c r="N266" i="28"/>
  <c r="N234" i="28"/>
  <c r="N202" i="28"/>
  <c r="N329" i="28"/>
  <c r="N233" i="28"/>
  <c r="N264" i="28"/>
  <c r="N358" i="28"/>
  <c r="N262" i="28"/>
  <c r="N293" i="28"/>
  <c r="N324" i="28"/>
  <c r="N323" i="28"/>
  <c r="N290" i="28"/>
  <c r="N321" i="28"/>
  <c r="N352" i="28"/>
  <c r="N320" i="28"/>
  <c r="N288" i="28"/>
  <c r="N256" i="28"/>
  <c r="N224" i="28"/>
  <c r="N351" i="28"/>
  <c r="N319" i="28"/>
  <c r="N287" i="28"/>
  <c r="N255" i="28"/>
  <c r="N223" i="28"/>
  <c r="N350" i="28"/>
  <c r="N318" i="28"/>
  <c r="N286" i="28"/>
  <c r="N254" i="28"/>
  <c r="N222" i="28"/>
  <c r="N349" i="28"/>
  <c r="N317" i="28"/>
  <c r="N285" i="28"/>
  <c r="N253" i="28"/>
  <c r="N221" i="28"/>
  <c r="N245" i="28"/>
  <c r="N276" i="28"/>
  <c r="N212" i="28"/>
  <c r="N307" i="28"/>
  <c r="N338" i="28"/>
  <c r="N242" i="28"/>
  <c r="N231" i="28"/>
  <c r="N197" i="28"/>
  <c r="N228" i="28"/>
  <c r="N291" i="28"/>
  <c r="N354" i="28"/>
  <c r="N257" i="28"/>
  <c r="N348" i="28"/>
  <c r="N316" i="28"/>
  <c r="N284" i="28"/>
  <c r="N252" i="28"/>
  <c r="N220" i="28"/>
  <c r="N347" i="28"/>
  <c r="N315" i="28"/>
  <c r="N283" i="28"/>
  <c r="N251" i="28"/>
  <c r="N219" i="28"/>
  <c r="N346" i="28"/>
  <c r="N314" i="28"/>
  <c r="N282" i="28"/>
  <c r="N250" i="28"/>
  <c r="N218" i="28"/>
  <c r="N345" i="28"/>
  <c r="N313" i="28"/>
  <c r="N281" i="28"/>
  <c r="N249" i="28"/>
  <c r="N217" i="28"/>
  <c r="N344" i="28"/>
  <c r="N312" i="28"/>
  <c r="N280" i="28"/>
  <c r="N248" i="28"/>
  <c r="N216" i="28"/>
  <c r="N343" i="28"/>
  <c r="N311" i="28"/>
  <c r="N279" i="28"/>
  <c r="N247" i="28"/>
  <c r="N215" i="28"/>
  <c r="N342" i="28"/>
  <c r="N310" i="28"/>
  <c r="N278" i="28"/>
  <c r="N246" i="28"/>
  <c r="N214" i="28"/>
  <c r="N341" i="28"/>
  <c r="N309" i="28"/>
  <c r="N277" i="28"/>
  <c r="N213" i="28"/>
  <c r="N340" i="28"/>
  <c r="N308" i="28"/>
  <c r="N244" i="28"/>
  <c r="N339" i="28"/>
  <c r="N275" i="28"/>
  <c r="N243" i="28"/>
  <c r="N211" i="28"/>
  <c r="N306" i="28"/>
  <c r="N274" i="28"/>
  <c r="N210" i="28"/>
  <c r="N328" i="28"/>
  <c r="N296" i="28"/>
  <c r="N232" i="28"/>
  <c r="N200" i="28"/>
  <c r="N359" i="28"/>
  <c r="N327" i="28"/>
  <c r="N295" i="28"/>
  <c r="N263" i="28"/>
  <c r="N199" i="28"/>
  <c r="N326" i="28"/>
  <c r="N294" i="28"/>
  <c r="N230" i="28"/>
  <c r="N325" i="28"/>
  <c r="N229" i="28"/>
  <c r="N356" i="28"/>
  <c r="N196" i="28"/>
  <c r="N355" i="28"/>
  <c r="N227" i="28"/>
  <c r="N322" i="28"/>
  <c r="N353" i="28"/>
  <c r="M221" i="28"/>
  <c r="M330" i="28"/>
  <c r="M289" i="28"/>
  <c r="M196" i="28"/>
  <c r="M339" i="28"/>
  <c r="M203" i="28"/>
  <c r="M229" i="28"/>
  <c r="M304" i="28"/>
  <c r="M338" i="28"/>
  <c r="M271" i="28"/>
  <c r="M231" i="28"/>
  <c r="M215" i="28"/>
  <c r="M296" i="28"/>
  <c r="M247" i="28"/>
  <c r="M210" i="28"/>
  <c r="M300" i="28"/>
  <c r="M230" i="28"/>
  <c r="M343" i="28"/>
  <c r="M282" i="28"/>
  <c r="M205" i="28"/>
  <c r="M265" i="28"/>
  <c r="M325" i="28"/>
  <c r="M232" i="28"/>
  <c r="M297" i="28"/>
  <c r="M267" i="28"/>
  <c r="M278" i="28"/>
  <c r="M350" i="28"/>
  <c r="M332" i="28"/>
  <c r="M199" i="28"/>
  <c r="M241" i="28"/>
  <c r="M342" i="28"/>
  <c r="M201" i="28"/>
  <c r="M250" i="28"/>
  <c r="M273" i="28"/>
  <c r="M235" i="28"/>
  <c r="M346" i="28"/>
  <c r="M328" i="28"/>
  <c r="M349" i="28"/>
  <c r="M254" i="28"/>
  <c r="M351" i="28"/>
  <c r="M308" i="28"/>
  <c r="M344" i="28"/>
  <c r="M212" i="28"/>
  <c r="M260" i="28"/>
  <c r="M245" i="28"/>
  <c r="M348" i="28"/>
  <c r="M275" i="28"/>
  <c r="M321" i="28"/>
  <c r="M329" i="28"/>
  <c r="M276" i="28"/>
  <c r="M295" i="28"/>
  <c r="M317" i="28"/>
  <c r="M272" i="28"/>
  <c r="M312" i="28"/>
  <c r="M311" i="28"/>
  <c r="M253" i="28"/>
  <c r="M283" i="28"/>
  <c r="M198" i="28"/>
  <c r="M207" i="28"/>
  <c r="M202" i="28"/>
  <c r="M285" i="28"/>
  <c r="M262" i="28"/>
  <c r="M261" i="28"/>
  <c r="M233" i="28"/>
  <c r="M327" i="28"/>
  <c r="M290" i="28"/>
  <c r="M244" i="28"/>
  <c r="M257" i="28"/>
  <c r="M335" i="28"/>
  <c r="M204" i="28"/>
  <c r="M248" i="28"/>
  <c r="M298" i="28"/>
  <c r="M299" i="28"/>
  <c r="M249" i="28"/>
  <c r="M310" i="28"/>
  <c r="M270" i="28"/>
  <c r="M314" i="28"/>
  <c r="M352" i="28"/>
  <c r="M243" i="28"/>
  <c r="M305" i="28"/>
  <c r="M280" i="28"/>
  <c r="M222" i="28"/>
  <c r="M242" i="28"/>
  <c r="M306" i="28"/>
  <c r="M313" i="28"/>
  <c r="M252" i="28"/>
  <c r="M315" i="28"/>
  <c r="M238" i="28"/>
  <c r="M256" i="28"/>
  <c r="M236" i="28"/>
  <c r="M219" i="28"/>
  <c r="M269" i="28"/>
  <c r="M217" i="28"/>
  <c r="M357" i="28"/>
  <c r="M340" i="28"/>
  <c r="M209" i="28"/>
  <c r="M345" i="28"/>
  <c r="M211" i="28"/>
  <c r="M258" i="28"/>
  <c r="M293" i="28"/>
  <c r="M200" i="28"/>
  <c r="M358" i="28"/>
  <c r="M303" i="28"/>
  <c r="M223" i="28"/>
  <c r="M279" i="28"/>
  <c r="M353" i="28"/>
  <c r="M347" i="28"/>
  <c r="M197" i="28"/>
  <c r="M337" i="28"/>
  <c r="M319" i="28"/>
  <c r="M227" i="28"/>
  <c r="M294" i="28"/>
  <c r="M268" i="28"/>
  <c r="M224" i="28"/>
  <c r="M324" i="28"/>
  <c r="M214" i="28"/>
  <c r="M218" i="28"/>
  <c r="M208" i="28"/>
  <c r="M322" i="28"/>
  <c r="M318" i="28"/>
  <c r="M336" i="28"/>
  <c r="M237" i="28"/>
  <c r="M309" i="28"/>
  <c r="M291" i="28"/>
  <c r="M316" i="28"/>
  <c r="M326" i="28"/>
  <c r="M281" i="28"/>
  <c r="M263" i="28"/>
  <c r="M246" i="28"/>
  <c r="M323" i="28"/>
  <c r="M288" i="28"/>
  <c r="M239" i="28"/>
  <c r="M277" i="28"/>
  <c r="M220" i="28"/>
  <c r="M213" i="28"/>
  <c r="M359" i="28"/>
  <c r="M302" i="28"/>
  <c r="M292" i="28"/>
  <c r="M240" i="28"/>
  <c r="M307" i="28"/>
  <c r="M287" i="28"/>
  <c r="M356" i="28"/>
  <c r="M259" i="28"/>
  <c r="M251" i="28"/>
  <c r="M264" i="28"/>
  <c r="M226" i="28"/>
  <c r="M354" i="28"/>
  <c r="M331" i="28"/>
  <c r="M234" i="28"/>
  <c r="M206" i="28"/>
  <c r="M355" i="28"/>
  <c r="M274" i="28"/>
  <c r="M334" i="28"/>
  <c r="M286" i="28"/>
  <c r="M255" i="28"/>
  <c r="M320" i="28"/>
  <c r="M216" i="28"/>
  <c r="M228" i="28"/>
  <c r="M301" i="28"/>
  <c r="M341" i="28"/>
  <c r="M266" i="28"/>
  <c r="M333" i="28"/>
  <c r="M284" i="28"/>
  <c r="M225" i="28"/>
  <c r="M15" i="28" s="1"/>
  <c r="N189" i="28"/>
  <c r="N181" i="28"/>
  <c r="N173" i="28"/>
  <c r="N165" i="28"/>
  <c r="N157" i="28"/>
  <c r="N149" i="28"/>
  <c r="N141" i="28"/>
  <c r="N133" i="28"/>
  <c r="N117" i="28"/>
  <c r="N109" i="28"/>
  <c r="N93" i="28"/>
  <c r="N69" i="28"/>
  <c r="N53" i="28"/>
  <c r="N29" i="28"/>
  <c r="N19" i="28"/>
  <c r="N178" i="28"/>
  <c r="N138" i="28"/>
  <c r="N106" i="28"/>
  <c r="N74" i="28"/>
  <c r="N42" i="28"/>
  <c r="N49" i="28"/>
  <c r="N17" i="28"/>
  <c r="N16" i="28"/>
  <c r="N188" i="28"/>
  <c r="N180" i="28"/>
  <c r="N172" i="28"/>
  <c r="N164" i="28"/>
  <c r="N156" i="28"/>
  <c r="N148" i="28"/>
  <c r="N140" i="28"/>
  <c r="N132" i="28"/>
  <c r="N124" i="28"/>
  <c r="N116" i="28"/>
  <c r="N108" i="28"/>
  <c r="N100" i="28"/>
  <c r="N92" i="28"/>
  <c r="N84" i="28"/>
  <c r="N76" i="28"/>
  <c r="N68" i="28"/>
  <c r="N60" i="28"/>
  <c r="N52" i="28"/>
  <c r="N44" i="28"/>
  <c r="N36" i="28"/>
  <c r="N20" i="28"/>
  <c r="N170" i="28"/>
  <c r="N146" i="28"/>
  <c r="N114" i="28"/>
  <c r="N90" i="28"/>
  <c r="N58" i="28"/>
  <c r="N26" i="28"/>
  <c r="N33" i="28"/>
  <c r="N32" i="28"/>
  <c r="N31" i="28"/>
  <c r="N195" i="28"/>
  <c r="N187" i="28"/>
  <c r="N179" i="28"/>
  <c r="N171" i="28"/>
  <c r="N163" i="28"/>
  <c r="N155" i="28"/>
  <c r="N147" i="28"/>
  <c r="N139" i="28"/>
  <c r="N131" i="28"/>
  <c r="N123" i="28"/>
  <c r="N115" i="28"/>
  <c r="N107" i="28"/>
  <c r="N99" i="28"/>
  <c r="N91" i="28"/>
  <c r="N83" i="28"/>
  <c r="N75" i="28"/>
  <c r="N67" i="28"/>
  <c r="N59" i="28"/>
  <c r="N51" i="28"/>
  <c r="N43" i="28"/>
  <c r="N35" i="28"/>
  <c r="N27" i="28"/>
  <c r="N162" i="28"/>
  <c r="N154" i="28"/>
  <c r="N130" i="28"/>
  <c r="N98" i="28"/>
  <c r="N66" i="28"/>
  <c r="N34" i="28"/>
  <c r="N41" i="28"/>
  <c r="N40" i="28"/>
  <c r="N39" i="28"/>
  <c r="N194" i="28"/>
  <c r="N193" i="28"/>
  <c r="N185" i="28"/>
  <c r="N177" i="28"/>
  <c r="N169" i="28"/>
  <c r="N161" i="28"/>
  <c r="N153" i="28"/>
  <c r="N145" i="28"/>
  <c r="N137" i="28"/>
  <c r="N129" i="28"/>
  <c r="N121" i="28"/>
  <c r="N113" i="28"/>
  <c r="N105" i="28"/>
  <c r="N97" i="28"/>
  <c r="N89" i="28"/>
  <c r="N81" i="28"/>
  <c r="N73" i="28"/>
  <c r="N65" i="28"/>
  <c r="N57" i="28"/>
  <c r="N192" i="28"/>
  <c r="N184" i="28"/>
  <c r="N176" i="28"/>
  <c r="N168" i="28"/>
  <c r="N160" i="28"/>
  <c r="N152" i="28"/>
  <c r="N144" i="28"/>
  <c r="N136" i="28"/>
  <c r="N128" i="28"/>
  <c r="N120" i="28"/>
  <c r="N112" i="28"/>
  <c r="N104" i="28"/>
  <c r="N96" i="28"/>
  <c r="N88" i="28"/>
  <c r="N80" i="28"/>
  <c r="N72" i="28"/>
  <c r="N64" i="28"/>
  <c r="N56" i="28"/>
  <c r="N48" i="28"/>
  <c r="N191" i="28"/>
  <c r="N183" i="28"/>
  <c r="N175" i="28"/>
  <c r="N167" i="28"/>
  <c r="N159" i="28"/>
  <c r="N151" i="28"/>
  <c r="N143" i="28"/>
  <c r="N135" i="28"/>
  <c r="N127" i="28"/>
  <c r="N119" i="28"/>
  <c r="N111" i="28"/>
  <c r="N103" i="28"/>
  <c r="N95" i="28"/>
  <c r="N87" i="28"/>
  <c r="N79" i="28"/>
  <c r="N71" i="28"/>
  <c r="N63" i="28"/>
  <c r="N55" i="28"/>
  <c r="N47" i="28"/>
  <c r="N190" i="28"/>
  <c r="N182" i="28"/>
  <c r="N174" i="28"/>
  <c r="N166" i="28"/>
  <c r="N158" i="28"/>
  <c r="N150" i="28"/>
  <c r="N142" i="28"/>
  <c r="N134" i="28"/>
  <c r="N126" i="28"/>
  <c r="N118" i="28"/>
  <c r="N110" i="28"/>
  <c r="N102" i="28"/>
  <c r="N94" i="28"/>
  <c r="N86" i="28"/>
  <c r="N78" i="28"/>
  <c r="N70" i="28"/>
  <c r="N62" i="28"/>
  <c r="N54" i="28"/>
  <c r="N46" i="28"/>
  <c r="N38" i="28"/>
  <c r="N30" i="28"/>
  <c r="N22" i="28"/>
  <c r="N125" i="28"/>
  <c r="N101" i="28"/>
  <c r="N85" i="28"/>
  <c r="N77" i="28"/>
  <c r="N61" i="28"/>
  <c r="N45" i="28"/>
  <c r="N37" i="28"/>
  <c r="N21" i="28"/>
  <c r="N28" i="28"/>
  <c r="N186" i="28"/>
  <c r="N122" i="28"/>
  <c r="N82" i="28"/>
  <c r="N50" i="28"/>
  <c r="N18" i="28"/>
  <c r="N25" i="28"/>
  <c r="N24" i="28"/>
  <c r="N23" i="28"/>
  <c r="M141" i="28"/>
  <c r="M70" i="28"/>
  <c r="M71" i="28"/>
  <c r="M108" i="28"/>
  <c r="M145" i="28"/>
  <c r="M84" i="28"/>
  <c r="M107" i="28"/>
  <c r="M191" i="28"/>
  <c r="M143" i="28"/>
  <c r="M82" i="28"/>
  <c r="M74" i="28"/>
  <c r="M65" i="28"/>
  <c r="M96" i="28"/>
  <c r="M173" i="28"/>
  <c r="M55" i="28"/>
  <c r="M161" i="28"/>
  <c r="M42" i="28"/>
  <c r="M89" i="28"/>
  <c r="M155" i="28"/>
  <c r="M33" i="28"/>
  <c r="M25" i="28"/>
  <c r="M39" i="28"/>
  <c r="M102" i="28"/>
  <c r="M124" i="28"/>
  <c r="M156" i="28"/>
  <c r="M118" i="28"/>
  <c r="M130" i="28"/>
  <c r="M133" i="28"/>
  <c r="M158" i="28"/>
  <c r="M86" i="28"/>
  <c r="M85" i="28"/>
  <c r="M185" i="28"/>
  <c r="M194" i="28"/>
  <c r="M147" i="28"/>
  <c r="M146" i="28"/>
  <c r="M119" i="28"/>
  <c r="M67" i="28"/>
  <c r="M58" i="28"/>
  <c r="M100" i="28"/>
  <c r="M90" i="28"/>
  <c r="M24" i="28"/>
  <c r="M31" i="28"/>
  <c r="M19" i="28"/>
  <c r="M170" i="28"/>
  <c r="M112" i="28"/>
  <c r="M104" i="28"/>
  <c r="M182" i="28"/>
  <c r="M93" i="28"/>
  <c r="M105" i="28"/>
  <c r="M53" i="28"/>
  <c r="M138" i="28"/>
  <c r="M87" i="28"/>
  <c r="M127" i="28"/>
  <c r="M174" i="28"/>
  <c r="M178" i="28"/>
  <c r="M136" i="28"/>
  <c r="M177" i="28"/>
  <c r="M148" i="28"/>
  <c r="M44" i="28"/>
  <c r="M188" i="28"/>
  <c r="M18" i="28"/>
  <c r="M21" i="28"/>
  <c r="M29" i="28"/>
  <c r="M101" i="28"/>
  <c r="M49" i="28"/>
  <c r="M99" i="28"/>
  <c r="M77" i="28"/>
  <c r="M117" i="28"/>
  <c r="M111" i="28"/>
  <c r="M91" i="28"/>
  <c r="M64" i="28"/>
  <c r="M166" i="28"/>
  <c r="M139" i="28"/>
  <c r="M165" i="28"/>
  <c r="M66" i="28"/>
  <c r="M73" i="28"/>
  <c r="M128" i="28"/>
  <c r="M140" i="28"/>
  <c r="M134" i="28"/>
  <c r="M131" i="28"/>
  <c r="M181" i="28"/>
  <c r="M189" i="28"/>
  <c r="M56" i="28"/>
  <c r="M116" i="28"/>
  <c r="M16" i="28"/>
  <c r="M23" i="28"/>
  <c r="M32" i="28"/>
  <c r="M195" i="28"/>
  <c r="M78" i="28"/>
  <c r="M76" i="28"/>
  <c r="M123" i="28"/>
  <c r="M72" i="28"/>
  <c r="M129" i="28"/>
  <c r="M110" i="28"/>
  <c r="M45" i="28"/>
  <c r="M92" i="28"/>
  <c r="M81" i="28"/>
  <c r="M95" i="28"/>
  <c r="M176" i="28"/>
  <c r="M193" i="28"/>
  <c r="M192" i="28"/>
  <c r="M179" i="28"/>
  <c r="M75" i="28"/>
  <c r="M168" i="28"/>
  <c r="M50" i="28"/>
  <c r="M60" i="28"/>
  <c r="M159" i="28"/>
  <c r="M120" i="28"/>
  <c r="M34" i="28"/>
  <c r="M30" i="28"/>
  <c r="M27" i="28"/>
  <c r="M28" i="28"/>
  <c r="M106" i="28"/>
  <c r="M51" i="28"/>
  <c r="M61" i="28"/>
  <c r="M57" i="28"/>
  <c r="M162" i="28"/>
  <c r="M137" i="28"/>
  <c r="M63" i="28"/>
  <c r="M164" i="28"/>
  <c r="M68" i="28"/>
  <c r="M157" i="28"/>
  <c r="M144" i="28"/>
  <c r="M180" i="28"/>
  <c r="M52" i="28"/>
  <c r="M153" i="28"/>
  <c r="M98" i="28"/>
  <c r="M46" i="28"/>
  <c r="M97" i="28"/>
  <c r="M83" i="28"/>
  <c r="M121" i="28"/>
  <c r="M69" i="28"/>
  <c r="M115" i="28"/>
  <c r="M184" i="28"/>
  <c r="M187" i="28"/>
  <c r="M17" i="28"/>
  <c r="M40" i="28"/>
  <c r="M22" i="28"/>
  <c r="M149" i="28"/>
  <c r="M154" i="28"/>
  <c r="M109" i="28"/>
  <c r="M80" i="28"/>
  <c r="M171" i="28"/>
  <c r="M62" i="28"/>
  <c r="M132" i="28"/>
  <c r="M172" i="28"/>
  <c r="M151" i="28"/>
  <c r="M48" i="28"/>
  <c r="M94" i="28"/>
  <c r="M186" i="28"/>
  <c r="M169" i="28"/>
  <c r="M167" i="28"/>
  <c r="M79" i="28"/>
  <c r="M88" i="28"/>
  <c r="M36" i="28"/>
  <c r="M20" i="28"/>
  <c r="M38" i="28"/>
  <c r="M160" i="28"/>
  <c r="M103" i="28"/>
  <c r="M41" i="28"/>
  <c r="M152" i="28"/>
  <c r="M122" i="28"/>
  <c r="M163" i="28"/>
  <c r="M43" i="28"/>
  <c r="M59" i="28"/>
  <c r="M125" i="28"/>
  <c r="M150" i="28"/>
  <c r="M47" i="28"/>
  <c r="M113" i="28"/>
  <c r="M126" i="28"/>
  <c r="M114" i="28"/>
  <c r="M175" i="28"/>
  <c r="M135" i="28"/>
  <c r="M54" i="28"/>
  <c r="M142" i="28"/>
  <c r="M183" i="28"/>
  <c r="M190" i="28"/>
  <c r="M37" i="28"/>
  <c r="M26" i="28"/>
  <c r="M35" i="28"/>
  <c r="N273" i="32"/>
  <c r="N82" i="32"/>
  <c r="W82" i="32" s="1"/>
  <c r="N117" i="32"/>
  <c r="N215" i="32"/>
  <c r="N330" i="32"/>
  <c r="W330" i="32" s="1"/>
  <c r="N169" i="32"/>
  <c r="W169" i="32" s="1"/>
  <c r="N532" i="32"/>
  <c r="W532" i="32" s="1"/>
  <c r="N163" i="32"/>
  <c r="W163" i="32" s="1"/>
  <c r="N546" i="32"/>
  <c r="W546" i="32" s="1"/>
  <c r="N376" i="32"/>
  <c r="N119" i="32"/>
  <c r="N62" i="32"/>
  <c r="N553" i="32"/>
  <c r="N47" i="32"/>
  <c r="N140" i="32"/>
  <c r="W140" i="32" s="1"/>
  <c r="N368" i="32"/>
  <c r="N462" i="32"/>
  <c r="W462" i="32" s="1"/>
  <c r="N414" i="32"/>
  <c r="W414" i="32" s="1"/>
  <c r="N148" i="32"/>
  <c r="N438" i="32"/>
  <c r="W438" i="32" s="1"/>
  <c r="N458" i="32"/>
  <c r="N326" i="32"/>
  <c r="N314" i="32"/>
  <c r="W314" i="32" s="1"/>
  <c r="N536" i="32"/>
  <c r="N429" i="32"/>
  <c r="N32" i="32"/>
  <c r="N407" i="32"/>
  <c r="W407" i="32" s="1"/>
  <c r="N217" i="32"/>
  <c r="N130" i="32"/>
  <c r="W130" i="32" s="1"/>
  <c r="N230" i="32"/>
  <c r="N356" i="32"/>
  <c r="N323" i="32"/>
  <c r="W323" i="32" s="1"/>
  <c r="N243" i="32"/>
  <c r="W243" i="32" s="1"/>
  <c r="N144" i="32"/>
  <c r="W144" i="32" s="1"/>
  <c r="N287" i="32"/>
  <c r="W287" i="32" s="1"/>
  <c r="N193" i="32"/>
  <c r="W193" i="32" s="1"/>
  <c r="N101" i="32"/>
  <c r="N374" i="32"/>
  <c r="W374" i="32" s="1"/>
  <c r="N547" i="32"/>
  <c r="N223" i="32"/>
  <c r="N60" i="32"/>
  <c r="N331" i="32"/>
  <c r="W331" i="32" s="1"/>
  <c r="N354" i="32"/>
  <c r="W354" i="32" s="1"/>
  <c r="N496" i="32"/>
  <c r="W496" i="32" s="1"/>
  <c r="N380" i="32"/>
  <c r="N95" i="32"/>
  <c r="N2" i="32"/>
  <c r="W2" i="32" s="1"/>
  <c r="N267" i="32"/>
  <c r="W267" i="32" s="1"/>
  <c r="N227" i="32"/>
  <c r="W227" i="32" s="1"/>
  <c r="N453" i="32"/>
  <c r="W453" i="32" s="1"/>
  <c r="N261" i="32"/>
  <c r="N559" i="32"/>
  <c r="N97" i="32"/>
  <c r="W97" i="32" s="1"/>
  <c r="N100" i="32"/>
  <c r="W100" i="32" s="1"/>
  <c r="N56" i="32"/>
  <c r="N44" i="32"/>
  <c r="N412" i="32"/>
  <c r="W412" i="32" s="1"/>
  <c r="N194" i="32"/>
  <c r="N20" i="32"/>
  <c r="N425" i="32"/>
  <c r="N467" i="32"/>
  <c r="W467" i="32" s="1"/>
  <c r="N482" i="32"/>
  <c r="W482" i="32" s="1"/>
  <c r="N543" i="32"/>
  <c r="W543" i="32" s="1"/>
  <c r="N123" i="32"/>
  <c r="W123" i="32" s="1"/>
  <c r="N317" i="32"/>
  <c r="W317" i="32" s="1"/>
  <c r="N280" i="32"/>
  <c r="W280" i="32" s="1"/>
  <c r="N379" i="32"/>
  <c r="N369" i="32"/>
  <c r="N74" i="32"/>
  <c r="W74" i="32" s="1"/>
  <c r="N468" i="32"/>
  <c r="N505" i="32"/>
  <c r="N39" i="32"/>
  <c r="N51" i="32"/>
  <c r="W51" i="32" s="1"/>
  <c r="N366" i="32"/>
  <c r="W366" i="32" s="1"/>
  <c r="N151" i="32"/>
  <c r="W151" i="32" s="1"/>
  <c r="N492" i="32"/>
  <c r="W492" i="32" s="1"/>
  <c r="N484" i="32"/>
  <c r="W484" i="32" s="1"/>
  <c r="N126" i="32"/>
  <c r="W126" i="32" s="1"/>
  <c r="N456" i="32"/>
  <c r="N309" i="32"/>
  <c r="N300" i="32"/>
  <c r="W300" i="32" s="1"/>
  <c r="N327" i="32"/>
  <c r="N24" i="32"/>
  <c r="W24" i="32" s="1"/>
  <c r="N179" i="32"/>
  <c r="N419" i="32"/>
  <c r="N221" i="32"/>
  <c r="N504" i="32"/>
  <c r="N277" i="32"/>
  <c r="W277" i="32" s="1"/>
  <c r="N394" i="32"/>
  <c r="W394" i="32" s="1"/>
  <c r="N254" i="32"/>
  <c r="W254" i="32" s="1"/>
  <c r="N363" i="32"/>
  <c r="W363" i="32" s="1"/>
  <c r="N41" i="32"/>
  <c r="W41" i="32" s="1"/>
  <c r="N225" i="32"/>
  <c r="W225" i="32" s="1"/>
  <c r="N143" i="32"/>
  <c r="W143" i="32" s="1"/>
  <c r="N250" i="32"/>
  <c r="W250" i="32" s="1"/>
  <c r="N432" i="32"/>
  <c r="W432" i="32" s="1"/>
  <c r="N483" i="32"/>
  <c r="W483" i="32" s="1"/>
  <c r="N3" i="32"/>
  <c r="W3" i="32" s="1"/>
  <c r="N168" i="32"/>
  <c r="W168" i="32" s="1"/>
  <c r="N165" i="32"/>
  <c r="W165" i="32" s="1"/>
  <c r="N161" i="32"/>
  <c r="N455" i="32"/>
  <c r="W455" i="32" s="1"/>
  <c r="N93" i="32"/>
  <c r="N424" i="32"/>
  <c r="W424" i="32" s="1"/>
  <c r="N92" i="32"/>
  <c r="W92" i="32" s="1"/>
  <c r="N239" i="32"/>
  <c r="W239" i="32" s="1"/>
  <c r="N447" i="32"/>
  <c r="N177" i="32"/>
  <c r="N146" i="32"/>
  <c r="W146" i="32" s="1"/>
  <c r="N434" i="32"/>
  <c r="W434" i="32" s="1"/>
  <c r="N196" i="32"/>
  <c r="W196" i="32" s="1"/>
  <c r="N269" i="32"/>
  <c r="N160" i="32"/>
  <c r="W160" i="32" s="1"/>
  <c r="N398" i="32"/>
  <c r="W398" i="32" s="1"/>
  <c r="N361" i="32"/>
  <c r="W361" i="32" s="1"/>
  <c r="N461" i="32"/>
  <c r="W461" i="32" s="1"/>
  <c r="N201" i="32"/>
  <c r="W201" i="32" s="1"/>
  <c r="N251" i="32"/>
  <c r="N525" i="32"/>
  <c r="W525" i="32" s="1"/>
  <c r="N171" i="32"/>
  <c r="W171" i="32" s="1"/>
  <c r="N305" i="32"/>
  <c r="W305" i="32" s="1"/>
  <c r="N387" i="32"/>
  <c r="W387" i="32" s="1"/>
  <c r="N552" i="32"/>
  <c r="N371" i="32"/>
  <c r="W371" i="32" s="1"/>
  <c r="N551" i="32"/>
  <c r="W551" i="32" s="1"/>
  <c r="N249" i="32"/>
  <c r="W249" i="32" s="1"/>
  <c r="N99" i="32"/>
  <c r="W99" i="32" s="1"/>
  <c r="N213" i="32"/>
  <c r="W213" i="32" s="1"/>
  <c r="N50" i="32"/>
  <c r="N381" i="32"/>
  <c r="N401" i="32"/>
  <c r="N490" i="32"/>
  <c r="N333" i="32"/>
  <c r="N498" i="32"/>
  <c r="W498" i="32" s="1"/>
  <c r="N229" i="32"/>
  <c r="W229" i="32" s="1"/>
  <c r="N150" i="32"/>
  <c r="W150" i="32" s="1"/>
  <c r="N149" i="32"/>
  <c r="N533" i="32"/>
  <c r="N278" i="32"/>
  <c r="N295" i="32"/>
  <c r="W295" i="32" s="1"/>
  <c r="N266" i="32"/>
  <c r="W266" i="32" s="1"/>
  <c r="N469" i="32"/>
  <c r="W469" i="32" s="1"/>
  <c r="N132" i="32"/>
  <c r="W132" i="32" s="1"/>
  <c r="N118" i="32"/>
  <c r="W118" i="32" s="1"/>
  <c r="N35" i="32"/>
  <c r="N410" i="32"/>
  <c r="W410" i="32" s="1"/>
  <c r="N477" i="32"/>
  <c r="W477" i="32" s="1"/>
  <c r="N512" i="32"/>
  <c r="N75" i="32"/>
  <c r="N550" i="32"/>
  <c r="N38" i="32"/>
  <c r="W38" i="32" s="1"/>
  <c r="N436" i="32"/>
  <c r="W436" i="32" s="1"/>
  <c r="N294" i="32"/>
  <c r="N109" i="32"/>
  <c r="N175" i="32"/>
  <c r="W175" i="32" s="1"/>
  <c r="N457" i="32"/>
  <c r="W457" i="32" s="1"/>
  <c r="N255" i="32"/>
  <c r="N180" i="32"/>
  <c r="W180" i="32" s="1"/>
  <c r="N403" i="32"/>
  <c r="W403" i="32" s="1"/>
  <c r="N538" i="32"/>
  <c r="N421" i="32"/>
  <c r="W421" i="32" s="1"/>
  <c r="N495" i="32"/>
  <c r="N463" i="32"/>
  <c r="W463" i="32" s="1"/>
  <c r="N555" i="32"/>
  <c r="N475" i="32"/>
  <c r="N470" i="32"/>
  <c r="W470" i="32" s="1"/>
  <c r="N19" i="32"/>
  <c r="N259" i="32"/>
  <c r="W259" i="32" s="1"/>
  <c r="N90" i="32"/>
  <c r="N252" i="32"/>
  <c r="W252" i="32" s="1"/>
  <c r="N72" i="32"/>
  <c r="W72" i="32" s="1"/>
  <c r="N234" i="32"/>
  <c r="W234" i="32" s="1"/>
  <c r="N337" i="32"/>
  <c r="W337" i="32" s="1"/>
  <c r="N526" i="32"/>
  <c r="W526" i="32" s="1"/>
  <c r="N7" i="32"/>
  <c r="N444" i="32"/>
  <c r="W444" i="32" s="1"/>
  <c r="N135" i="32"/>
  <c r="N116" i="32"/>
  <c r="N256" i="32"/>
  <c r="W256" i="32" s="1"/>
  <c r="N14" i="32"/>
  <c r="N237" i="32"/>
  <c r="N549" i="32"/>
  <c r="N328" i="32"/>
  <c r="W328" i="32" s="1"/>
  <c r="N302" i="32"/>
  <c r="N335" i="32"/>
  <c r="N473" i="32"/>
  <c r="W473" i="32" s="1"/>
  <c r="N557" i="32"/>
  <c r="N68" i="32"/>
  <c r="W68" i="32" s="1"/>
  <c r="N172" i="32"/>
  <c r="W172" i="32" s="1"/>
  <c r="N9" i="32"/>
  <c r="W9" i="32" s="1"/>
  <c r="N89" i="32"/>
  <c r="N66" i="32"/>
  <c r="W66" i="32" s="1"/>
  <c r="N207" i="32"/>
  <c r="N312" i="32"/>
  <c r="N124" i="32"/>
  <c r="W124" i="32" s="1"/>
  <c r="N318" i="32"/>
  <c r="N400" i="32"/>
  <c r="N43" i="32"/>
  <c r="N188" i="32"/>
  <c r="W188" i="32" s="1"/>
  <c r="N174" i="32"/>
  <c r="W174" i="32" s="1"/>
  <c r="N360" i="32"/>
  <c r="N178" i="32"/>
  <c r="W178" i="32" s="1"/>
  <c r="N350" i="32"/>
  <c r="W350" i="32" s="1"/>
  <c r="N176" i="32"/>
  <c r="W176" i="32" s="1"/>
  <c r="N137" i="32"/>
  <c r="W137" i="32" s="1"/>
  <c r="N57" i="32"/>
  <c r="W57" i="32" s="1"/>
  <c r="N10" i="32"/>
  <c r="W10" i="32" s="1"/>
  <c r="N28" i="32"/>
  <c r="W28" i="32" s="1"/>
  <c r="N310" i="32"/>
  <c r="N98" i="32"/>
  <c r="N510" i="32"/>
  <c r="N515" i="32"/>
  <c r="N191" i="32"/>
  <c r="W191" i="32" s="1"/>
  <c r="N460" i="32"/>
  <c r="N537" i="32"/>
  <c r="N501" i="32"/>
  <c r="N378" i="32"/>
  <c r="W378" i="32" s="1"/>
  <c r="N519" i="32"/>
  <c r="W519" i="32" s="1"/>
  <c r="N373" i="32"/>
  <c r="N528" i="32"/>
  <c r="W528" i="32" s="1"/>
  <c r="N319" i="32"/>
  <c r="W319" i="32" s="1"/>
  <c r="N33" i="32"/>
  <c r="N247" i="32"/>
  <c r="W247" i="32" s="1"/>
  <c r="N242" i="32"/>
  <c r="W242" i="32" s="1"/>
  <c r="N478" i="32"/>
  <c r="W478" i="32" s="1"/>
  <c r="N203" i="32"/>
  <c r="W203" i="32" s="1"/>
  <c r="N454" i="32"/>
  <c r="N4" i="32"/>
  <c r="N445" i="32"/>
  <c r="N220" i="32"/>
  <c r="N152" i="32"/>
  <c r="N316" i="32"/>
  <c r="N183" i="32"/>
  <c r="N184" i="32"/>
  <c r="W184" i="32" s="1"/>
  <c r="N506" i="32"/>
  <c r="W506" i="32" s="1"/>
  <c r="N131" i="32"/>
  <c r="W131" i="32" s="1"/>
  <c r="N231" i="32"/>
  <c r="W231" i="32" s="1"/>
  <c r="N301" i="32"/>
  <c r="N545" i="32"/>
  <c r="W545" i="32" s="1"/>
  <c r="N94" i="32"/>
  <c r="W94" i="32" s="1"/>
  <c r="N556" i="32"/>
  <c r="W556" i="32" s="1"/>
  <c r="N491" i="32"/>
  <c r="W491" i="32" s="1"/>
  <c r="N233" i="32"/>
  <c r="W233" i="32" s="1"/>
  <c r="N200" i="32"/>
  <c r="W200" i="32" s="1"/>
  <c r="N474" i="32"/>
  <c r="W474" i="32" s="1"/>
  <c r="N214" i="32"/>
  <c r="N402" i="32"/>
  <c r="N206" i="32"/>
  <c r="N268" i="32"/>
  <c r="W268" i="32" s="1"/>
  <c r="N67" i="32"/>
  <c r="W67" i="32" s="1"/>
  <c r="N388" i="32"/>
  <c r="W388" i="32" s="1"/>
  <c r="N440" i="32"/>
  <c r="W440" i="32" s="1"/>
  <c r="N156" i="32"/>
  <c r="W156" i="32" s="1"/>
  <c r="N527" i="32"/>
  <c r="W527" i="32" s="1"/>
  <c r="N517" i="32"/>
  <c r="N167" i="32"/>
  <c r="W167" i="32" s="1"/>
  <c r="N437" i="32"/>
  <c r="N153" i="32"/>
  <c r="W153" i="32" s="1"/>
  <c r="N307" i="32"/>
  <c r="W307" i="32" s="1"/>
  <c r="N111" i="32"/>
  <c r="W111" i="32" s="1"/>
  <c r="N465" i="32"/>
  <c r="W465" i="32" s="1"/>
  <c r="N63" i="32"/>
  <c r="N364" i="32"/>
  <c r="W364" i="32" s="1"/>
  <c r="N115" i="32"/>
  <c r="W115" i="32" s="1"/>
  <c r="N105" i="32"/>
  <c r="N138" i="32"/>
  <c r="W138" i="32" s="1"/>
  <c r="N210" i="32"/>
  <c r="W210" i="32" s="1"/>
  <c r="N102" i="32"/>
  <c r="N284" i="32"/>
  <c r="W284" i="32" s="1"/>
  <c r="N18" i="32"/>
  <c r="N257" i="32"/>
  <c r="N281" i="32"/>
  <c r="N450" i="32"/>
  <c r="N466" i="32"/>
  <c r="W466" i="32" s="1"/>
  <c r="N120" i="32"/>
  <c r="N139" i="32"/>
  <c r="W139" i="32" s="1"/>
  <c r="N518" i="32"/>
  <c r="N396" i="32"/>
  <c r="N296" i="32"/>
  <c r="N464" i="32"/>
  <c r="W464" i="32" s="1"/>
  <c r="Y404" i="32"/>
  <c r="AD404" i="32" s="1"/>
  <c r="Y236" i="32"/>
  <c r="Y121" i="32"/>
  <c r="AD121" i="32" s="1"/>
  <c r="Y361" i="32"/>
  <c r="AD361" i="32" s="1"/>
  <c r="Y185" i="32"/>
  <c r="AD185" i="32" s="1"/>
  <c r="Y507" i="32"/>
  <c r="AD507" i="32" s="1"/>
  <c r="Y278" i="32"/>
  <c r="AD278" i="32" s="1"/>
  <c r="Y83" i="32"/>
  <c r="AD83" i="32" s="1"/>
  <c r="Y375" i="32"/>
  <c r="AD375" i="32" s="1"/>
  <c r="Y253" i="32"/>
  <c r="AD253" i="32" s="1"/>
  <c r="Y353" i="32"/>
  <c r="AD353" i="32" s="1"/>
  <c r="Y446" i="32"/>
  <c r="AD446" i="32" s="1"/>
  <c r="Y378" i="32"/>
  <c r="AD378" i="32" s="1"/>
  <c r="Y447" i="32"/>
  <c r="AD447" i="32" s="1"/>
  <c r="Y159" i="32"/>
  <c r="AD159" i="32" s="1"/>
  <c r="Y388" i="32"/>
  <c r="AD388" i="32" s="1"/>
  <c r="Y112" i="32"/>
  <c r="AD112" i="32" s="1"/>
  <c r="Y434" i="32"/>
  <c r="AD434" i="32" s="1"/>
  <c r="Y225" i="32"/>
  <c r="AD225" i="32" s="1"/>
  <c r="Y301" i="32"/>
  <c r="AD301" i="32" s="1"/>
  <c r="Y72" i="32"/>
  <c r="AD72" i="32" s="1"/>
  <c r="Y251" i="32"/>
  <c r="AD251" i="32" s="1"/>
  <c r="Y294" i="32"/>
  <c r="AD294" i="32" s="1"/>
  <c r="Y358" i="32"/>
  <c r="AD358" i="32" s="1"/>
  <c r="Y93" i="32"/>
  <c r="AD93" i="32" s="1"/>
  <c r="Y332" i="32"/>
  <c r="AD332" i="32" s="1"/>
  <c r="Y168" i="32"/>
  <c r="AD168" i="32" s="1"/>
  <c r="Y428" i="32"/>
  <c r="AD428" i="32" s="1"/>
  <c r="Y505" i="32"/>
  <c r="AD505" i="32" s="1"/>
  <c r="Y391" i="32"/>
  <c r="AD391" i="32" s="1"/>
  <c r="Y204" i="32"/>
  <c r="AD204" i="32" s="1"/>
  <c r="Y439" i="32"/>
  <c r="AD439" i="32" s="1"/>
  <c r="Y247" i="32"/>
  <c r="AD247" i="32" s="1"/>
  <c r="Y106" i="32"/>
  <c r="AD106" i="32" s="1"/>
  <c r="Y559" i="32"/>
  <c r="AD559" i="32" s="1"/>
  <c r="Y109" i="32"/>
  <c r="AD109" i="32" s="1"/>
  <c r="Y260" i="32"/>
  <c r="AD260" i="32" s="1"/>
  <c r="Y302" i="32"/>
  <c r="AD302" i="32" s="1"/>
  <c r="Y367" i="32"/>
  <c r="AD367" i="32" s="1"/>
  <c r="Y16" i="32"/>
  <c r="AD16" i="32" s="1"/>
  <c r="Y440" i="32"/>
  <c r="AD440" i="32" s="1"/>
  <c r="Y423" i="32"/>
  <c r="AD423" i="32" s="1"/>
  <c r="Y221" i="32"/>
  <c r="AD221" i="32" s="1"/>
  <c r="Y209" i="32"/>
  <c r="AD209" i="32" s="1"/>
  <c r="Y542" i="32"/>
  <c r="AD542" i="32" s="1"/>
  <c r="Y362" i="32"/>
  <c r="AD362" i="32" s="1"/>
  <c r="Y148" i="32"/>
  <c r="AD148" i="32" s="1"/>
  <c r="Y275" i="32"/>
  <c r="AD275" i="32" s="1"/>
  <c r="Y495" i="32"/>
  <c r="AD495" i="32" s="1"/>
  <c r="Y156" i="32"/>
  <c r="AD156" i="32" s="1"/>
  <c r="Y510" i="32"/>
  <c r="AD510" i="32" s="1"/>
  <c r="Y263" i="32"/>
  <c r="AD263" i="32" s="1"/>
  <c r="Y19" i="32"/>
  <c r="AD19" i="32" s="1"/>
  <c r="Y229" i="32"/>
  <c r="AD229" i="32" s="1"/>
  <c r="Y150" i="32"/>
  <c r="AD150" i="32" s="1"/>
  <c r="Y519" i="32"/>
  <c r="AD519" i="32" s="1"/>
  <c r="Y62" i="32"/>
  <c r="AD62" i="32" s="1"/>
  <c r="Y457" i="32"/>
  <c r="AD457" i="32" s="1"/>
  <c r="Y366" i="32"/>
  <c r="AD366" i="32" s="1"/>
  <c r="Y344" i="32"/>
  <c r="AD344" i="32" s="1"/>
  <c r="Y167" i="32"/>
  <c r="AD167" i="32" s="1"/>
  <c r="Y222" i="32"/>
  <c r="AD222" i="32" s="1"/>
  <c r="Y223" i="32"/>
  <c r="AD223" i="32" s="1"/>
  <c r="Y291" i="32"/>
  <c r="AD291" i="32" s="1"/>
  <c r="Y395" i="32"/>
  <c r="AD395" i="32" s="1"/>
  <c r="Y29" i="32"/>
  <c r="AD29" i="32" s="1"/>
  <c r="Y217" i="32"/>
  <c r="AD217" i="32" s="1"/>
  <c r="Y17" i="32"/>
  <c r="AD17" i="32" s="1"/>
  <c r="Y416" i="32"/>
  <c r="AD416" i="32" s="1"/>
  <c r="Y469" i="32"/>
  <c r="AD469" i="32" s="1"/>
  <c r="Y512" i="32"/>
  <c r="AD512" i="32" s="1"/>
  <c r="Y552" i="32"/>
  <c r="AD552" i="32" s="1"/>
  <c r="Y125" i="32"/>
  <c r="AD125" i="32" s="1"/>
  <c r="Y197" i="32"/>
  <c r="AD197" i="32" s="1"/>
  <c r="Y78" i="32"/>
  <c r="AD78" i="32" s="1"/>
  <c r="Y377" i="32"/>
  <c r="AD377" i="32" s="1"/>
  <c r="Y75" i="32"/>
  <c r="AD75" i="32" s="1"/>
  <c r="Y450" i="32"/>
  <c r="AD450" i="32" s="1"/>
  <c r="Y170" i="32"/>
  <c r="AD170" i="32" s="1"/>
  <c r="Y454" i="32"/>
  <c r="AD454" i="32" s="1"/>
  <c r="Y306" i="32"/>
  <c r="AD306" i="32" s="1"/>
  <c r="Y203" i="32"/>
  <c r="AD203" i="32" s="1"/>
  <c r="Y30" i="32"/>
  <c r="AD30" i="32" s="1"/>
  <c r="Y338" i="32"/>
  <c r="AD338" i="32" s="1"/>
  <c r="Y270" i="32"/>
  <c r="AD270" i="32" s="1"/>
  <c r="Y257" i="32"/>
  <c r="AD257" i="32" s="1"/>
  <c r="Y198" i="32"/>
  <c r="AD198" i="32" s="1"/>
  <c r="Y386" i="32"/>
  <c r="AD386" i="32" s="1"/>
  <c r="Y499" i="32"/>
  <c r="AD499" i="32" s="1"/>
  <c r="Y407" i="32"/>
  <c r="AD407" i="32" s="1"/>
  <c r="Y216" i="32"/>
  <c r="AD216" i="32" s="1"/>
  <c r="Y483" i="32"/>
  <c r="AD483" i="32" s="1"/>
  <c r="Y38" i="32"/>
  <c r="AD38" i="32" s="1"/>
  <c r="Y80" i="32"/>
  <c r="AD80" i="32" s="1"/>
  <c r="Y64" i="32"/>
  <c r="AD64" i="32" s="1"/>
  <c r="Y307" i="32"/>
  <c r="AD307" i="32" s="1"/>
  <c r="Y258" i="32"/>
  <c r="AD258" i="32" s="1"/>
  <c r="Y74" i="32"/>
  <c r="AD74" i="32" s="1"/>
  <c r="Y304" i="32"/>
  <c r="AD304" i="32" s="1"/>
  <c r="Y524" i="32"/>
  <c r="AD524" i="32" s="1"/>
  <c r="Y250" i="32"/>
  <c r="AD250" i="32" s="1"/>
  <c r="Y137" i="32"/>
  <c r="AD137" i="32" s="1"/>
  <c r="Y380" i="32"/>
  <c r="AD380" i="32" s="1"/>
  <c r="Y117" i="32"/>
  <c r="AD117" i="32" s="1"/>
  <c r="Y503" i="32"/>
  <c r="AD503" i="32" s="1"/>
  <c r="Y472" i="32"/>
  <c r="AD472" i="32" s="1"/>
  <c r="Y15" i="32"/>
  <c r="AD15" i="32" s="1"/>
  <c r="Y535" i="32"/>
  <c r="AD535" i="32" s="1"/>
  <c r="Y79" i="32"/>
  <c r="AD79" i="32" s="1"/>
  <c r="Y71" i="32"/>
  <c r="AD71" i="32" s="1"/>
  <c r="Y491" i="32"/>
  <c r="AD491" i="32" s="1"/>
  <c r="Y533" i="32"/>
  <c r="AD533" i="32" s="1"/>
  <c r="Y268" i="32"/>
  <c r="AD268" i="32" s="1"/>
  <c r="Y368" i="32"/>
  <c r="AD368" i="32" s="1"/>
  <c r="Y485" i="32"/>
  <c r="AD485" i="32" s="1"/>
  <c r="Y442" i="32"/>
  <c r="AD442" i="32" s="1"/>
  <c r="Y461" i="32"/>
  <c r="AD461" i="32" s="1"/>
  <c r="Y459" i="32"/>
  <c r="AD459" i="32" s="1"/>
  <c r="Y385" i="32"/>
  <c r="AD385" i="32" s="1"/>
  <c r="Y444" i="32"/>
  <c r="AD444" i="32" s="1"/>
  <c r="Y529" i="32"/>
  <c r="AD529" i="32" s="1"/>
  <c r="Y400" i="32"/>
  <c r="AD400" i="32" s="1"/>
  <c r="Y374" i="32"/>
  <c r="AD374" i="32" s="1"/>
  <c r="Y417" i="32"/>
  <c r="AD417" i="32" s="1"/>
  <c r="Y549" i="32"/>
  <c r="AD549" i="32" s="1"/>
  <c r="Y177" i="32"/>
  <c r="AD177" i="32" s="1"/>
  <c r="Y174" i="32"/>
  <c r="AD174" i="32" s="1"/>
  <c r="Y387" i="32"/>
  <c r="AD387" i="32" s="1"/>
  <c r="Y554" i="32"/>
  <c r="AD554" i="32" s="1"/>
  <c r="Y534" i="32"/>
  <c r="AD534" i="32" s="1"/>
  <c r="Y494" i="32"/>
  <c r="AD494" i="32" s="1"/>
  <c r="Y98" i="32"/>
  <c r="AD98" i="32" s="1"/>
  <c r="Y32" i="32"/>
  <c r="AD32" i="32" s="1"/>
  <c r="Y133" i="32"/>
  <c r="AD133" i="32" s="1"/>
  <c r="Y267" i="32"/>
  <c r="AD267" i="32" s="1"/>
  <c r="Y45" i="32"/>
  <c r="AD45" i="32" s="1"/>
  <c r="Y152" i="32"/>
  <c r="AD152" i="32" s="1"/>
  <c r="Y547" i="32"/>
  <c r="AD547" i="32" s="1"/>
  <c r="Y34" i="32"/>
  <c r="AD34" i="32" s="1"/>
  <c r="Y292" i="32"/>
  <c r="AD292" i="32" s="1"/>
  <c r="Y58" i="32"/>
  <c r="AD58" i="32" s="1"/>
  <c r="Y315" i="32"/>
  <c r="AD315" i="32" s="1"/>
  <c r="Y259" i="32"/>
  <c r="AD259" i="32" s="1"/>
  <c r="Y371" i="32"/>
  <c r="AD371" i="32" s="1"/>
  <c r="Y339" i="32"/>
  <c r="AD339" i="32" s="1"/>
  <c r="Y522" i="32"/>
  <c r="AD522" i="32" s="1"/>
  <c r="Y4" i="32"/>
  <c r="AD4" i="32" s="1"/>
  <c r="Y399" i="32"/>
  <c r="AD399" i="32" s="1"/>
  <c r="Y373" i="32"/>
  <c r="AD373" i="32" s="1"/>
  <c r="Y414" i="32"/>
  <c r="AD414" i="32" s="1"/>
  <c r="Y317" i="32"/>
  <c r="AD317" i="32" s="1"/>
  <c r="Y390" i="32"/>
  <c r="AD390" i="32" s="1"/>
  <c r="Y181" i="32"/>
  <c r="AD181" i="32" s="1"/>
  <c r="Y149" i="32"/>
  <c r="AD149" i="32" s="1"/>
  <c r="Y411" i="32"/>
  <c r="AD411" i="32" s="1"/>
  <c r="Y337" i="32"/>
  <c r="AD337" i="32" s="1"/>
  <c r="Y508" i="32"/>
  <c r="AD508" i="32" s="1"/>
  <c r="Y134" i="32"/>
  <c r="AD134" i="32" s="1"/>
  <c r="Y35" i="32"/>
  <c r="AD35" i="32" s="1"/>
  <c r="Y425" i="32"/>
  <c r="AD425" i="32" s="1"/>
  <c r="Y21" i="32"/>
  <c r="AD21" i="32" s="1"/>
  <c r="Y331" i="32"/>
  <c r="AD331" i="32" s="1"/>
  <c r="Y325" i="32"/>
  <c r="AD325" i="32" s="1"/>
  <c r="Y99" i="32"/>
  <c r="AD99" i="32" s="1"/>
  <c r="Y517" i="32"/>
  <c r="AD517" i="32" s="1"/>
  <c r="Y273" i="32"/>
  <c r="AD273" i="32" s="1"/>
  <c r="Y28" i="32"/>
  <c r="AD28" i="32" s="1"/>
  <c r="Y348" i="32"/>
  <c r="AD348" i="32" s="1"/>
  <c r="Y553" i="32"/>
  <c r="AD553" i="32" s="1"/>
  <c r="Y458" i="32"/>
  <c r="AD458" i="32" s="1"/>
  <c r="Y286" i="32"/>
  <c r="AD286" i="32" s="1"/>
  <c r="Y116" i="32"/>
  <c r="AD116" i="32" s="1"/>
  <c r="Y398" i="32"/>
  <c r="AD398" i="32" s="1"/>
  <c r="Y44" i="32"/>
  <c r="AD44" i="32" s="1"/>
  <c r="Y142" i="32"/>
  <c r="AD142" i="32" s="1"/>
  <c r="Y482" i="32"/>
  <c r="AD482" i="32" s="1"/>
  <c r="Y305" i="32"/>
  <c r="AD305" i="32" s="1"/>
  <c r="Y412" i="32"/>
  <c r="AD412" i="32" s="1"/>
  <c r="Y474" i="32"/>
  <c r="AD474" i="32" s="1"/>
  <c r="Y488" i="32"/>
  <c r="AD488" i="32" s="1"/>
  <c r="Y297" i="32"/>
  <c r="AD297" i="32" s="1"/>
  <c r="Y290" i="32"/>
  <c r="AD290" i="32" s="1"/>
  <c r="Y538" i="32"/>
  <c r="AD538" i="32" s="1"/>
  <c r="Y530" i="32"/>
  <c r="AD530" i="32" s="1"/>
  <c r="Y464" i="32"/>
  <c r="AD464" i="32" s="1"/>
  <c r="Y334" i="32"/>
  <c r="AD334" i="32" s="1"/>
  <c r="Y239" i="32"/>
  <c r="AD239" i="32" s="1"/>
  <c r="Y254" i="32"/>
  <c r="AD254" i="32" s="1"/>
  <c r="Y327" i="32"/>
  <c r="AD327" i="32" s="1"/>
  <c r="Y497" i="32"/>
  <c r="AD497" i="32" s="1"/>
  <c r="Y321" i="32"/>
  <c r="AD321" i="32" s="1"/>
  <c r="Y433" i="32"/>
  <c r="AD433" i="32" s="1"/>
  <c r="Y84" i="32"/>
  <c r="AD84" i="32" s="1"/>
  <c r="Y496" i="32"/>
  <c r="AD496" i="32" s="1"/>
  <c r="Y489" i="32"/>
  <c r="AD489" i="32" s="1"/>
  <c r="Y346" i="32"/>
  <c r="AD346" i="32" s="1"/>
  <c r="Y402" i="32"/>
  <c r="AD402" i="32" s="1"/>
  <c r="Y164" i="32"/>
  <c r="AD164" i="32" s="1"/>
  <c r="Y516" i="32"/>
  <c r="AD516" i="32" s="1"/>
  <c r="Y200" i="32"/>
  <c r="AD200" i="32" s="1"/>
  <c r="Y310" i="32"/>
  <c r="AD310" i="32" s="1"/>
  <c r="Y147" i="32"/>
  <c r="AD147" i="32" s="1"/>
  <c r="Y376" i="32"/>
  <c r="AD376" i="32" s="1"/>
  <c r="Y313" i="32"/>
  <c r="AD313" i="32" s="1"/>
  <c r="Y189" i="32"/>
  <c r="AD189" i="32" s="1"/>
  <c r="Y479" i="32"/>
  <c r="AD479" i="32" s="1"/>
  <c r="Y523" i="32"/>
  <c r="AD523" i="32" s="1"/>
  <c r="Y153" i="32"/>
  <c r="AD153" i="32" s="1"/>
  <c r="Y40" i="32"/>
  <c r="AD40" i="32" s="1"/>
  <c r="Y70" i="32"/>
  <c r="AD70" i="32" s="1"/>
  <c r="Y316" i="32"/>
  <c r="AD316" i="32" s="1"/>
  <c r="Y77" i="32"/>
  <c r="AD77" i="32" s="1"/>
  <c r="Y262" i="32"/>
  <c r="AD262" i="32" s="1"/>
  <c r="Y69" i="32"/>
  <c r="AD69" i="32" s="1"/>
  <c r="Y406" i="32"/>
  <c r="AD406" i="32" s="1"/>
  <c r="Y284" i="32"/>
  <c r="AD284" i="32" s="1"/>
  <c r="Y96" i="32"/>
  <c r="AD96" i="32" s="1"/>
  <c r="Y18" i="32"/>
  <c r="AD18" i="32" s="1"/>
  <c r="Y63" i="32"/>
  <c r="AD63" i="32" s="1"/>
  <c r="Y126" i="32"/>
  <c r="AD126" i="32" s="1"/>
  <c r="Y415" i="32"/>
  <c r="AD415" i="32" s="1"/>
  <c r="Y456" i="32"/>
  <c r="AD456" i="32" s="1"/>
  <c r="Y467" i="32"/>
  <c r="AD467" i="32" s="1"/>
  <c r="Y184" i="32"/>
  <c r="AD184" i="32" s="1"/>
  <c r="Y347" i="32"/>
  <c r="AD347" i="32" s="1"/>
  <c r="Y186" i="32"/>
  <c r="AD186" i="32" s="1"/>
  <c r="Y95" i="32"/>
  <c r="AD95" i="32" s="1"/>
  <c r="Y9" i="32"/>
  <c r="AD9" i="32" s="1"/>
  <c r="Y55" i="32"/>
  <c r="AD55" i="32" s="1"/>
  <c r="Y335" i="32"/>
  <c r="AD335" i="32" s="1"/>
  <c r="Y22" i="32"/>
  <c r="AD22" i="32" s="1"/>
  <c r="Y146" i="32"/>
  <c r="AD146" i="32" s="1"/>
  <c r="Y545" i="32"/>
  <c r="AD545" i="32" s="1"/>
  <c r="Y249" i="32"/>
  <c r="AD249" i="32" s="1"/>
  <c r="Y3" i="32"/>
  <c r="AD3" i="32" s="1"/>
  <c r="Y91" i="32"/>
  <c r="AD91" i="32" s="1"/>
  <c r="Y25" i="32"/>
  <c r="AD25" i="32" s="1"/>
  <c r="Y470" i="32"/>
  <c r="AD470" i="32" s="1"/>
  <c r="Y413" i="32"/>
  <c r="AD413" i="32" s="1"/>
  <c r="Y107" i="32"/>
  <c r="AD107" i="32" s="1"/>
  <c r="Y145" i="32"/>
  <c r="AD145" i="32" s="1"/>
  <c r="Y506" i="32"/>
  <c r="AD506" i="32" s="1"/>
  <c r="Y24" i="32"/>
  <c r="AD24" i="32" s="1"/>
  <c r="Y409" i="32"/>
  <c r="AD409" i="32" s="1"/>
  <c r="Y322" i="32"/>
  <c r="AD322" i="32" s="1"/>
  <c r="Y246" i="32"/>
  <c r="AD246" i="32" s="1"/>
  <c r="Y102" i="32"/>
  <c r="AD102" i="32" s="1"/>
  <c r="Y430" i="32"/>
  <c r="AD430" i="32" s="1"/>
  <c r="Y37" i="32"/>
  <c r="AD37" i="32" s="1"/>
  <c r="Y187" i="32"/>
  <c r="AD187" i="32" s="1"/>
  <c r="Y539" i="32"/>
  <c r="AD539" i="32" s="1"/>
  <c r="Y403" i="32"/>
  <c r="AD403" i="32" s="1"/>
  <c r="Y67" i="32"/>
  <c r="AD67" i="32" s="1"/>
  <c r="Y66" i="32"/>
  <c r="AD66" i="32" s="1"/>
  <c r="Y108" i="32"/>
  <c r="AD108" i="32" s="1"/>
  <c r="Y88" i="32"/>
  <c r="AD88" i="32" s="1"/>
  <c r="Y490" i="32"/>
  <c r="AD490" i="32" s="1"/>
  <c r="Y211" i="32"/>
  <c r="AD211" i="32" s="1"/>
  <c r="Y478" i="32"/>
  <c r="AD478" i="32" s="1"/>
  <c r="Y349" i="32"/>
  <c r="AD349" i="32" s="1"/>
  <c r="Y50" i="32"/>
  <c r="AD50" i="32" s="1"/>
  <c r="Y199" i="32"/>
  <c r="AD199" i="32" s="1"/>
  <c r="Y351" i="32"/>
  <c r="AD351" i="32" s="1"/>
  <c r="Y264" i="32"/>
  <c r="AD264" i="32" s="1"/>
  <c r="Y340" i="32"/>
  <c r="AD340" i="32" s="1"/>
  <c r="Y123" i="32"/>
  <c r="AD123" i="32" s="1"/>
  <c r="Y94" i="32"/>
  <c r="AD94" i="32" s="1"/>
  <c r="Y389" i="32"/>
  <c r="AD389" i="32" s="1"/>
  <c r="Y256" i="32"/>
  <c r="AD256" i="32" s="1"/>
  <c r="Y548" i="32"/>
  <c r="AD548" i="32" s="1"/>
  <c r="Y169" i="32"/>
  <c r="AD169" i="32" s="1"/>
  <c r="Y42" i="32"/>
  <c r="AD42" i="32" s="1"/>
  <c r="Y336" i="32"/>
  <c r="AD336" i="32" s="1"/>
  <c r="Y311" i="32"/>
  <c r="AD311" i="32" s="1"/>
  <c r="Y129" i="32"/>
  <c r="AD129" i="32" s="1"/>
  <c r="Y230" i="32"/>
  <c r="AD230" i="32" s="1"/>
  <c r="Y27" i="32"/>
  <c r="AD27" i="32" s="1"/>
  <c r="Y426" i="32"/>
  <c r="AD426" i="32" s="1"/>
  <c r="Y141" i="32"/>
  <c r="AD141" i="32" s="1"/>
  <c r="Y328" i="32"/>
  <c r="AD328" i="32" s="1"/>
  <c r="Y323" i="32"/>
  <c r="AD323" i="32" s="1"/>
  <c r="Y105" i="32"/>
  <c r="AD105" i="32" s="1"/>
  <c r="Y175" i="32"/>
  <c r="AD175" i="32" s="1"/>
  <c r="Y324" i="32"/>
  <c r="AD324" i="32" s="1"/>
  <c r="Y227" i="32"/>
  <c r="AD227" i="32" s="1"/>
  <c r="Y101" i="32"/>
  <c r="AD101" i="32" s="1"/>
  <c r="Y521" i="32"/>
  <c r="AD521" i="32" s="1"/>
  <c r="Y515" i="32"/>
  <c r="AD515" i="32" s="1"/>
  <c r="Y455" i="32"/>
  <c r="AD455" i="32" s="1"/>
  <c r="Y26" i="32"/>
  <c r="AD26" i="32" s="1"/>
  <c r="Y451" i="32"/>
  <c r="AD451" i="32" s="1"/>
  <c r="Y500" i="32"/>
  <c r="AD500" i="32" s="1"/>
  <c r="Y528" i="32"/>
  <c r="AD528" i="32" s="1"/>
  <c r="Y288" i="32"/>
  <c r="AD288" i="32" s="1"/>
  <c r="Y234" i="32"/>
  <c r="AD234" i="32" s="1"/>
  <c r="Y242" i="32"/>
  <c r="AD242" i="32" s="1"/>
  <c r="Y318" i="32"/>
  <c r="AD318" i="32" s="1"/>
  <c r="Y379" i="32"/>
  <c r="AD379" i="32" s="1"/>
  <c r="Y405" i="32"/>
  <c r="AD405" i="32" s="1"/>
  <c r="Y113" i="32"/>
  <c r="AD113" i="32" s="1"/>
  <c r="Y363" i="32"/>
  <c r="AD363" i="32" s="1"/>
  <c r="Y541" i="32"/>
  <c r="AD541" i="32" s="1"/>
  <c r="Y179" i="32"/>
  <c r="AD179" i="32" s="1"/>
  <c r="Y238" i="32"/>
  <c r="AD238" i="32" s="1"/>
  <c r="Y326" i="32"/>
  <c r="AD326" i="32" s="1"/>
  <c r="Y171" i="32"/>
  <c r="AD171" i="32" s="1"/>
  <c r="Y183" i="32"/>
  <c r="AD183" i="32" s="1"/>
  <c r="Y143" i="32"/>
  <c r="AD143" i="32" s="1"/>
  <c r="Y51" i="32"/>
  <c r="AD51" i="32" s="1"/>
  <c r="Y342" i="32"/>
  <c r="AD342" i="32" s="1"/>
  <c r="Y5" i="32"/>
  <c r="AD5" i="32" s="1"/>
  <c r="Y320" i="32"/>
  <c r="AD320" i="32" s="1"/>
  <c r="Y421" i="32"/>
  <c r="AD421" i="32" s="1"/>
  <c r="Y429" i="32"/>
  <c r="AD429" i="32" s="1"/>
  <c r="Y486" i="32"/>
  <c r="AD486" i="32" s="1"/>
  <c r="Y128" i="32"/>
  <c r="AD128" i="32" s="1"/>
  <c r="Y241" i="32"/>
  <c r="AD241" i="32" s="1"/>
  <c r="Y82" i="32"/>
  <c r="AD82" i="32" s="1"/>
  <c r="Y191" i="32"/>
  <c r="AD191" i="32" s="1"/>
  <c r="Y475" i="32"/>
  <c r="AD475" i="32" s="1"/>
  <c r="Y557" i="32"/>
  <c r="AD557" i="32" s="1"/>
  <c r="Y536" i="32"/>
  <c r="AD536" i="32" s="1"/>
  <c r="Y188" i="32"/>
  <c r="AD188" i="32" s="1"/>
  <c r="Y240" i="32"/>
  <c r="AD240" i="32" s="1"/>
  <c r="Y502" i="32"/>
  <c r="AD502" i="32" s="1"/>
  <c r="Y431" i="32"/>
  <c r="AD431" i="32" s="1"/>
  <c r="Y525" i="32"/>
  <c r="AD525" i="32" s="1"/>
  <c r="Y343" i="32"/>
  <c r="AD343" i="32" s="1"/>
  <c r="Y65" i="32"/>
  <c r="AD65" i="32" s="1"/>
  <c r="Y365" i="32"/>
  <c r="AD365" i="32" s="1"/>
  <c r="Y54" i="32"/>
  <c r="AD54" i="32" s="1"/>
  <c r="Y369" i="32"/>
  <c r="AD369" i="32" s="1"/>
  <c r="Y269" i="32"/>
  <c r="AD269" i="32" s="1"/>
  <c r="Y540" i="32"/>
  <c r="AD540" i="32" s="1"/>
  <c r="Y543" i="32"/>
  <c r="AD543" i="32" s="1"/>
  <c r="Y87" i="32"/>
  <c r="AD87" i="32" s="1"/>
  <c r="Y354" i="32"/>
  <c r="AD354" i="32" s="1"/>
  <c r="Y140" i="32"/>
  <c r="AD140" i="32" s="1"/>
  <c r="Y59" i="32"/>
  <c r="AD59" i="32" s="1"/>
  <c r="Y394" i="32"/>
  <c r="AD394" i="32" s="1"/>
  <c r="Y208" i="32"/>
  <c r="AD208" i="32" s="1"/>
  <c r="Y418" i="32"/>
  <c r="AD418" i="32" s="1"/>
  <c r="Y480" i="32"/>
  <c r="AD480" i="32" s="1"/>
  <c r="Y56" i="32"/>
  <c r="AD56" i="32" s="1"/>
  <c r="Y127" i="32"/>
  <c r="AD127" i="32" s="1"/>
  <c r="Y68" i="32"/>
  <c r="AD68" i="32" s="1"/>
  <c r="Y196" i="32"/>
  <c r="AD196" i="32" s="1"/>
  <c r="Y49" i="32"/>
  <c r="AD49" i="32" s="1"/>
  <c r="Y33" i="32"/>
  <c r="AD33" i="32" s="1"/>
  <c r="Y226" i="32"/>
  <c r="AD226" i="32" s="1"/>
  <c r="Y52" i="32"/>
  <c r="AD52" i="32" s="1"/>
  <c r="Y261" i="32"/>
  <c r="AD261" i="32" s="1"/>
  <c r="Y277" i="32"/>
  <c r="AD277" i="32" s="1"/>
  <c r="Y355" i="32"/>
  <c r="AD355" i="32" s="1"/>
  <c r="Y330" i="32"/>
  <c r="AD330" i="32" s="1"/>
  <c r="Y298" i="32"/>
  <c r="AD298" i="32" s="1"/>
  <c r="Y314" i="32"/>
  <c r="AD314" i="32" s="1"/>
  <c r="Y115" i="32"/>
  <c r="AD115" i="32" s="1"/>
  <c r="Y437" i="32"/>
  <c r="AD437" i="32" s="1"/>
  <c r="Y60" i="32"/>
  <c r="AD60" i="32" s="1"/>
  <c r="Y212" i="32"/>
  <c r="AD212" i="32" s="1"/>
  <c r="Y265" i="32"/>
  <c r="AD265" i="32" s="1"/>
  <c r="Y289" i="32"/>
  <c r="AD289" i="32" s="1"/>
  <c r="Y151" i="32"/>
  <c r="AD151" i="32" s="1"/>
  <c r="Y345" i="32"/>
  <c r="AD345" i="32" s="1"/>
  <c r="Y202" i="32"/>
  <c r="AD202" i="32" s="1"/>
  <c r="Y111" i="32"/>
  <c r="AD111" i="32" s="1"/>
  <c r="Y511" i="32"/>
  <c r="AD511" i="32" s="1"/>
  <c r="Y210" i="32"/>
  <c r="AD210" i="32" s="1"/>
  <c r="Y329" i="32"/>
  <c r="AD329" i="32" s="1"/>
  <c r="Y509" i="32"/>
  <c r="AD509" i="32" s="1"/>
  <c r="Y139" i="32"/>
  <c r="AD139" i="32" s="1"/>
  <c r="Y441" i="32"/>
  <c r="AD441" i="32" s="1"/>
  <c r="Y468" i="32"/>
  <c r="AD468" i="32" s="1"/>
  <c r="Y372" i="32"/>
  <c r="AD372" i="32" s="1"/>
  <c r="Y555" i="32"/>
  <c r="AD555" i="32" s="1"/>
  <c r="Y13" i="32"/>
  <c r="AD13" i="32" s="1"/>
  <c r="Y182" i="32"/>
  <c r="AD182" i="32" s="1"/>
  <c r="Y14" i="32"/>
  <c r="AD14" i="32" s="1"/>
  <c r="Y401" i="32"/>
  <c r="AD401" i="32" s="1"/>
  <c r="Y154" i="32"/>
  <c r="AD154" i="32" s="1"/>
  <c r="Y138" i="32"/>
  <c r="AD138" i="32" s="1"/>
  <c r="Y279" i="32"/>
  <c r="AD279" i="32" s="1"/>
  <c r="Y410" i="32"/>
  <c r="AD410" i="32" s="1"/>
  <c r="Y556" i="32"/>
  <c r="AD556" i="32" s="1"/>
  <c r="Y155" i="32"/>
  <c r="AD155" i="32" s="1"/>
  <c r="Y53" i="32"/>
  <c r="AD53" i="32" s="1"/>
  <c r="Y2" i="32"/>
  <c r="AD2" i="32" s="1"/>
  <c r="Y281" i="32"/>
  <c r="AD281" i="32" s="1"/>
  <c r="Y295" i="32"/>
  <c r="AD295" i="32" s="1"/>
  <c r="Y432" i="32"/>
  <c r="AD432" i="32" s="1"/>
  <c r="Y466" i="32"/>
  <c r="AD466" i="32" s="1"/>
  <c r="Y173" i="32"/>
  <c r="AD173" i="32" s="1"/>
  <c r="Y97" i="32"/>
  <c r="AD97" i="32" s="1"/>
  <c r="Y214" i="32"/>
  <c r="AD214" i="32" s="1"/>
  <c r="Y537" i="32"/>
  <c r="AD537" i="32" s="1"/>
  <c r="Y272" i="32"/>
  <c r="AD272" i="32" s="1"/>
  <c r="Y453" i="32"/>
  <c r="AD453" i="32" s="1"/>
  <c r="Y356" i="32"/>
  <c r="AD356" i="32" s="1"/>
  <c r="Y237" i="32"/>
  <c r="AD237" i="32" s="1"/>
  <c r="Y252" i="32"/>
  <c r="AD252" i="32" s="1"/>
  <c r="Y341" i="32"/>
  <c r="AD341" i="32" s="1"/>
  <c r="Y10" i="32"/>
  <c r="AD10" i="32" s="1"/>
  <c r="Y424" i="32"/>
  <c r="AD424" i="32" s="1"/>
  <c r="Y248" i="32"/>
  <c r="AD248" i="32" s="1"/>
  <c r="Y384" i="32"/>
  <c r="AD384" i="32" s="1"/>
  <c r="Y172" i="32"/>
  <c r="AD172" i="32" s="1"/>
  <c r="Y473" i="32"/>
  <c r="AD473" i="32" s="1"/>
  <c r="Y504" i="32"/>
  <c r="AD504" i="32" s="1"/>
  <c r="Y370" i="32"/>
  <c r="AD370" i="32" s="1"/>
  <c r="Y266" i="32"/>
  <c r="AD266" i="32" s="1"/>
  <c r="Y73" i="32"/>
  <c r="AD73" i="32" s="1"/>
  <c r="Y201" i="32"/>
  <c r="AD201" i="32" s="1"/>
  <c r="Y228" i="32"/>
  <c r="AD228" i="32" s="1"/>
  <c r="Y124" i="32"/>
  <c r="AD124" i="32" s="1"/>
  <c r="Y233" i="32"/>
  <c r="AD233" i="32" s="1"/>
  <c r="Y31" i="32"/>
  <c r="AD31" i="32" s="1"/>
  <c r="Y546" i="32"/>
  <c r="AD546" i="32" s="1"/>
  <c r="Y527" i="32"/>
  <c r="AD527" i="32" s="1"/>
  <c r="Y190" i="32"/>
  <c r="AD190" i="32" s="1"/>
  <c r="Y449" i="32"/>
  <c r="AD449" i="32" s="1"/>
  <c r="Y92" i="32"/>
  <c r="AD92" i="32" s="1"/>
  <c r="Y7" i="32"/>
  <c r="AD7" i="32" s="1"/>
  <c r="Y364" i="32"/>
  <c r="AD364" i="32" s="1"/>
  <c r="Y245" i="32"/>
  <c r="AD245" i="32" s="1"/>
  <c r="Y135" i="32"/>
  <c r="AD135" i="32" s="1"/>
  <c r="Y408" i="32"/>
  <c r="AD408" i="32" s="1"/>
  <c r="Y308" i="32"/>
  <c r="AD308" i="32" s="1"/>
  <c r="Y46" i="32"/>
  <c r="AD46" i="32" s="1"/>
  <c r="Y333" i="32"/>
  <c r="AD333" i="32" s="1"/>
  <c r="Y178" i="32"/>
  <c r="AD178" i="32" s="1"/>
  <c r="Y550" i="32"/>
  <c r="AD550" i="32" s="1"/>
  <c r="Y176" i="32"/>
  <c r="AD176" i="32" s="1"/>
  <c r="Y122" i="32"/>
  <c r="AD122" i="32" s="1"/>
  <c r="Y119" i="32"/>
  <c r="AD119" i="32" s="1"/>
  <c r="Y532" i="32"/>
  <c r="AD532" i="32" s="1"/>
  <c r="Y81" i="32"/>
  <c r="AD81" i="32" s="1"/>
  <c r="Y36" i="32"/>
  <c r="AD36" i="32" s="1"/>
  <c r="Y296" i="32"/>
  <c r="AD296" i="32" s="1"/>
  <c r="Y232" i="32"/>
  <c r="AD232" i="32" s="1"/>
  <c r="Y481" i="32"/>
  <c r="AD481" i="32" s="1"/>
  <c r="Y132" i="32"/>
  <c r="AD132" i="32" s="1"/>
  <c r="Y48" i="32"/>
  <c r="AD48" i="32" s="1"/>
  <c r="Y8" i="32"/>
  <c r="AD8" i="32" s="1"/>
  <c r="Y165" i="32"/>
  <c r="AD165" i="32" s="1"/>
  <c r="Y397" i="32"/>
  <c r="AD397" i="32" s="1"/>
  <c r="Y244" i="32"/>
  <c r="AD244" i="32" s="1"/>
  <c r="Y220" i="32"/>
  <c r="AD220" i="32" s="1"/>
  <c r="Y23" i="32"/>
  <c r="AD23" i="32" s="1"/>
  <c r="Y104" i="32"/>
  <c r="AD104" i="32" s="1"/>
  <c r="Y195" i="32"/>
  <c r="AD195" i="32" s="1"/>
  <c r="Y218" i="32"/>
  <c r="AD218" i="32" s="1"/>
  <c r="Y283" i="32"/>
  <c r="AD283" i="32" s="1"/>
  <c r="Y419" i="32"/>
  <c r="AD419" i="32" s="1"/>
  <c r="Y243" i="32"/>
  <c r="AD243" i="32" s="1"/>
  <c r="Y357" i="32"/>
  <c r="AD357" i="32" s="1"/>
  <c r="Y11" i="32"/>
  <c r="AD11" i="32" s="1"/>
  <c r="Y544" i="32"/>
  <c r="AD544" i="32" s="1"/>
  <c r="Y422" i="32"/>
  <c r="AD422" i="32" s="1"/>
  <c r="Y161" i="32"/>
  <c r="AD161" i="32" s="1"/>
  <c r="Y352" i="32"/>
  <c r="AD352" i="32" s="1"/>
  <c r="Y452" i="32"/>
  <c r="AD452" i="32" s="1"/>
  <c r="Y465" i="32"/>
  <c r="AD465" i="32" s="1"/>
  <c r="Y462" i="32"/>
  <c r="AD462" i="32" s="1"/>
  <c r="Y41" i="32"/>
  <c r="AD41" i="32" s="1"/>
  <c r="Y162" i="32"/>
  <c r="AD162" i="32" s="1"/>
  <c r="Y157" i="32"/>
  <c r="AD157" i="32" s="1"/>
  <c r="Y271" i="32"/>
  <c r="AD271" i="32" s="1"/>
  <c r="Y484" i="32"/>
  <c r="AD484" i="32" s="1"/>
  <c r="Y300" i="32"/>
  <c r="AD300" i="32" s="1"/>
  <c r="Y158" i="32"/>
  <c r="AD158" i="32" s="1"/>
  <c r="Y381" i="32"/>
  <c r="AD381" i="32" s="1"/>
  <c r="Y285" i="32"/>
  <c r="AD285" i="32" s="1"/>
  <c r="Y436" i="32"/>
  <c r="AD436" i="32" s="1"/>
  <c r="Y438" i="32"/>
  <c r="AD438" i="32" s="1"/>
  <c r="Y100" i="32"/>
  <c r="AD100" i="32" s="1"/>
  <c r="Y520" i="32"/>
  <c r="AD520" i="32" s="1"/>
  <c r="Y427" i="32"/>
  <c r="AD427" i="32" s="1"/>
  <c r="Y493" i="32"/>
  <c r="AD493" i="32" s="1"/>
  <c r="Y445" i="32"/>
  <c r="AD445" i="32" s="1"/>
  <c r="Y492" i="32"/>
  <c r="AD492" i="32" s="1"/>
  <c r="Y144" i="32"/>
  <c r="AD144" i="32" s="1"/>
  <c r="Y276" i="32"/>
  <c r="AD276" i="32" s="1"/>
  <c r="Y43" i="32"/>
  <c r="AD43" i="32" s="1"/>
  <c r="Y120" i="32"/>
  <c r="AD120" i="32" s="1"/>
  <c r="Y293" i="32"/>
  <c r="AD293" i="32" s="1"/>
  <c r="Y110" i="32"/>
  <c r="AD110" i="32" s="1"/>
  <c r="Y255" i="32"/>
  <c r="AD255" i="32" s="1"/>
  <c r="Y287" i="32"/>
  <c r="AD287" i="32" s="1"/>
  <c r="Y205" i="32"/>
  <c r="AD205" i="32" s="1"/>
  <c r="Y558" i="32"/>
  <c r="AD558" i="32" s="1"/>
  <c r="Y309" i="32"/>
  <c r="AD309" i="32" s="1"/>
  <c r="Y219" i="32"/>
  <c r="AD219" i="32" s="1"/>
  <c r="Y224" i="32"/>
  <c r="AD224" i="32" s="1"/>
  <c r="Y215" i="32"/>
  <c r="AD215" i="32" s="1"/>
  <c r="Y61" i="32"/>
  <c r="AD61" i="32" s="1"/>
  <c r="Y435" i="32"/>
  <c r="AD435" i="32" s="1"/>
  <c r="Y420" i="32"/>
  <c r="AD420" i="32" s="1"/>
  <c r="Y12" i="32"/>
  <c r="AD12" i="32" s="1"/>
  <c r="Y299" i="32"/>
  <c r="AD299" i="32" s="1"/>
  <c r="Y360" i="32"/>
  <c r="AD360" i="32" s="1"/>
  <c r="Y312" i="32"/>
  <c r="AD312" i="32" s="1"/>
  <c r="Y551" i="32"/>
  <c r="AD551" i="32" s="1"/>
  <c r="Y518" i="32"/>
  <c r="AD518" i="32" s="1"/>
  <c r="Y85" i="32"/>
  <c r="AD85" i="32" s="1"/>
  <c r="Y448" i="32"/>
  <c r="AD448" i="32" s="1"/>
  <c r="Y118" i="32"/>
  <c r="AD118" i="32" s="1"/>
  <c r="Y90" i="32"/>
  <c r="AD90" i="32" s="1"/>
  <c r="Y487" i="32"/>
  <c r="AD487" i="32" s="1"/>
  <c r="Y514" i="32"/>
  <c r="AD514" i="32" s="1"/>
  <c r="Y160" i="32"/>
  <c r="AD160" i="32" s="1"/>
  <c r="Y6" i="32"/>
  <c r="AD6" i="32" s="1"/>
  <c r="Y319" i="32"/>
  <c r="AD319" i="32" s="1"/>
  <c r="Y393" i="32"/>
  <c r="AD393" i="32" s="1"/>
  <c r="Y396" i="32"/>
  <c r="AD396" i="32" s="1"/>
  <c r="Y86" i="32"/>
  <c r="AD86" i="32" s="1"/>
  <c r="Y192" i="32"/>
  <c r="AD192" i="32" s="1"/>
  <c r="Y136" i="32"/>
  <c r="AD136" i="32" s="1"/>
  <c r="Y166" i="32"/>
  <c r="AD166" i="32" s="1"/>
  <c r="Y383" i="32"/>
  <c r="AD383" i="32" s="1"/>
  <c r="Y350" i="32"/>
  <c r="AD350" i="32" s="1"/>
  <c r="Y443" i="32"/>
  <c r="AD443" i="32" s="1"/>
  <c r="Y131" i="32"/>
  <c r="AD131" i="32" s="1"/>
  <c r="Y476" i="32"/>
  <c r="AD476" i="32" s="1"/>
  <c r="Y463" i="32"/>
  <c r="AD463" i="32" s="1"/>
  <c r="Y180" i="32"/>
  <c r="AD180" i="32" s="1"/>
  <c r="Y114" i="32"/>
  <c r="AD114" i="32" s="1"/>
  <c r="Y57" i="32"/>
  <c r="AD57" i="32" s="1"/>
  <c r="Y498" i="32"/>
  <c r="AD498" i="32" s="1"/>
  <c r="Y513" i="32"/>
  <c r="AD513" i="32" s="1"/>
  <c r="Y76" i="32"/>
  <c r="AD76" i="32" s="1"/>
  <c r="Y282" i="32"/>
  <c r="AD282" i="32" s="1"/>
  <c r="Y460" i="32"/>
  <c r="AD460" i="32" s="1"/>
  <c r="Y194" i="32"/>
  <c r="AD194" i="32" s="1"/>
  <c r="Y359" i="32"/>
  <c r="AD359" i="32" s="1"/>
  <c r="Y382" i="32"/>
  <c r="AD382" i="32" s="1"/>
  <c r="Y303" i="32"/>
  <c r="AD303" i="32" s="1"/>
  <c r="Y213" i="32"/>
  <c r="AD213" i="32" s="1"/>
  <c r="Y280" i="32"/>
  <c r="AD280" i="32" s="1"/>
  <c r="Y89" i="32"/>
  <c r="AD89" i="32" s="1"/>
  <c r="Y471" i="32"/>
  <c r="AD471" i="32" s="1"/>
  <c r="Y206" i="32"/>
  <c r="AD206" i="32" s="1"/>
  <c r="Y531" i="32"/>
  <c r="AD531" i="32" s="1"/>
  <c r="Y526" i="32"/>
  <c r="AD526" i="32" s="1"/>
  <c r="Y231" i="32"/>
  <c r="AD231" i="32" s="1"/>
  <c r="Y235" i="32"/>
  <c r="AD235" i="32" s="1"/>
  <c r="Y392" i="32"/>
  <c r="AD392" i="32" s="1"/>
  <c r="Y163" i="32"/>
  <c r="AD163" i="32" s="1"/>
  <c r="Y47" i="32"/>
  <c r="AD47" i="32" s="1"/>
  <c r="Y103" i="32"/>
  <c r="AD103" i="32" s="1"/>
  <c r="Y193" i="32"/>
  <c r="AD193" i="32" s="1"/>
  <c r="Y501" i="32"/>
  <c r="AD501" i="32" s="1"/>
  <c r="Y130" i="32"/>
  <c r="AD130" i="32" s="1"/>
  <c r="Y20" i="32"/>
  <c r="AD20" i="32" s="1"/>
  <c r="Y39" i="32"/>
  <c r="AD39" i="32" s="1"/>
  <c r="Y477" i="32"/>
  <c r="AD477" i="32" s="1"/>
  <c r="Y207" i="32"/>
  <c r="AD207" i="32" s="1"/>
  <c r="Y274" i="32"/>
  <c r="AD274" i="32" s="1"/>
  <c r="N121" i="32" l="1"/>
  <c r="N459" i="32"/>
  <c r="N129" i="32"/>
  <c r="N385" i="32"/>
  <c r="W385" i="32" s="1"/>
  <c r="N435" i="32"/>
  <c r="W435" i="32" s="1"/>
  <c r="N133" i="32"/>
  <c r="N554" i="32"/>
  <c r="W554" i="32" s="1"/>
  <c r="N248" i="32"/>
  <c r="W248" i="32" s="1"/>
  <c r="N493" i="32"/>
  <c r="N306" i="32"/>
  <c r="W306" i="32" s="1"/>
  <c r="N500" i="32"/>
  <c r="W500" i="32" s="1"/>
  <c r="N290" i="32"/>
  <c r="W290" i="32" s="1"/>
  <c r="N497" i="32"/>
  <c r="N291" i="32"/>
  <c r="W291" i="32" s="1"/>
  <c r="N418" i="32"/>
  <c r="W418" i="32" s="1"/>
  <c r="N264" i="32"/>
  <c r="N448" i="32"/>
  <c r="N195" i="32"/>
  <c r="W195" i="32" s="1"/>
  <c r="N159" i="32"/>
  <c r="W159" i="32" s="1"/>
  <c r="N415" i="32"/>
  <c r="W415" i="32" s="1"/>
  <c r="N81" i="32"/>
  <c r="W81" i="32" s="1"/>
  <c r="N164" i="32"/>
  <c r="W164" i="32" s="1"/>
  <c r="N141" i="32"/>
  <c r="W141" i="32" s="1"/>
  <c r="N487" i="32"/>
  <c r="W487" i="32" s="1"/>
  <c r="N16" i="32"/>
  <c r="N110" i="32"/>
  <c r="N199" i="32"/>
  <c r="W199" i="32" s="1"/>
  <c r="N535" i="32"/>
  <c r="W535" i="32" s="1"/>
  <c r="N158" i="32"/>
  <c r="W158" i="32" s="1"/>
  <c r="N145" i="32"/>
  <c r="W145" i="32" s="1"/>
  <c r="N433" i="32"/>
  <c r="W433" i="32" s="1"/>
  <c r="N516" i="32"/>
  <c r="W516" i="32" s="1"/>
  <c r="N13" i="32"/>
  <c r="W13" i="32" s="1"/>
  <c r="N106" i="32"/>
  <c r="W106" i="32" s="1"/>
  <c r="N386" i="32"/>
  <c r="W386" i="32" s="1"/>
  <c r="N86" i="32"/>
  <c r="W86" i="32" s="1"/>
  <c r="N292" i="32"/>
  <c r="N345" i="32"/>
  <c r="W345" i="32" s="1"/>
  <c r="N499" i="32"/>
  <c r="W499" i="32" s="1"/>
  <c r="N236" i="32"/>
  <c r="N77" i="32"/>
  <c r="W77" i="32" s="1"/>
  <c r="N45" i="32"/>
  <c r="N80" i="32"/>
  <c r="N509" i="32"/>
  <c r="W509" i="32" s="1"/>
  <c r="N12" i="32"/>
  <c r="W12" i="32" s="1"/>
  <c r="N240" i="32"/>
  <c r="W240" i="32" s="1"/>
  <c r="N42" i="32"/>
  <c r="W42" i="32" s="1"/>
  <c r="N507" i="32"/>
  <c r="W507" i="32" s="1"/>
  <c r="N351" i="32"/>
  <c r="W351" i="32" s="1"/>
  <c r="N427" i="32"/>
  <c r="W427" i="32" s="1"/>
  <c r="N452" i="32"/>
  <c r="W452" i="32" s="1"/>
  <c r="N15" i="32"/>
  <c r="W15" i="32" s="1"/>
  <c r="N324" i="32"/>
  <c r="N37" i="32"/>
  <c r="W37" i="32" s="1"/>
  <c r="N79" i="32"/>
  <c r="N311" i="32"/>
  <c r="W311" i="32" s="1"/>
  <c r="N245" i="32"/>
  <c r="W245" i="32" s="1"/>
  <c r="N340" i="32"/>
  <c r="W340" i="32" s="1"/>
  <c r="X319" i="28" s="1"/>
  <c r="N390" i="32"/>
  <c r="W390" i="32" s="1"/>
  <c r="N558" i="32"/>
  <c r="W558" i="32" s="1"/>
  <c r="N472" i="32"/>
  <c r="N322" i="32"/>
  <c r="W322" i="32" s="1"/>
  <c r="N157" i="32"/>
  <c r="N40" i="32"/>
  <c r="N548" i="32"/>
  <c r="W548" i="32" s="1"/>
  <c r="N34" i="32"/>
  <c r="N321" i="32"/>
  <c r="W321" i="32" s="1"/>
  <c r="N27" i="32"/>
  <c r="W27" i="32" s="1"/>
  <c r="N339" i="32"/>
  <c r="N367" i="32"/>
  <c r="W367" i="32" s="1"/>
  <c r="X344" i="28" s="1"/>
  <c r="N246" i="32"/>
  <c r="W246" i="32" s="1"/>
  <c r="X240" i="28" s="1"/>
  <c r="N204" i="32"/>
  <c r="W204" i="32" s="1"/>
  <c r="N275" i="32"/>
  <c r="W275" i="32" s="1"/>
  <c r="N190" i="32"/>
  <c r="N494" i="32"/>
  <c r="N197" i="32"/>
  <c r="W197" i="32" s="1"/>
  <c r="N315" i="32"/>
  <c r="W315" i="32" s="1"/>
  <c r="N25" i="32"/>
  <c r="N313" i="32"/>
  <c r="N422" i="32"/>
  <c r="W422" i="32" s="1"/>
  <c r="N539" i="32"/>
  <c r="W539" i="32" s="1"/>
  <c r="N186" i="32"/>
  <c r="N365" i="32"/>
  <c r="W365" i="32" s="1"/>
  <c r="X342" i="28" s="1"/>
  <c r="N289" i="32"/>
  <c r="W289" i="32" s="1"/>
  <c r="N274" i="32"/>
  <c r="W274" i="32" s="1"/>
  <c r="N285" i="32"/>
  <c r="N276" i="32"/>
  <c r="N155" i="32"/>
  <c r="W155" i="32" s="1"/>
  <c r="N341" i="32"/>
  <c r="W341" i="32" s="1"/>
  <c r="N298" i="32"/>
  <c r="N416" i="32"/>
  <c r="W416" i="32" s="1"/>
  <c r="N216" i="32"/>
  <c r="W216" i="32" s="1"/>
  <c r="N219" i="32"/>
  <c r="W219" i="32" s="1"/>
  <c r="N397" i="32"/>
  <c r="W397" i="32" s="1"/>
  <c r="N202" i="32"/>
  <c r="W202" i="32" s="1"/>
  <c r="N31" i="32"/>
  <c r="W31" i="32" s="1"/>
  <c r="N182" i="32"/>
  <c r="W182" i="32" s="1"/>
  <c r="N108" i="32"/>
  <c r="N357" i="32"/>
  <c r="N523" i="32"/>
  <c r="W523" i="32" s="1"/>
  <c r="N260" i="32"/>
  <c r="W260" i="32" s="1"/>
  <c r="N198" i="32"/>
  <c r="W198" i="32" s="1"/>
  <c r="N71" i="32"/>
  <c r="N513" i="32"/>
  <c r="W513" i="32" s="1"/>
  <c r="N134" i="32"/>
  <c r="W134" i="32" s="1"/>
  <c r="N88" i="32"/>
  <c r="W88" i="32" s="1"/>
  <c r="N218" i="32"/>
  <c r="W218" i="32" s="1"/>
  <c r="N8" i="32"/>
  <c r="W8" i="32" s="1"/>
  <c r="N405" i="32"/>
  <c r="W405" i="32" s="1"/>
  <c r="N162" i="32"/>
  <c r="W162" i="32" s="1"/>
  <c r="N347" i="32"/>
  <c r="N114" i="32"/>
  <c r="W114" i="32" s="1"/>
  <c r="N404" i="32"/>
  <c r="W404" i="32" s="1"/>
  <c r="N70" i="32"/>
  <c r="N21" i="32"/>
  <c r="W21" i="32" s="1"/>
  <c r="N406" i="32"/>
  <c r="W406" i="32" s="1"/>
  <c r="N258" i="32"/>
  <c r="W258" i="32" s="1"/>
  <c r="N338" i="32"/>
  <c r="W338" i="32" s="1"/>
  <c r="N342" i="32"/>
  <c r="W342" i="32" s="1"/>
  <c r="N489" i="32"/>
  <c r="W489" i="32" s="1"/>
  <c r="N52" i="32"/>
  <c r="W52" i="32" s="1"/>
  <c r="N359" i="32"/>
  <c r="W359" i="32" s="1"/>
  <c r="N11" i="32"/>
  <c r="W11" i="32" s="1"/>
  <c r="N61" i="32"/>
  <c r="W61" i="32" s="1"/>
  <c r="N238" i="32"/>
  <c r="W238" i="32" s="1"/>
  <c r="N224" i="32"/>
  <c r="W224" i="32" s="1"/>
  <c r="N232" i="32"/>
  <c r="W232" i="32" s="1"/>
  <c r="X226" i="28" s="1"/>
  <c r="N442" i="32"/>
  <c r="W442" i="32" s="1"/>
  <c r="N23" i="32"/>
  <c r="W23" i="32" s="1"/>
  <c r="N84" i="32"/>
  <c r="W84" i="32" s="1"/>
  <c r="N362" i="32"/>
  <c r="W362" i="32" s="1"/>
  <c r="N544" i="32"/>
  <c r="W544" i="32" s="1"/>
  <c r="N308" i="32"/>
  <c r="N244" i="32"/>
  <c r="W244" i="32" s="1"/>
  <c r="N520" i="32"/>
  <c r="W520" i="32" s="1"/>
  <c r="N125" i="32"/>
  <c r="W125" i="32" s="1"/>
  <c r="N346" i="32"/>
  <c r="W346" i="32" s="1"/>
  <c r="N226" i="32"/>
  <c r="W226" i="32" s="1"/>
  <c r="N431" i="32"/>
  <c r="N76" i="32"/>
  <c r="W76" i="32" s="1"/>
  <c r="N170" i="32"/>
  <c r="N409" i="32"/>
  <c r="W409" i="32" s="1"/>
  <c r="N282" i="32"/>
  <c r="W282" i="32" s="1"/>
  <c r="N449" i="32"/>
  <c r="W449" i="32" s="1"/>
  <c r="N430" i="32"/>
  <c r="N375" i="32"/>
  <c r="W375" i="32" s="1"/>
  <c r="N304" i="32"/>
  <c r="N534" i="32"/>
  <c r="N78" i="32"/>
  <c r="N529" i="32"/>
  <c r="N393" i="32"/>
  <c r="W393" i="32" s="1"/>
  <c r="N228" i="32"/>
  <c r="W228" i="32" s="1"/>
  <c r="X222" i="28" s="1"/>
  <c r="N411" i="32"/>
  <c r="N332" i="32"/>
  <c r="W332" i="32" s="1"/>
  <c r="N395" i="32"/>
  <c r="W395" i="32" s="1"/>
  <c r="N270" i="32"/>
  <c r="W270" i="32" s="1"/>
  <c r="N514" i="32"/>
  <c r="N222" i="32"/>
  <c r="W222" i="32" s="1"/>
  <c r="N54" i="32"/>
  <c r="N272" i="32"/>
  <c r="W272" i="32" s="1"/>
  <c r="N336" i="32"/>
  <c r="N417" i="32"/>
  <c r="W417" i="32" s="1"/>
  <c r="N211" i="32"/>
  <c r="W211" i="32" s="1"/>
  <c r="N389" i="32"/>
  <c r="W389" i="32" s="1"/>
  <c r="N29" i="32"/>
  <c r="W29" i="32" s="1"/>
  <c r="N48" i="32"/>
  <c r="W48" i="32" s="1"/>
  <c r="N128" i="32"/>
  <c r="W128" i="32" s="1"/>
  <c r="N189" i="32"/>
  <c r="W189" i="32" s="1"/>
  <c r="N372" i="32"/>
  <c r="W372" i="32" s="1"/>
  <c r="N69" i="32"/>
  <c r="W69" i="32" s="1"/>
  <c r="N542" i="32"/>
  <c r="W542" i="32" s="1"/>
  <c r="N320" i="32"/>
  <c r="W320" i="32" s="1"/>
  <c r="N349" i="32"/>
  <c r="W349" i="32" s="1"/>
  <c r="N471" i="32"/>
  <c r="N112" i="32"/>
  <c r="W112" i="32" s="1"/>
  <c r="N329" i="32"/>
  <c r="W329" i="32" s="1"/>
  <c r="N541" i="32"/>
  <c r="N187" i="32"/>
  <c r="W187" i="32" s="1"/>
  <c r="N288" i="32"/>
  <c r="W288" i="32" s="1"/>
  <c r="N6" i="32"/>
  <c r="W6" i="32" s="1"/>
  <c r="N104" i="32"/>
  <c r="W104" i="32" s="1"/>
  <c r="N399" i="32"/>
  <c r="N343" i="32"/>
  <c r="W343" i="32" s="1"/>
  <c r="N262" i="32"/>
  <c r="W262" i="32" s="1"/>
  <c r="N348" i="32"/>
  <c r="W348" i="32" s="1"/>
  <c r="N205" i="32"/>
  <c r="W205" i="32" s="1"/>
  <c r="N502" i="32"/>
  <c r="W502" i="32" s="1"/>
  <c r="N65" i="32"/>
  <c r="W65" i="32" s="1"/>
  <c r="N426" i="32"/>
  <c r="W426" i="32" s="1"/>
  <c r="N107" i="32"/>
  <c r="W107" i="32" s="1"/>
  <c r="X111" i="28" s="1"/>
  <c r="N382" i="32"/>
  <c r="W382" i="32" s="1"/>
  <c r="N358" i="32"/>
  <c r="W358" i="32" s="1"/>
  <c r="N26" i="32"/>
  <c r="N147" i="32"/>
  <c r="W147" i="32" s="1"/>
  <c r="N46" i="32"/>
  <c r="W46" i="32" s="1"/>
  <c r="N355" i="32"/>
  <c r="N370" i="32"/>
  <c r="W370" i="32" s="1"/>
  <c r="N297" i="32"/>
  <c r="N73" i="32"/>
  <c r="N59" i="32"/>
  <c r="W59" i="32" s="1"/>
  <c r="N334" i="32"/>
  <c r="N439" i="32"/>
  <c r="W439" i="32" s="1"/>
  <c r="N265" i="32"/>
  <c r="W265" i="32" s="1"/>
  <c r="N58" i="32"/>
  <c r="W58" i="32" s="1"/>
  <c r="N441" i="32"/>
  <c r="W441" i="32" s="1"/>
  <c r="N22" i="32"/>
  <c r="N299" i="32"/>
  <c r="W299" i="32" s="1"/>
  <c r="N303" i="32"/>
  <c r="W303" i="32" s="1"/>
  <c r="N136" i="32"/>
  <c r="N154" i="32"/>
  <c r="N479" i="32"/>
  <c r="W479" i="32" s="1"/>
  <c r="N488" i="32"/>
  <c r="W488" i="32" s="1"/>
  <c r="N91" i="32"/>
  <c r="W91" i="32" s="1"/>
  <c r="N353" i="32"/>
  <c r="W353" i="32" s="1"/>
  <c r="N83" i="32"/>
  <c r="W83" i="32" s="1"/>
  <c r="N181" i="32"/>
  <c r="W181" i="32" s="1"/>
  <c r="N166" i="32"/>
  <c r="N271" i="32"/>
  <c r="W271" i="32" s="1"/>
  <c r="N64" i="32"/>
  <c r="N480" i="32"/>
  <c r="W480" i="32" s="1"/>
  <c r="N522" i="32"/>
  <c r="N392" i="32"/>
  <c r="N530" i="32"/>
  <c r="N5" i="32"/>
  <c r="W5" i="32" s="1"/>
  <c r="N209" i="32"/>
  <c r="W209" i="32" s="1"/>
  <c r="N476" i="32"/>
  <c r="W476" i="32" s="1"/>
  <c r="N49" i="32"/>
  <c r="W49" i="32" s="1"/>
  <c r="N55" i="32"/>
  <c r="W55" i="32" s="1"/>
  <c r="N443" i="32"/>
  <c r="W443" i="32" s="1"/>
  <c r="N185" i="32"/>
  <c r="W185" i="32" s="1"/>
  <c r="N485" i="32"/>
  <c r="W485" i="32" s="1"/>
  <c r="N293" i="32"/>
  <c r="N325" i="32"/>
  <c r="W325" i="32" s="1"/>
  <c r="N383" i="32"/>
  <c r="W383" i="32" s="1"/>
  <c r="N420" i="32"/>
  <c r="W420" i="32" s="1"/>
  <c r="X394" i="28" s="1"/>
  <c r="N521" i="32"/>
  <c r="W521" i="32" s="1"/>
  <c r="N446" i="32"/>
  <c r="W446" i="32" s="1"/>
  <c r="N352" i="32"/>
  <c r="W352" i="32" s="1"/>
  <c r="X331" i="28" s="1"/>
  <c r="N96" i="32"/>
  <c r="N53" i="32"/>
  <c r="W53" i="32" s="1"/>
  <c r="X65" i="28" s="1"/>
  <c r="N30" i="32"/>
  <c r="W30" i="32" s="1"/>
  <c r="N283" i="32"/>
  <c r="W283" i="32" s="1"/>
  <c r="N127" i="32"/>
  <c r="W127" i="32" s="1"/>
  <c r="N428" i="32"/>
  <c r="W428" i="32" s="1"/>
  <c r="N531" i="32"/>
  <c r="W531" i="32" s="1"/>
  <c r="N212" i="32"/>
  <c r="N524" i="32"/>
  <c r="W524" i="32" s="1"/>
  <c r="N113" i="32"/>
  <c r="W113" i="32" s="1"/>
  <c r="N481" i="32"/>
  <c r="N235" i="32"/>
  <c r="N344" i="32"/>
  <c r="W344" i="32" s="1"/>
  <c r="X323" i="28" s="1"/>
  <c r="N451" i="32"/>
  <c r="W451" i="32" s="1"/>
  <c r="N413" i="32"/>
  <c r="W413" i="32" s="1"/>
  <c r="N87" i="32"/>
  <c r="W87" i="32" s="1"/>
  <c r="N486" i="32"/>
  <c r="W486" i="32" s="1"/>
  <c r="N408" i="32"/>
  <c r="N192" i="32"/>
  <c r="W192" i="32" s="1"/>
  <c r="N263" i="32"/>
  <c r="W263" i="32" s="1"/>
  <c r="N391" i="32"/>
  <c r="W391" i="32" s="1"/>
  <c r="N423" i="32"/>
  <c r="W423" i="32" s="1"/>
  <c r="N253" i="32"/>
  <c r="N103" i="32"/>
  <c r="N511" i="32"/>
  <c r="W511" i="32" s="1"/>
  <c r="N208" i="32"/>
  <c r="W208" i="32" s="1"/>
  <c r="X202" i="28" s="1"/>
  <c r="N279" i="32"/>
  <c r="N384" i="32"/>
  <c r="W384" i="32" s="1"/>
  <c r="N173" i="32"/>
  <c r="N241" i="32"/>
  <c r="W241" i="32" s="1"/>
  <c r="N540" i="32"/>
  <c r="W540" i="32" s="1"/>
  <c r="N503" i="32"/>
  <c r="N36" i="32"/>
  <c r="W36" i="32" s="1"/>
  <c r="X49" i="28" s="1"/>
  <c r="N122" i="32"/>
  <c r="W122" i="32" s="1"/>
  <c r="N85" i="32"/>
  <c r="W85" i="32" s="1"/>
  <c r="X96" i="28" s="1"/>
  <c r="N377" i="32"/>
  <c r="W377" i="32" s="1"/>
  <c r="N508" i="32"/>
  <c r="W508" i="32" s="1"/>
  <c r="N142" i="32"/>
  <c r="W142" i="32" s="1"/>
  <c r="N17" i="32"/>
  <c r="W54" i="32"/>
  <c r="W148" i="32"/>
  <c r="W109" i="32"/>
  <c r="W16" i="32"/>
  <c r="W534" i="32"/>
  <c r="W177" i="32"/>
  <c r="X171" i="28" s="1"/>
  <c r="W448" i="32"/>
  <c r="W493" i="32"/>
  <c r="W121" i="32"/>
  <c r="X121" i="28" s="1"/>
  <c r="W296" i="32"/>
  <c r="W360" i="32"/>
  <c r="X339" i="28" s="1"/>
  <c r="W294" i="32"/>
  <c r="X285" i="28" s="1"/>
  <c r="W447" i="32"/>
  <c r="W95" i="32"/>
  <c r="X103" i="28" s="1"/>
  <c r="W215" i="32"/>
  <c r="W396" i="32"/>
  <c r="X372" i="28" s="1"/>
  <c r="W437" i="32"/>
  <c r="W301" i="32"/>
  <c r="W335" i="32"/>
  <c r="W278" i="32"/>
  <c r="X271" i="28" s="1"/>
  <c r="W357" i="32"/>
  <c r="X336" i="28" s="1"/>
  <c r="W425" i="32"/>
  <c r="W380" i="32"/>
  <c r="X357" i="28" s="1"/>
  <c r="W368" i="32"/>
  <c r="X345" i="28" s="1"/>
  <c r="W117" i="32"/>
  <c r="X118" i="28" s="1"/>
  <c r="W518" i="32"/>
  <c r="X398" i="28" s="1"/>
  <c r="W302" i="32"/>
  <c r="X292" i="28" s="1"/>
  <c r="W494" i="32"/>
  <c r="W73" i="32"/>
  <c r="W533" i="32"/>
  <c r="W96" i="32"/>
  <c r="W90" i="32"/>
  <c r="W552" i="32"/>
  <c r="W336" i="32"/>
  <c r="W230" i="32"/>
  <c r="W129" i="32"/>
  <c r="W183" i="32"/>
  <c r="W316" i="32"/>
  <c r="X302" i="28" s="1"/>
  <c r="W103" i="32"/>
  <c r="W133" i="32"/>
  <c r="W522" i="32"/>
  <c r="W152" i="32"/>
  <c r="X146" i="28" s="1"/>
  <c r="W512" i="32"/>
  <c r="W333" i="32"/>
  <c r="W504" i="32"/>
  <c r="W503" i="32"/>
  <c r="W119" i="32"/>
  <c r="W392" i="32"/>
  <c r="X369" i="28" s="1"/>
  <c r="W530" i="32"/>
  <c r="W431" i="32"/>
  <c r="W373" i="32"/>
  <c r="X350" i="28" s="1"/>
  <c r="W401" i="32"/>
  <c r="X377" i="28" s="1"/>
  <c r="W497" i="32"/>
  <c r="W63" i="32"/>
  <c r="W456" i="32"/>
  <c r="W430" i="32"/>
  <c r="W120" i="32"/>
  <c r="W17" i="32"/>
  <c r="W450" i="32"/>
  <c r="W80" i="32"/>
  <c r="W39" i="32"/>
  <c r="W217" i="32"/>
  <c r="W281" i="32"/>
  <c r="X274" i="28" s="1"/>
  <c r="W475" i="32"/>
  <c r="W505" i="32"/>
  <c r="W194" i="32"/>
  <c r="X188" i="28" s="1"/>
  <c r="W93" i="32"/>
  <c r="W32" i="32"/>
  <c r="W339" i="32"/>
  <c r="X318" i="28" s="1"/>
  <c r="W44" i="32"/>
  <c r="X57" i="28" s="1"/>
  <c r="W541" i="32"/>
  <c r="X416" i="28" s="1"/>
  <c r="W186" i="32"/>
  <c r="X180" i="28" s="1"/>
  <c r="W116" i="32"/>
  <c r="W179" i="32"/>
  <c r="X173" i="28" s="1"/>
  <c r="W510" i="32"/>
  <c r="W495" i="32"/>
  <c r="W468" i="32"/>
  <c r="W559" i="32"/>
  <c r="X434" i="28" s="1"/>
  <c r="W101" i="32"/>
  <c r="X107" i="28" s="1"/>
  <c r="W429" i="32"/>
  <c r="W255" i="32"/>
  <c r="X249" i="28" s="1"/>
  <c r="W273" i="32"/>
  <c r="X266" i="28" s="1"/>
  <c r="W19" i="32"/>
  <c r="W537" i="32"/>
  <c r="W236" i="32"/>
  <c r="W264" i="32"/>
  <c r="W235" i="32"/>
  <c r="W515" i="32"/>
  <c r="W221" i="32"/>
  <c r="W223" i="32"/>
  <c r="X217" i="28" s="1"/>
  <c r="W102" i="32"/>
  <c r="X108" i="28" s="1"/>
  <c r="W206" i="32"/>
  <c r="X200" i="28" s="1"/>
  <c r="W4" i="32"/>
  <c r="X17" i="28" s="1"/>
  <c r="W347" i="32"/>
  <c r="X326" i="28" s="1"/>
  <c r="W381" i="32"/>
  <c r="W71" i="32"/>
  <c r="X83" i="28" s="1"/>
  <c r="W327" i="32"/>
  <c r="X312" i="28" s="1"/>
  <c r="W536" i="32"/>
  <c r="X411" i="28" s="1"/>
  <c r="W276" i="32"/>
  <c r="X269" i="28" s="1"/>
  <c r="W33" i="32"/>
  <c r="X46" i="28" s="1"/>
  <c r="W356" i="32"/>
  <c r="X335" i="28" s="1"/>
  <c r="W411" i="32"/>
  <c r="X385" i="28" s="1"/>
  <c r="W549" i="32"/>
  <c r="X424" i="28" s="1"/>
  <c r="W20" i="32"/>
  <c r="X33" i="28" s="1"/>
  <c r="W279" i="32"/>
  <c r="X272" i="28" s="1"/>
  <c r="W136" i="32"/>
  <c r="X132" i="28" s="1"/>
  <c r="W324" i="32"/>
  <c r="W304" i="32"/>
  <c r="W312" i="32"/>
  <c r="W70" i="32"/>
  <c r="W173" i="32"/>
  <c r="W298" i="32"/>
  <c r="W34" i="32"/>
  <c r="W399" i="32"/>
  <c r="W445" i="32"/>
  <c r="W135" i="32"/>
  <c r="W402" i="32"/>
  <c r="W408" i="32"/>
  <c r="W313" i="32"/>
  <c r="W293" i="32"/>
  <c r="X284" i="28" s="1"/>
  <c r="W157" i="32"/>
  <c r="X153" i="28" s="1"/>
  <c r="W369" i="32"/>
  <c r="X346" i="28" s="1"/>
  <c r="W79" i="32"/>
  <c r="W212" i="32"/>
  <c r="X206" i="28" s="1"/>
  <c r="W309" i="32"/>
  <c r="W64" i="32"/>
  <c r="X76" i="28" s="1"/>
  <c r="W481" i="32"/>
  <c r="W557" i="32"/>
  <c r="X432" i="28" s="1"/>
  <c r="W154" i="32"/>
  <c r="X148" i="28" s="1"/>
  <c r="W149" i="32"/>
  <c r="X143" i="28" s="1"/>
  <c r="W517" i="32"/>
  <c r="X397" i="28" s="1"/>
  <c r="W60" i="32"/>
  <c r="W40" i="32"/>
  <c r="W334" i="32"/>
  <c r="W26" i="32"/>
  <c r="W553" i="32"/>
  <c r="W318" i="32"/>
  <c r="W75" i="32"/>
  <c r="W161" i="32"/>
  <c r="W56" i="32"/>
  <c r="W62" i="32"/>
  <c r="W14" i="32"/>
  <c r="X27" i="28" s="1"/>
  <c r="W490" i="32"/>
  <c r="W108" i="32"/>
  <c r="W190" i="32"/>
  <c r="W419" i="32"/>
  <c r="X393" i="28" s="1"/>
  <c r="W471" i="32"/>
  <c r="W292" i="32"/>
  <c r="X283" i="28" s="1"/>
  <c r="W207" i="32"/>
  <c r="W45" i="32"/>
  <c r="X58" i="28" s="1"/>
  <c r="W98" i="32"/>
  <c r="X105" i="28" s="1"/>
  <c r="W514" i="32"/>
  <c r="W253" i="32"/>
  <c r="X247" i="28" s="1"/>
  <c r="W110" i="32"/>
  <c r="X113" i="28" s="1"/>
  <c r="W78" i="32"/>
  <c r="X90" i="28" s="1"/>
  <c r="W170" i="32"/>
  <c r="X164" i="28" s="1"/>
  <c r="W379" i="32"/>
  <c r="X356" i="28" s="1"/>
  <c r="W308" i="32"/>
  <c r="W326" i="32"/>
  <c r="W459" i="32"/>
  <c r="W285" i="32"/>
  <c r="W25" i="32"/>
  <c r="W237" i="32"/>
  <c r="W355" i="32"/>
  <c r="W501" i="32"/>
  <c r="W529" i="32"/>
  <c r="W257" i="32"/>
  <c r="W460" i="32"/>
  <c r="W43" i="32"/>
  <c r="X56" i="28" s="1"/>
  <c r="W555" i="32"/>
  <c r="W251" i="32"/>
  <c r="X245" i="28" s="1"/>
  <c r="W47" i="32"/>
  <c r="X60" i="28" s="1"/>
  <c r="W166" i="32"/>
  <c r="X160" i="28" s="1"/>
  <c r="W400" i="32"/>
  <c r="X376" i="28" s="1"/>
  <c r="W550" i="32"/>
  <c r="X425" i="28" s="1"/>
  <c r="W472" i="32"/>
  <c r="W18" i="32"/>
  <c r="X31" i="28" s="1"/>
  <c r="W22" i="32"/>
  <c r="X35" i="28" s="1"/>
  <c r="W297" i="32"/>
  <c r="X287" i="28" s="1"/>
  <c r="W547" i="32"/>
  <c r="X422" i="28" s="1"/>
  <c r="W220" i="32"/>
  <c r="W105" i="32"/>
  <c r="X110" i="28" s="1"/>
  <c r="W214" i="32"/>
  <c r="W454" i="32"/>
  <c r="W310" i="32"/>
  <c r="W89" i="32"/>
  <c r="W7" i="32"/>
  <c r="W538" i="32"/>
  <c r="W35" i="32"/>
  <c r="W50" i="32"/>
  <c r="W269" i="32"/>
  <c r="W261" i="32"/>
  <c r="W458" i="32"/>
  <c r="W376" i="32"/>
  <c r="X353" i="28" s="1"/>
  <c r="R478" i="28"/>
  <c r="I478" i="28"/>
  <c r="O478" i="28"/>
  <c r="X478" i="28"/>
  <c r="Y478" i="28"/>
  <c r="K478" i="28"/>
  <c r="Z478" i="28"/>
  <c r="L478" i="28"/>
  <c r="N15" i="28"/>
  <c r="I403" i="28"/>
  <c r="K403" i="28"/>
  <c r="L403" i="28"/>
  <c r="R403" i="28"/>
  <c r="Y403" i="28"/>
  <c r="X403" i="28"/>
  <c r="O403" i="28"/>
  <c r="Z403" i="28"/>
  <c r="R374" i="28"/>
  <c r="L374" i="28"/>
  <c r="Z374" i="28"/>
  <c r="K374" i="28"/>
  <c r="O374" i="28"/>
  <c r="X374" i="28"/>
  <c r="I374" i="28"/>
  <c r="Y374" i="28"/>
  <c r="X440" i="28"/>
  <c r="I440" i="28"/>
  <c r="Z440" i="28"/>
  <c r="O440" i="28"/>
  <c r="R440" i="28"/>
  <c r="K440" i="28"/>
  <c r="L440" i="28"/>
  <c r="Y440" i="28"/>
  <c r="I361" i="28"/>
  <c r="Z361" i="28"/>
  <c r="K361" i="28"/>
  <c r="X361" i="28"/>
  <c r="L361" i="28"/>
  <c r="R361" i="28"/>
  <c r="Y361" i="28"/>
  <c r="O361" i="28"/>
  <c r="K392" i="28"/>
  <c r="R392" i="28"/>
  <c r="Y392" i="28"/>
  <c r="O392" i="28"/>
  <c r="X392" i="28"/>
  <c r="L392" i="28"/>
  <c r="Z392" i="28"/>
  <c r="I392" i="28"/>
  <c r="K476" i="28"/>
  <c r="Y476" i="28"/>
  <c r="X476" i="28"/>
  <c r="O476" i="28"/>
  <c r="Z476" i="28"/>
  <c r="R476" i="28"/>
  <c r="I476" i="28"/>
  <c r="L476" i="28"/>
  <c r="L398" i="28"/>
  <c r="O398" i="28"/>
  <c r="K398" i="28"/>
  <c r="Z398" i="28"/>
  <c r="R398" i="28"/>
  <c r="Y398" i="28"/>
  <c r="I398" i="28"/>
  <c r="I363" i="28"/>
  <c r="L363" i="28"/>
  <c r="O363" i="28"/>
  <c r="K363" i="28"/>
  <c r="Z363" i="28"/>
  <c r="Y363" i="28"/>
  <c r="X363" i="28"/>
  <c r="R363" i="28"/>
  <c r="R378" i="28"/>
  <c r="I378" i="28"/>
  <c r="Z378" i="28"/>
  <c r="O378" i="28"/>
  <c r="K378" i="28"/>
  <c r="L378" i="28"/>
  <c r="X378" i="28"/>
  <c r="Y378" i="28"/>
  <c r="L393" i="28"/>
  <c r="O393" i="28"/>
  <c r="I393" i="28"/>
  <c r="K393" i="28"/>
  <c r="Z393" i="28"/>
  <c r="Y393" i="28"/>
  <c r="R393" i="28"/>
  <c r="Z400" i="28"/>
  <c r="K400" i="28"/>
  <c r="R400" i="28"/>
  <c r="L400" i="28"/>
  <c r="Y400" i="28"/>
  <c r="X400" i="28"/>
  <c r="I400" i="28"/>
  <c r="O400" i="28"/>
  <c r="Y379" i="28"/>
  <c r="L379" i="28"/>
  <c r="K379" i="28"/>
  <c r="X379" i="28"/>
  <c r="I379" i="28"/>
  <c r="R379" i="28"/>
  <c r="O379" i="28"/>
  <c r="Z379" i="28"/>
  <c r="Y462" i="28"/>
  <c r="R462" i="28"/>
  <c r="L462" i="28"/>
  <c r="X462" i="28"/>
  <c r="O462" i="28"/>
  <c r="I462" i="28"/>
  <c r="Z462" i="28"/>
  <c r="K462" i="28"/>
  <c r="I468" i="28"/>
  <c r="O468" i="28"/>
  <c r="L468" i="28"/>
  <c r="K468" i="28"/>
  <c r="R468" i="28"/>
  <c r="Y468" i="28"/>
  <c r="X468" i="28"/>
  <c r="Z468" i="28"/>
  <c r="R427" i="28"/>
  <c r="L427" i="28"/>
  <c r="Z427" i="28"/>
  <c r="I427" i="28"/>
  <c r="O427" i="28"/>
  <c r="K427" i="28"/>
  <c r="X427" i="28"/>
  <c r="Y427" i="28"/>
  <c r="O437" i="28"/>
  <c r="X437" i="28"/>
  <c r="K437" i="28"/>
  <c r="I437" i="28"/>
  <c r="Y437" i="28"/>
  <c r="L437" i="28"/>
  <c r="R437" i="28"/>
  <c r="Z437" i="28"/>
  <c r="L405" i="28"/>
  <c r="K405" i="28"/>
  <c r="I405" i="28"/>
  <c r="Y405" i="28"/>
  <c r="X405" i="28"/>
  <c r="R405" i="28"/>
  <c r="O405" i="28"/>
  <c r="Z405" i="28"/>
  <c r="I396" i="28"/>
  <c r="L396" i="28"/>
  <c r="O396" i="28"/>
  <c r="Y396" i="28"/>
  <c r="Z396" i="28"/>
  <c r="R396" i="28"/>
  <c r="X396" i="28"/>
  <c r="K396" i="28"/>
  <c r="X477" i="28"/>
  <c r="Z477" i="28"/>
  <c r="R477" i="28"/>
  <c r="I477" i="28"/>
  <c r="K477" i="28"/>
  <c r="Y477" i="28"/>
  <c r="O477" i="28"/>
  <c r="L477" i="28"/>
  <c r="K425" i="28"/>
  <c r="L425" i="28"/>
  <c r="R425" i="28"/>
  <c r="I425" i="28"/>
  <c r="Z425" i="28"/>
  <c r="O425" i="28"/>
  <c r="Y425" i="28"/>
  <c r="Z385" i="28"/>
  <c r="I385" i="28"/>
  <c r="L385" i="28"/>
  <c r="K385" i="28"/>
  <c r="R385" i="28"/>
  <c r="O385" i="28"/>
  <c r="Y385" i="28"/>
  <c r="Y390" i="28"/>
  <c r="K390" i="28"/>
  <c r="X390" i="28"/>
  <c r="L390" i="28"/>
  <c r="Z390" i="28"/>
  <c r="I390" i="28"/>
  <c r="O390" i="28"/>
  <c r="R390" i="28"/>
  <c r="K431" i="28"/>
  <c r="Y431" i="28"/>
  <c r="R431" i="28"/>
  <c r="I431" i="28"/>
  <c r="X431" i="28"/>
  <c r="Z431" i="28"/>
  <c r="L431" i="28"/>
  <c r="O431" i="28"/>
  <c r="L414" i="28"/>
  <c r="O414" i="28"/>
  <c r="Z414" i="28"/>
  <c r="X414" i="28"/>
  <c r="I414" i="28"/>
  <c r="Y414" i="28"/>
  <c r="K414" i="28"/>
  <c r="R414" i="28"/>
  <c r="R366" i="28"/>
  <c r="K366" i="28"/>
  <c r="Y366" i="28"/>
  <c r="X366" i="28"/>
  <c r="Z366" i="28"/>
  <c r="O366" i="28"/>
  <c r="L366" i="28"/>
  <c r="I366" i="28"/>
  <c r="I413" i="28"/>
  <c r="Y413" i="28"/>
  <c r="R413" i="28"/>
  <c r="L413" i="28"/>
  <c r="O413" i="28"/>
  <c r="K413" i="28"/>
  <c r="X413" i="28"/>
  <c r="Z413" i="28"/>
  <c r="I371" i="28"/>
  <c r="R371" i="28"/>
  <c r="O371" i="28"/>
  <c r="Y371" i="28"/>
  <c r="L371" i="28"/>
  <c r="K371" i="28"/>
  <c r="Z371" i="28"/>
  <c r="X371" i="28"/>
  <c r="O450" i="28"/>
  <c r="L450" i="28"/>
  <c r="R450" i="28"/>
  <c r="Z450" i="28"/>
  <c r="I450" i="28"/>
  <c r="X450" i="28"/>
  <c r="K450" i="28"/>
  <c r="Y450" i="28"/>
  <c r="Y466" i="28"/>
  <c r="L466" i="28"/>
  <c r="I466" i="28"/>
  <c r="R466" i="28"/>
  <c r="Z466" i="28"/>
  <c r="K466" i="28"/>
  <c r="X466" i="28"/>
  <c r="O466" i="28"/>
  <c r="K438" i="28"/>
  <c r="O438" i="28"/>
  <c r="Z438" i="28"/>
  <c r="I438" i="28"/>
  <c r="X438" i="28"/>
  <c r="R438" i="28"/>
  <c r="L438" i="28"/>
  <c r="Y438" i="28"/>
  <c r="R443" i="28"/>
  <c r="K443" i="28"/>
  <c r="Y443" i="28"/>
  <c r="X443" i="28"/>
  <c r="O443" i="28"/>
  <c r="I443" i="28"/>
  <c r="L443" i="28"/>
  <c r="Z443" i="28"/>
  <c r="I430" i="28"/>
  <c r="R430" i="28"/>
  <c r="X430" i="28"/>
  <c r="K430" i="28"/>
  <c r="O430" i="28"/>
  <c r="L430" i="28"/>
  <c r="Z430" i="28"/>
  <c r="Y430" i="28"/>
  <c r="K408" i="28"/>
  <c r="Y408" i="28"/>
  <c r="R408" i="28"/>
  <c r="I408" i="28"/>
  <c r="Z408" i="28"/>
  <c r="L408" i="28"/>
  <c r="X408" i="28"/>
  <c r="O408" i="28"/>
  <c r="Y372" i="28"/>
  <c r="K372" i="28"/>
  <c r="I372" i="28"/>
  <c r="R372" i="28"/>
  <c r="O372" i="28"/>
  <c r="L372" i="28"/>
  <c r="Z372" i="28"/>
  <c r="Y367" i="28"/>
  <c r="K367" i="28"/>
  <c r="O367" i="28"/>
  <c r="R367" i="28"/>
  <c r="Z367" i="28"/>
  <c r="L367" i="28"/>
  <c r="X367" i="28"/>
  <c r="I367" i="28"/>
  <c r="L365" i="28"/>
  <c r="I365" i="28"/>
  <c r="O365" i="28"/>
  <c r="X365" i="28"/>
  <c r="Y365" i="28"/>
  <c r="K365" i="28"/>
  <c r="Z365" i="28"/>
  <c r="R365" i="28"/>
  <c r="I436" i="28"/>
  <c r="Z436" i="28"/>
  <c r="L436" i="28"/>
  <c r="O436" i="28"/>
  <c r="X436" i="28"/>
  <c r="K436" i="28"/>
  <c r="R436" i="28"/>
  <c r="Y436" i="28"/>
  <c r="I471" i="28"/>
  <c r="Z471" i="28"/>
  <c r="X471" i="28"/>
  <c r="Y471" i="28"/>
  <c r="L471" i="28"/>
  <c r="K471" i="28"/>
  <c r="O471" i="28"/>
  <c r="R471" i="28"/>
  <c r="Y421" i="28"/>
  <c r="K421" i="28"/>
  <c r="I421" i="28"/>
  <c r="Z421" i="28"/>
  <c r="O421" i="28"/>
  <c r="L421" i="28"/>
  <c r="R421" i="28"/>
  <c r="X421" i="28"/>
  <c r="R399" i="28"/>
  <c r="L399" i="28"/>
  <c r="O399" i="28"/>
  <c r="K399" i="28"/>
  <c r="Y399" i="28"/>
  <c r="I399" i="28"/>
  <c r="X399" i="28"/>
  <c r="Z399" i="28"/>
  <c r="L439" i="28"/>
  <c r="Z439" i="28"/>
  <c r="K439" i="28"/>
  <c r="Y439" i="28"/>
  <c r="I439" i="28"/>
  <c r="R439" i="28"/>
  <c r="O439" i="28"/>
  <c r="X439" i="28"/>
  <c r="O455" i="28"/>
  <c r="Z455" i="28"/>
  <c r="Y455" i="28"/>
  <c r="L455" i="28"/>
  <c r="K455" i="28"/>
  <c r="I455" i="28"/>
  <c r="R455" i="28"/>
  <c r="X455" i="28"/>
  <c r="I465" i="28"/>
  <c r="R465" i="28"/>
  <c r="K465" i="28"/>
  <c r="L465" i="28"/>
  <c r="Y465" i="28"/>
  <c r="Z465" i="28"/>
  <c r="X465" i="28"/>
  <c r="O465" i="28"/>
  <c r="K389" i="28"/>
  <c r="Z389" i="28"/>
  <c r="Y389" i="28"/>
  <c r="R389" i="28"/>
  <c r="L389" i="28"/>
  <c r="I389" i="28"/>
  <c r="O389" i="28"/>
  <c r="X389" i="28"/>
  <c r="I441" i="28"/>
  <c r="R441" i="28"/>
  <c r="K441" i="28"/>
  <c r="Y441" i="28"/>
  <c r="O441" i="28"/>
  <c r="X441" i="28"/>
  <c r="Z441" i="28"/>
  <c r="L441" i="28"/>
  <c r="I380" i="28"/>
  <c r="Y380" i="28"/>
  <c r="R380" i="28"/>
  <c r="X380" i="28"/>
  <c r="K380" i="28"/>
  <c r="L380" i="28"/>
  <c r="Z380" i="28"/>
  <c r="O380" i="28"/>
  <c r="X451" i="28"/>
  <c r="I451" i="28"/>
  <c r="Z451" i="28"/>
  <c r="L451" i="28"/>
  <c r="K451" i="28"/>
  <c r="Y451" i="28"/>
  <c r="R451" i="28"/>
  <c r="O451" i="28"/>
  <c r="O448" i="28"/>
  <c r="R448" i="28"/>
  <c r="Z448" i="28"/>
  <c r="I448" i="28"/>
  <c r="X448" i="28"/>
  <c r="Y448" i="28"/>
  <c r="K448" i="28"/>
  <c r="L448" i="28"/>
  <c r="O364" i="28"/>
  <c r="K364" i="28"/>
  <c r="R364" i="28"/>
  <c r="Y364" i="28"/>
  <c r="X364" i="28"/>
  <c r="L364" i="28"/>
  <c r="I364" i="28"/>
  <c r="Z364" i="28"/>
  <c r="R419" i="28"/>
  <c r="Z419" i="28"/>
  <c r="O419" i="28"/>
  <c r="X419" i="28"/>
  <c r="K419" i="28"/>
  <c r="I419" i="28"/>
  <c r="L419" i="28"/>
  <c r="Y419" i="28"/>
  <c r="K404" i="28"/>
  <c r="Z404" i="28"/>
  <c r="O404" i="28"/>
  <c r="L404" i="28"/>
  <c r="Y404" i="28"/>
  <c r="R404" i="28"/>
  <c r="I404" i="28"/>
  <c r="X404" i="28"/>
  <c r="L422" i="28"/>
  <c r="Z422" i="28"/>
  <c r="K422" i="28"/>
  <c r="O422" i="28"/>
  <c r="R422" i="28"/>
  <c r="Y422" i="28"/>
  <c r="I422" i="28"/>
  <c r="Y456" i="28"/>
  <c r="R456" i="28"/>
  <c r="Z456" i="28"/>
  <c r="O456" i="28"/>
  <c r="L456" i="28"/>
  <c r="K456" i="28"/>
  <c r="X456" i="28"/>
  <c r="I456" i="28"/>
  <c r="L418" i="28"/>
  <c r="Z418" i="28"/>
  <c r="R418" i="28"/>
  <c r="K418" i="28"/>
  <c r="Y418" i="28"/>
  <c r="X418" i="28"/>
  <c r="I418" i="28"/>
  <c r="O418" i="28"/>
  <c r="X417" i="28"/>
  <c r="Z417" i="28"/>
  <c r="L417" i="28"/>
  <c r="O417" i="28"/>
  <c r="K417" i="28"/>
  <c r="I417" i="28"/>
  <c r="R417" i="28"/>
  <c r="Y417" i="28"/>
  <c r="R406" i="28"/>
  <c r="L406" i="28"/>
  <c r="K406" i="28"/>
  <c r="O406" i="28"/>
  <c r="X406" i="28"/>
  <c r="Z406" i="28"/>
  <c r="Y406" i="28"/>
  <c r="I406" i="28"/>
  <c r="O402" i="28"/>
  <c r="R402" i="28"/>
  <c r="L402" i="28"/>
  <c r="X402" i="28"/>
  <c r="I402" i="28"/>
  <c r="Y402" i="28"/>
  <c r="K402" i="28"/>
  <c r="Z402" i="28"/>
  <c r="R388" i="28"/>
  <c r="K388" i="28"/>
  <c r="X388" i="28"/>
  <c r="I388" i="28"/>
  <c r="O388" i="28"/>
  <c r="L388" i="28"/>
  <c r="Y388" i="28"/>
  <c r="Z388" i="28"/>
  <c r="L415" i="28"/>
  <c r="X415" i="28"/>
  <c r="R415" i="28"/>
  <c r="I415" i="28"/>
  <c r="K415" i="28"/>
  <c r="Z415" i="28"/>
  <c r="O415" i="28"/>
  <c r="Y415" i="28"/>
  <c r="L457" i="28"/>
  <c r="R457" i="28"/>
  <c r="Z457" i="28"/>
  <c r="I457" i="28"/>
  <c r="Y457" i="28"/>
  <c r="X457" i="28"/>
  <c r="K457" i="28"/>
  <c r="O457" i="28"/>
  <c r="I433" i="28"/>
  <c r="Y433" i="28"/>
  <c r="K433" i="28"/>
  <c r="O433" i="28"/>
  <c r="R433" i="28"/>
  <c r="X433" i="28"/>
  <c r="L433" i="28"/>
  <c r="Z433" i="28"/>
  <c r="I452" i="28"/>
  <c r="Y452" i="28"/>
  <c r="R452" i="28"/>
  <c r="K452" i="28"/>
  <c r="L452" i="28"/>
  <c r="X452" i="28"/>
  <c r="Z452" i="28"/>
  <c r="O452" i="28"/>
  <c r="L473" i="28"/>
  <c r="O473" i="28"/>
  <c r="Z473" i="28"/>
  <c r="Y473" i="28"/>
  <c r="K473" i="28"/>
  <c r="X473" i="28"/>
  <c r="I473" i="28"/>
  <c r="R473" i="28"/>
  <c r="Z434" i="28"/>
  <c r="I434" i="28"/>
  <c r="O434" i="28"/>
  <c r="R434" i="28"/>
  <c r="L434" i="28"/>
  <c r="Y434" i="28"/>
  <c r="K434" i="28"/>
  <c r="R432" i="28"/>
  <c r="K432" i="28"/>
  <c r="I432" i="28"/>
  <c r="Z432" i="28"/>
  <c r="L432" i="28"/>
  <c r="Y432" i="28"/>
  <c r="O432" i="28"/>
  <c r="K395" i="28"/>
  <c r="X395" i="28"/>
  <c r="R395" i="28"/>
  <c r="I395" i="28"/>
  <c r="Z395" i="28"/>
  <c r="Y395" i="28"/>
  <c r="L395" i="28"/>
  <c r="O395" i="28"/>
  <c r="I369" i="28"/>
  <c r="R369" i="28"/>
  <c r="O369" i="28"/>
  <c r="Y369" i="28"/>
  <c r="Z369" i="28"/>
  <c r="L369" i="28"/>
  <c r="K369" i="28"/>
  <c r="I412" i="28"/>
  <c r="Y412" i="28"/>
  <c r="Z412" i="28"/>
  <c r="K412" i="28"/>
  <c r="R412" i="28"/>
  <c r="X412" i="28"/>
  <c r="O412" i="28"/>
  <c r="L412" i="28"/>
  <c r="Y420" i="28"/>
  <c r="K420" i="28"/>
  <c r="R420" i="28"/>
  <c r="I420" i="28"/>
  <c r="Z420" i="28"/>
  <c r="X420" i="28"/>
  <c r="L420" i="28"/>
  <c r="O420" i="28"/>
  <c r="O460" i="28"/>
  <c r="Y460" i="28"/>
  <c r="X460" i="28"/>
  <c r="Z460" i="28"/>
  <c r="L460" i="28"/>
  <c r="K460" i="28"/>
  <c r="R460" i="28"/>
  <c r="I460" i="28"/>
  <c r="Z429" i="28"/>
  <c r="Y429" i="28"/>
  <c r="L429" i="28"/>
  <c r="K429" i="28"/>
  <c r="O429" i="28"/>
  <c r="R429" i="28"/>
  <c r="I429" i="28"/>
  <c r="X429" i="28"/>
  <c r="O461" i="28"/>
  <c r="X461" i="28"/>
  <c r="Z461" i="28"/>
  <c r="R461" i="28"/>
  <c r="L461" i="28"/>
  <c r="K461" i="28"/>
  <c r="Y461" i="28"/>
  <c r="I461" i="28"/>
  <c r="X474" i="28"/>
  <c r="K474" i="28"/>
  <c r="Z474" i="28"/>
  <c r="O474" i="28"/>
  <c r="I474" i="28"/>
  <c r="L474" i="28"/>
  <c r="Y474" i="28"/>
  <c r="R474" i="28"/>
  <c r="R410" i="28"/>
  <c r="L410" i="28"/>
  <c r="Z410" i="28"/>
  <c r="K410" i="28"/>
  <c r="O410" i="28"/>
  <c r="I410" i="28"/>
  <c r="Y410" i="28"/>
  <c r="X410" i="28"/>
  <c r="X453" i="28"/>
  <c r="Z453" i="28"/>
  <c r="K453" i="28"/>
  <c r="L453" i="28"/>
  <c r="O453" i="28"/>
  <c r="R453" i="28"/>
  <c r="Y453" i="28"/>
  <c r="I453" i="28"/>
  <c r="Z409" i="28"/>
  <c r="I409" i="28"/>
  <c r="O409" i="28"/>
  <c r="X409" i="28"/>
  <c r="R409" i="28"/>
  <c r="Y409" i="28"/>
  <c r="L409" i="28"/>
  <c r="K409" i="28"/>
  <c r="I445" i="28"/>
  <c r="Y445" i="28"/>
  <c r="X445" i="28"/>
  <c r="Z445" i="28"/>
  <c r="L445" i="28"/>
  <c r="K445" i="28"/>
  <c r="R445" i="28"/>
  <c r="O445" i="28"/>
  <c r="K362" i="28"/>
  <c r="Z362" i="28"/>
  <c r="Y362" i="28"/>
  <c r="I362" i="28"/>
  <c r="L362" i="28"/>
  <c r="O362" i="28"/>
  <c r="X362" i="28"/>
  <c r="R362" i="28"/>
  <c r="I386" i="28"/>
  <c r="R386" i="28"/>
  <c r="Y386" i="28"/>
  <c r="Z386" i="28"/>
  <c r="X386" i="28"/>
  <c r="O386" i="28"/>
  <c r="L386" i="28"/>
  <c r="K386" i="28"/>
  <c r="K444" i="28"/>
  <c r="L444" i="28"/>
  <c r="Z444" i="28"/>
  <c r="X444" i="28"/>
  <c r="Y444" i="28"/>
  <c r="O444" i="28"/>
  <c r="I444" i="28"/>
  <c r="R444" i="28"/>
  <c r="O382" i="28"/>
  <c r="Y382" i="28"/>
  <c r="R382" i="28"/>
  <c r="K382" i="28"/>
  <c r="X382" i="28"/>
  <c r="L382" i="28"/>
  <c r="Z382" i="28"/>
  <c r="I382" i="28"/>
  <c r="K459" i="28"/>
  <c r="O459" i="28"/>
  <c r="Z459" i="28"/>
  <c r="Y459" i="28"/>
  <c r="I459" i="28"/>
  <c r="X459" i="28"/>
  <c r="R459" i="28"/>
  <c r="L459" i="28"/>
  <c r="L370" i="28"/>
  <c r="Z370" i="28"/>
  <c r="K370" i="28"/>
  <c r="I370" i="28"/>
  <c r="Y370" i="28"/>
  <c r="R370" i="28"/>
  <c r="X370" i="28"/>
  <c r="O370" i="28"/>
  <c r="X423" i="28"/>
  <c r="L423" i="28"/>
  <c r="R423" i="28"/>
  <c r="O423" i="28"/>
  <c r="I423" i="28"/>
  <c r="Z423" i="28"/>
  <c r="Y423" i="28"/>
  <c r="K423" i="28"/>
  <c r="I416" i="28"/>
  <c r="O416" i="28"/>
  <c r="K416" i="28"/>
  <c r="Z416" i="28"/>
  <c r="L416" i="28"/>
  <c r="R416" i="28"/>
  <c r="Y416" i="28"/>
  <c r="O397" i="28"/>
  <c r="L397" i="28"/>
  <c r="I397" i="28"/>
  <c r="Y397" i="28"/>
  <c r="K397" i="28"/>
  <c r="R397" i="28"/>
  <c r="Z397" i="28"/>
  <c r="Y449" i="28"/>
  <c r="X449" i="28"/>
  <c r="I449" i="28"/>
  <c r="O449" i="28"/>
  <c r="L449" i="28"/>
  <c r="K449" i="28"/>
  <c r="Z449" i="28"/>
  <c r="R449" i="28"/>
  <c r="R376" i="28"/>
  <c r="L376" i="28"/>
  <c r="K376" i="28"/>
  <c r="I376" i="28"/>
  <c r="Y376" i="28"/>
  <c r="Z376" i="28"/>
  <c r="O376" i="28"/>
  <c r="L470" i="28"/>
  <c r="I470" i="28"/>
  <c r="X470" i="28"/>
  <c r="R470" i="28"/>
  <c r="Y470" i="28"/>
  <c r="Z470" i="28"/>
  <c r="O470" i="28"/>
  <c r="K470" i="28"/>
  <c r="Z373" i="28"/>
  <c r="O373" i="28"/>
  <c r="Y373" i="28"/>
  <c r="X373" i="28"/>
  <c r="K373" i="28"/>
  <c r="I373" i="28"/>
  <c r="L373" i="28"/>
  <c r="R373" i="28"/>
  <c r="O464" i="28"/>
  <c r="K464" i="28"/>
  <c r="L464" i="28"/>
  <c r="I464" i="28"/>
  <c r="Z464" i="28"/>
  <c r="X464" i="28"/>
  <c r="R464" i="28"/>
  <c r="Y464" i="28"/>
  <c r="Y411" i="28"/>
  <c r="O411" i="28"/>
  <c r="Z411" i="28"/>
  <c r="K411" i="28"/>
  <c r="R411" i="28"/>
  <c r="I411" i="28"/>
  <c r="L411" i="28"/>
  <c r="L387" i="28"/>
  <c r="K387" i="28"/>
  <c r="R387" i="28"/>
  <c r="O387" i="28"/>
  <c r="X387" i="28"/>
  <c r="Y387" i="28"/>
  <c r="Z387" i="28"/>
  <c r="I387" i="28"/>
  <c r="I447" i="28"/>
  <c r="R447" i="28"/>
  <c r="K447" i="28"/>
  <c r="L447" i="28"/>
  <c r="O447" i="28"/>
  <c r="X447" i="28"/>
  <c r="Y447" i="28"/>
  <c r="Z447" i="28"/>
  <c r="L475" i="28"/>
  <c r="Z475" i="28"/>
  <c r="Y475" i="28"/>
  <c r="O475" i="28"/>
  <c r="I475" i="28"/>
  <c r="X475" i="28"/>
  <c r="R475" i="28"/>
  <c r="K475" i="28"/>
  <c r="K401" i="28"/>
  <c r="I401" i="28"/>
  <c r="Y401" i="28"/>
  <c r="L401" i="28"/>
  <c r="X401" i="28"/>
  <c r="O401" i="28"/>
  <c r="Z401" i="28"/>
  <c r="R401" i="28"/>
  <c r="O394" i="28"/>
  <c r="Z394" i="28"/>
  <c r="I394" i="28"/>
  <c r="L394" i="28"/>
  <c r="K394" i="28"/>
  <c r="R394" i="28"/>
  <c r="Y394" i="28"/>
  <c r="L463" i="28"/>
  <c r="Y463" i="28"/>
  <c r="Z463" i="28"/>
  <c r="X463" i="28"/>
  <c r="I463" i="28"/>
  <c r="K463" i="28"/>
  <c r="O463" i="28"/>
  <c r="R463" i="28"/>
  <c r="L383" i="28"/>
  <c r="R383" i="28"/>
  <c r="O383" i="28"/>
  <c r="Z383" i="28"/>
  <c r="X383" i="28"/>
  <c r="K383" i="28"/>
  <c r="Y383" i="28"/>
  <c r="I383" i="28"/>
  <c r="O426" i="28"/>
  <c r="Z426" i="28"/>
  <c r="R426" i="28"/>
  <c r="Y426" i="28"/>
  <c r="X426" i="28"/>
  <c r="L426" i="28"/>
  <c r="K426" i="28"/>
  <c r="I426" i="28"/>
  <c r="K375" i="28"/>
  <c r="O375" i="28"/>
  <c r="X375" i="28"/>
  <c r="I375" i="28"/>
  <c r="Y375" i="28"/>
  <c r="L375" i="28"/>
  <c r="R375" i="28"/>
  <c r="Z375" i="28"/>
  <c r="I407" i="28"/>
  <c r="O407" i="28"/>
  <c r="Y407" i="28"/>
  <c r="K407" i="28"/>
  <c r="Z407" i="28"/>
  <c r="X407" i="28"/>
  <c r="L407" i="28"/>
  <c r="R407" i="28"/>
  <c r="O377" i="28"/>
  <c r="R377" i="28"/>
  <c r="Z377" i="28"/>
  <c r="I377" i="28"/>
  <c r="Y377" i="28"/>
  <c r="K377" i="28"/>
  <c r="L377" i="28"/>
  <c r="Z368" i="28"/>
  <c r="O368" i="28"/>
  <c r="R368" i="28"/>
  <c r="Y368" i="28"/>
  <c r="X368" i="28"/>
  <c r="L368" i="28"/>
  <c r="K368" i="28"/>
  <c r="I368" i="28"/>
  <c r="K381" i="28"/>
  <c r="O381" i="28"/>
  <c r="L381" i="28"/>
  <c r="I381" i="28"/>
  <c r="R381" i="28"/>
  <c r="Z381" i="28"/>
  <c r="X381" i="28"/>
  <c r="Y381" i="28"/>
  <c r="K472" i="28"/>
  <c r="I472" i="28"/>
  <c r="L472" i="28"/>
  <c r="O472" i="28"/>
  <c r="X472" i="28"/>
  <c r="Z472" i="28"/>
  <c r="R472" i="28"/>
  <c r="Y472" i="28"/>
  <c r="L391" i="28"/>
  <c r="Z391" i="28"/>
  <c r="K391" i="28"/>
  <c r="O391" i="28"/>
  <c r="I391" i="28"/>
  <c r="R391" i="28"/>
  <c r="Y391" i="28"/>
  <c r="X391" i="28"/>
  <c r="R442" i="28"/>
  <c r="Y442" i="28"/>
  <c r="I442" i="28"/>
  <c r="X442" i="28"/>
  <c r="K442" i="28"/>
  <c r="L442" i="28"/>
  <c r="O442" i="28"/>
  <c r="Z442" i="28"/>
  <c r="Y424" i="28"/>
  <c r="L424" i="28"/>
  <c r="Z424" i="28"/>
  <c r="R424" i="28"/>
  <c r="I424" i="28"/>
  <c r="K424" i="28"/>
  <c r="O424" i="28"/>
  <c r="I428" i="28"/>
  <c r="R428" i="28"/>
  <c r="X428" i="28"/>
  <c r="K428" i="28"/>
  <c r="Z428" i="28"/>
  <c r="Y428" i="28"/>
  <c r="O428" i="28"/>
  <c r="L428" i="28"/>
  <c r="O454" i="28"/>
  <c r="R454" i="28"/>
  <c r="X454" i="28"/>
  <c r="Z454" i="28"/>
  <c r="K454" i="28"/>
  <c r="Y454" i="28"/>
  <c r="L454" i="28"/>
  <c r="I454" i="28"/>
  <c r="Y467" i="28"/>
  <c r="K467" i="28"/>
  <c r="Z467" i="28"/>
  <c r="I467" i="28"/>
  <c r="O467" i="28"/>
  <c r="X467" i="28"/>
  <c r="R467" i="28"/>
  <c r="L467" i="28"/>
  <c r="L446" i="28"/>
  <c r="Y446" i="28"/>
  <c r="I446" i="28"/>
  <c r="O446" i="28"/>
  <c r="K446" i="28"/>
  <c r="Z446" i="28"/>
  <c r="R446" i="28"/>
  <c r="X446" i="28"/>
  <c r="I458" i="28"/>
  <c r="Y458" i="28"/>
  <c r="L458" i="28"/>
  <c r="K458" i="28"/>
  <c r="Z458" i="28"/>
  <c r="O458" i="28"/>
  <c r="X458" i="28"/>
  <c r="R458" i="28"/>
  <c r="K384" i="28"/>
  <c r="Y384" i="28"/>
  <c r="Z384" i="28"/>
  <c r="O384" i="28"/>
  <c r="X384" i="28"/>
  <c r="R384" i="28"/>
  <c r="L384" i="28"/>
  <c r="I384" i="28"/>
  <c r="K435" i="28"/>
  <c r="Y435" i="28"/>
  <c r="L435" i="28"/>
  <c r="R435" i="28"/>
  <c r="I435" i="28"/>
  <c r="Z435" i="28"/>
  <c r="X435" i="28"/>
  <c r="O435" i="28"/>
  <c r="R469" i="28"/>
  <c r="O469" i="28"/>
  <c r="I469" i="28"/>
  <c r="L469" i="28"/>
  <c r="Y469" i="28"/>
  <c r="Z469" i="28"/>
  <c r="X469" i="28"/>
  <c r="K469" i="28"/>
  <c r="Y360" i="28"/>
  <c r="K360" i="28"/>
  <c r="I360" i="28"/>
  <c r="R360" i="28"/>
  <c r="L360" i="28"/>
  <c r="X360" i="28"/>
  <c r="O360" i="28"/>
  <c r="Z360" i="28"/>
  <c r="Z320" i="28"/>
  <c r="K320" i="28"/>
  <c r="R320" i="28"/>
  <c r="O320" i="28"/>
  <c r="L320" i="28"/>
  <c r="Y320" i="28"/>
  <c r="I320" i="28"/>
  <c r="X320" i="28"/>
  <c r="Z309" i="28"/>
  <c r="Y309" i="28"/>
  <c r="O309" i="28"/>
  <c r="I309" i="28"/>
  <c r="L309" i="28"/>
  <c r="R309" i="28"/>
  <c r="X309" i="28"/>
  <c r="K309" i="28"/>
  <c r="X286" i="28"/>
  <c r="K286" i="28"/>
  <c r="Y286" i="28"/>
  <c r="O286" i="28"/>
  <c r="R286" i="28"/>
  <c r="Z286" i="28"/>
  <c r="I286" i="28"/>
  <c r="L286" i="28"/>
  <c r="X236" i="28"/>
  <c r="K236" i="28"/>
  <c r="I236" i="28"/>
  <c r="Z236" i="28"/>
  <c r="L236" i="28"/>
  <c r="R236" i="28"/>
  <c r="O236" i="28"/>
  <c r="Y236" i="28"/>
  <c r="X334" i="28"/>
  <c r="O334" i="28"/>
  <c r="L334" i="28"/>
  <c r="K334" i="28"/>
  <c r="R334" i="28"/>
  <c r="I334" i="28"/>
  <c r="Y334" i="28"/>
  <c r="Z334" i="28"/>
  <c r="I256" i="28"/>
  <c r="O256" i="28"/>
  <c r="X256" i="28"/>
  <c r="K256" i="28"/>
  <c r="L256" i="28"/>
  <c r="R256" i="28"/>
  <c r="Z256" i="28"/>
  <c r="Y256" i="28"/>
  <c r="L267" i="28"/>
  <c r="Z267" i="28"/>
  <c r="X267" i="28"/>
  <c r="K267" i="28"/>
  <c r="I267" i="28"/>
  <c r="Y267" i="28"/>
  <c r="O267" i="28"/>
  <c r="R267" i="28"/>
  <c r="L318" i="28"/>
  <c r="I318" i="28"/>
  <c r="R318" i="28"/>
  <c r="Z318" i="28"/>
  <c r="Y318" i="28"/>
  <c r="K318" i="28"/>
  <c r="O318" i="28"/>
  <c r="Y253" i="28"/>
  <c r="L253" i="28"/>
  <c r="I253" i="28"/>
  <c r="K253" i="28"/>
  <c r="O253" i="28"/>
  <c r="Z253" i="28"/>
  <c r="R253" i="28"/>
  <c r="X253" i="28"/>
  <c r="R355" i="28"/>
  <c r="I355" i="28"/>
  <c r="Y355" i="28"/>
  <c r="L355" i="28"/>
  <c r="Z355" i="28"/>
  <c r="O355" i="28"/>
  <c r="K355" i="28"/>
  <c r="X355" i="28"/>
  <c r="I315" i="28"/>
  <c r="K315" i="28"/>
  <c r="Y315" i="28"/>
  <c r="R315" i="28"/>
  <c r="X315" i="28"/>
  <c r="Z315" i="28"/>
  <c r="L315" i="28"/>
  <c r="O315" i="28"/>
  <c r="Z232" i="28"/>
  <c r="L232" i="28"/>
  <c r="I232" i="28"/>
  <c r="R232" i="28"/>
  <c r="X232" i="28"/>
  <c r="K232" i="28"/>
  <c r="O232" i="28"/>
  <c r="Y232" i="28"/>
  <c r="K208" i="28"/>
  <c r="Y208" i="28"/>
  <c r="I208" i="28"/>
  <c r="R208" i="28"/>
  <c r="O208" i="28"/>
  <c r="Z208" i="28"/>
  <c r="L208" i="28"/>
  <c r="O312" i="28"/>
  <c r="L312" i="28"/>
  <c r="K312" i="28"/>
  <c r="I312" i="28"/>
  <c r="Y312" i="28"/>
  <c r="Z312" i="28"/>
  <c r="R312" i="28"/>
  <c r="Y234" i="28"/>
  <c r="O234" i="28"/>
  <c r="I234" i="28"/>
  <c r="R234" i="28"/>
  <c r="X234" i="28"/>
  <c r="L234" i="28"/>
  <c r="Z234" i="28"/>
  <c r="K234" i="28"/>
  <c r="I313" i="28"/>
  <c r="O313" i="28"/>
  <c r="Z313" i="28"/>
  <c r="L313" i="28"/>
  <c r="Y313" i="28"/>
  <c r="X313" i="28"/>
  <c r="K313" i="28"/>
  <c r="R313" i="28"/>
  <c r="O331" i="28"/>
  <c r="I331" i="28"/>
  <c r="Z331" i="28"/>
  <c r="Y331" i="28"/>
  <c r="R331" i="28"/>
  <c r="K331" i="28"/>
  <c r="L331" i="28"/>
  <c r="I214" i="28"/>
  <c r="L214" i="28"/>
  <c r="R214" i="28"/>
  <c r="O214" i="28"/>
  <c r="K214" i="28"/>
  <c r="Z214" i="28"/>
  <c r="Y214" i="28"/>
  <c r="L306" i="28"/>
  <c r="O306" i="28"/>
  <c r="Y306" i="28"/>
  <c r="Z306" i="28"/>
  <c r="R306" i="28"/>
  <c r="X306" i="28"/>
  <c r="K306" i="28"/>
  <c r="I306" i="28"/>
  <c r="O205" i="28"/>
  <c r="I205" i="28"/>
  <c r="R205" i="28"/>
  <c r="L205" i="28"/>
  <c r="Y205" i="28"/>
  <c r="Z205" i="28"/>
  <c r="K205" i="28"/>
  <c r="X205" i="28"/>
  <c r="O354" i="28"/>
  <c r="L354" i="28"/>
  <c r="K354" i="28"/>
  <c r="Y354" i="28"/>
  <c r="R354" i="28"/>
  <c r="X354" i="28"/>
  <c r="I354" i="28"/>
  <c r="Z354" i="28"/>
  <c r="I242" i="28"/>
  <c r="K242" i="28"/>
  <c r="O242" i="28"/>
  <c r="X242" i="28"/>
  <c r="L242" i="28"/>
  <c r="Y242" i="28"/>
  <c r="R242" i="28"/>
  <c r="Z242" i="28"/>
  <c r="O282" i="28"/>
  <c r="K282" i="28"/>
  <c r="Y282" i="28"/>
  <c r="X282" i="28"/>
  <c r="R282" i="28"/>
  <c r="I282" i="28"/>
  <c r="L282" i="28"/>
  <c r="Z282" i="28"/>
  <c r="R226" i="28"/>
  <c r="L226" i="28"/>
  <c r="O226" i="28"/>
  <c r="I226" i="28"/>
  <c r="Z226" i="28"/>
  <c r="K226" i="28"/>
  <c r="Y226" i="28"/>
  <c r="L224" i="28"/>
  <c r="R224" i="28"/>
  <c r="X224" i="28"/>
  <c r="K224" i="28"/>
  <c r="O224" i="28"/>
  <c r="Y224" i="28"/>
  <c r="I224" i="28"/>
  <c r="Z224" i="28"/>
  <c r="O222" i="28"/>
  <c r="K222" i="28"/>
  <c r="R222" i="28"/>
  <c r="L222" i="28"/>
  <c r="Y222" i="28"/>
  <c r="Z222" i="28"/>
  <c r="I222" i="28"/>
  <c r="L276" i="28"/>
  <c r="Z276" i="28"/>
  <c r="R276" i="28"/>
  <c r="Y276" i="28"/>
  <c r="I276" i="28"/>
  <c r="X276" i="28"/>
  <c r="O276" i="28"/>
  <c r="K276" i="28"/>
  <c r="Z343" i="28"/>
  <c r="I343" i="28"/>
  <c r="R343" i="28"/>
  <c r="K343" i="28"/>
  <c r="Y343" i="28"/>
  <c r="L343" i="28"/>
  <c r="X343" i="28"/>
  <c r="O343" i="28"/>
  <c r="I291" i="28"/>
  <c r="Z291" i="28"/>
  <c r="K291" i="28"/>
  <c r="Y291" i="28"/>
  <c r="R291" i="28"/>
  <c r="L291" i="28"/>
  <c r="O291" i="28"/>
  <c r="X291" i="28"/>
  <c r="Z255" i="28"/>
  <c r="R255" i="28"/>
  <c r="K255" i="28"/>
  <c r="L255" i="28"/>
  <c r="X255" i="28"/>
  <c r="Y255" i="28"/>
  <c r="I255" i="28"/>
  <c r="O255" i="28"/>
  <c r="X219" i="28"/>
  <c r="R219" i="28"/>
  <c r="O219" i="28"/>
  <c r="K219" i="28"/>
  <c r="I219" i="28"/>
  <c r="Z219" i="28"/>
  <c r="L219" i="28"/>
  <c r="Y219" i="28"/>
  <c r="I207" i="28"/>
  <c r="R207" i="28"/>
  <c r="Y207" i="28"/>
  <c r="Z207" i="28"/>
  <c r="L207" i="28"/>
  <c r="K207" i="28"/>
  <c r="O207" i="28"/>
  <c r="O350" i="28"/>
  <c r="L350" i="28"/>
  <c r="K350" i="28"/>
  <c r="Y350" i="28"/>
  <c r="Z350" i="28"/>
  <c r="R350" i="28"/>
  <c r="I350" i="28"/>
  <c r="Y237" i="28"/>
  <c r="K237" i="28"/>
  <c r="L237" i="28"/>
  <c r="I237" i="28"/>
  <c r="O237" i="28"/>
  <c r="R237" i="28"/>
  <c r="Z237" i="28"/>
  <c r="X237" i="28"/>
  <c r="R198" i="28"/>
  <c r="Z198" i="28"/>
  <c r="X198" i="28"/>
  <c r="O198" i="28"/>
  <c r="K198" i="28"/>
  <c r="L198" i="28"/>
  <c r="I198" i="28"/>
  <c r="Y198" i="28"/>
  <c r="R278" i="28"/>
  <c r="Y278" i="28"/>
  <c r="Z278" i="28"/>
  <c r="L278" i="28"/>
  <c r="X278" i="28"/>
  <c r="K278" i="28"/>
  <c r="I278" i="28"/>
  <c r="O278" i="28"/>
  <c r="Y336" i="28"/>
  <c r="I336" i="28"/>
  <c r="L336" i="28"/>
  <c r="O336" i="28"/>
  <c r="R336" i="28"/>
  <c r="K336" i="28"/>
  <c r="Z336" i="28"/>
  <c r="O283" i="28"/>
  <c r="K283" i="28"/>
  <c r="L283" i="28"/>
  <c r="Y283" i="28"/>
  <c r="Z283" i="28"/>
  <c r="R283" i="28"/>
  <c r="I283" i="28"/>
  <c r="K274" i="28"/>
  <c r="L274" i="28"/>
  <c r="I274" i="28"/>
  <c r="O274" i="28"/>
  <c r="Y274" i="28"/>
  <c r="Z274" i="28"/>
  <c r="R274" i="28"/>
  <c r="R238" i="28"/>
  <c r="Y238" i="28"/>
  <c r="I238" i="28"/>
  <c r="K238" i="28"/>
  <c r="O238" i="28"/>
  <c r="Z238" i="28"/>
  <c r="X238" i="28"/>
  <c r="L238" i="28"/>
  <c r="X297" i="28"/>
  <c r="Z297" i="28"/>
  <c r="I297" i="28"/>
  <c r="R297" i="28"/>
  <c r="Y297" i="28"/>
  <c r="L297" i="28"/>
  <c r="K297" i="28"/>
  <c r="O297" i="28"/>
  <c r="X322" i="28"/>
  <c r="Y322" i="28"/>
  <c r="Z322" i="28"/>
  <c r="O322" i="28"/>
  <c r="K322" i="28"/>
  <c r="L322" i="28"/>
  <c r="R322" i="28"/>
  <c r="I322" i="28"/>
  <c r="Z311" i="28"/>
  <c r="L311" i="28"/>
  <c r="Y311" i="28"/>
  <c r="X311" i="28"/>
  <c r="R311" i="28"/>
  <c r="O311" i="28"/>
  <c r="I311" i="28"/>
  <c r="K311" i="28"/>
  <c r="K206" i="28"/>
  <c r="Z206" i="28"/>
  <c r="I206" i="28"/>
  <c r="O206" i="28"/>
  <c r="R206" i="28"/>
  <c r="L206" i="28"/>
  <c r="Y206" i="28"/>
  <c r="L252" i="28"/>
  <c r="I252" i="28"/>
  <c r="K252" i="28"/>
  <c r="X252" i="28"/>
  <c r="O252" i="28"/>
  <c r="R252" i="28"/>
  <c r="Y252" i="28"/>
  <c r="Z252" i="28"/>
  <c r="O325" i="28"/>
  <c r="L325" i="28"/>
  <c r="K325" i="28"/>
  <c r="X325" i="28"/>
  <c r="Y325" i="28"/>
  <c r="Z325" i="28"/>
  <c r="R325" i="28"/>
  <c r="I325" i="28"/>
  <c r="I218" i="28"/>
  <c r="X218" i="28"/>
  <c r="L218" i="28"/>
  <c r="K218" i="28"/>
  <c r="Y218" i="28"/>
  <c r="Z218" i="28"/>
  <c r="O218" i="28"/>
  <c r="R218" i="28"/>
  <c r="I272" i="28"/>
  <c r="Y272" i="28"/>
  <c r="R272" i="28"/>
  <c r="K272" i="28"/>
  <c r="O272" i="28"/>
  <c r="Z272" i="28"/>
  <c r="L272" i="28"/>
  <c r="R265" i="28"/>
  <c r="K265" i="28"/>
  <c r="I265" i="28"/>
  <c r="Z265" i="28"/>
  <c r="L265" i="28"/>
  <c r="Y265" i="28"/>
  <c r="O265" i="28"/>
  <c r="L317" i="28"/>
  <c r="Y317" i="28"/>
  <c r="I317" i="28"/>
  <c r="X317" i="28"/>
  <c r="Z317" i="28"/>
  <c r="O317" i="28"/>
  <c r="R317" i="28"/>
  <c r="K317" i="28"/>
  <c r="X324" i="28"/>
  <c r="L324" i="28"/>
  <c r="K324" i="28"/>
  <c r="O324" i="28"/>
  <c r="R324" i="28"/>
  <c r="I324" i="28"/>
  <c r="Y324" i="28"/>
  <c r="Z324" i="28"/>
  <c r="K295" i="28"/>
  <c r="L295" i="28"/>
  <c r="I295" i="28"/>
  <c r="Z295" i="28"/>
  <c r="Y295" i="28"/>
  <c r="R295" i="28"/>
  <c r="X295" i="28"/>
  <c r="O295" i="28"/>
  <c r="L264" i="28"/>
  <c r="Y264" i="28"/>
  <c r="X264" i="28"/>
  <c r="R264" i="28"/>
  <c r="Z264" i="28"/>
  <c r="K264" i="28"/>
  <c r="O264" i="28"/>
  <c r="I264" i="28"/>
  <c r="X268" i="28"/>
  <c r="R268" i="28"/>
  <c r="K268" i="28"/>
  <c r="I268" i="28"/>
  <c r="L268" i="28"/>
  <c r="Y268" i="28"/>
  <c r="Z268" i="28"/>
  <c r="O268" i="28"/>
  <c r="I280" i="28"/>
  <c r="O280" i="28"/>
  <c r="X280" i="28"/>
  <c r="Z280" i="28"/>
  <c r="K280" i="28"/>
  <c r="R280" i="28"/>
  <c r="Y280" i="28"/>
  <c r="L280" i="28"/>
  <c r="O329" i="28"/>
  <c r="Z329" i="28"/>
  <c r="Y329" i="28"/>
  <c r="R329" i="28"/>
  <c r="L329" i="28"/>
  <c r="X329" i="28"/>
  <c r="I329" i="28"/>
  <c r="K329" i="28"/>
  <c r="R230" i="28"/>
  <c r="O230" i="28"/>
  <c r="K230" i="28"/>
  <c r="I230" i="28"/>
  <c r="X230" i="28"/>
  <c r="Y230" i="28"/>
  <c r="L230" i="28"/>
  <c r="Z230" i="28"/>
  <c r="Z213" i="28"/>
  <c r="O213" i="28"/>
  <c r="R213" i="28"/>
  <c r="K213" i="28"/>
  <c r="I213" i="28"/>
  <c r="Y213" i="28"/>
  <c r="L213" i="28"/>
  <c r="R303" i="28"/>
  <c r="X303" i="28"/>
  <c r="Z303" i="28"/>
  <c r="K303" i="28"/>
  <c r="L303" i="28"/>
  <c r="O303" i="28"/>
  <c r="Y303" i="28"/>
  <c r="I303" i="28"/>
  <c r="I248" i="28"/>
  <c r="Y248" i="28"/>
  <c r="L248" i="28"/>
  <c r="R248" i="28"/>
  <c r="Z248" i="28"/>
  <c r="K248" i="28"/>
  <c r="X248" i="28"/>
  <c r="O248" i="28"/>
  <c r="K254" i="28"/>
  <c r="O254" i="28"/>
  <c r="X254" i="28"/>
  <c r="L254" i="28"/>
  <c r="I254" i="28"/>
  <c r="Z254" i="28"/>
  <c r="R254" i="28"/>
  <c r="Y254" i="28"/>
  <c r="X229" i="28"/>
  <c r="I229" i="28"/>
  <c r="K229" i="28"/>
  <c r="L229" i="28"/>
  <c r="R229" i="28"/>
  <c r="Y229" i="28"/>
  <c r="Z229" i="28"/>
  <c r="O229" i="28"/>
  <c r="Z321" i="28"/>
  <c r="K321" i="28"/>
  <c r="O321" i="28"/>
  <c r="X321" i="28"/>
  <c r="Y321" i="28"/>
  <c r="I321" i="28"/>
  <c r="L321" i="28"/>
  <c r="R321" i="28"/>
  <c r="Z348" i="28"/>
  <c r="L348" i="28"/>
  <c r="I348" i="28"/>
  <c r="Y348" i="28"/>
  <c r="R348" i="28"/>
  <c r="X348" i="28"/>
  <c r="K348" i="28"/>
  <c r="O348" i="28"/>
  <c r="K260" i="28"/>
  <c r="O260" i="28"/>
  <c r="L260" i="28"/>
  <c r="X260" i="28"/>
  <c r="R260" i="28"/>
  <c r="I260" i="28"/>
  <c r="Y260" i="28"/>
  <c r="Z260" i="28"/>
  <c r="Y220" i="28"/>
  <c r="R220" i="28"/>
  <c r="I220" i="28"/>
  <c r="K220" i="28"/>
  <c r="L220" i="28"/>
  <c r="Z220" i="28"/>
  <c r="O220" i="28"/>
  <c r="X220" i="28"/>
  <c r="R358" i="28"/>
  <c r="Z358" i="28"/>
  <c r="I358" i="28"/>
  <c r="K358" i="28"/>
  <c r="X358" i="28"/>
  <c r="O358" i="28"/>
  <c r="Y358" i="28"/>
  <c r="L358" i="28"/>
  <c r="L204" i="28"/>
  <c r="O204" i="28"/>
  <c r="K204" i="28"/>
  <c r="X204" i="28"/>
  <c r="I204" i="28"/>
  <c r="Z204" i="28"/>
  <c r="Y204" i="28"/>
  <c r="R204" i="28"/>
  <c r="R349" i="28"/>
  <c r="O349" i="28"/>
  <c r="Z349" i="28"/>
  <c r="Y349" i="28"/>
  <c r="K349" i="28"/>
  <c r="L349" i="28"/>
  <c r="X349" i="28"/>
  <c r="I349" i="28"/>
  <c r="I203" i="28"/>
  <c r="K203" i="28"/>
  <c r="Z203" i="28"/>
  <c r="L203" i="28"/>
  <c r="O203" i="28"/>
  <c r="R203" i="28"/>
  <c r="X203" i="28"/>
  <c r="Y203" i="28"/>
  <c r="L314" i="28"/>
  <c r="X314" i="28"/>
  <c r="Z314" i="28"/>
  <c r="K314" i="28"/>
  <c r="R314" i="28"/>
  <c r="I314" i="28"/>
  <c r="Y314" i="28"/>
  <c r="O314" i="28"/>
  <c r="X270" i="28"/>
  <c r="R270" i="28"/>
  <c r="O270" i="28"/>
  <c r="Y270" i="28"/>
  <c r="I270" i="28"/>
  <c r="Z270" i="28"/>
  <c r="L270" i="28"/>
  <c r="K270" i="28"/>
  <c r="R308" i="28"/>
  <c r="Y308" i="28"/>
  <c r="K308" i="28"/>
  <c r="I308" i="28"/>
  <c r="L308" i="28"/>
  <c r="O308" i="28"/>
  <c r="X308" i="28"/>
  <c r="Z308" i="28"/>
  <c r="L298" i="28"/>
  <c r="O298" i="28"/>
  <c r="I298" i="28"/>
  <c r="X298" i="28"/>
  <c r="Z298" i="28"/>
  <c r="K298" i="28"/>
  <c r="R298" i="28"/>
  <c r="Y298" i="28"/>
  <c r="R277" i="28"/>
  <c r="Z277" i="28"/>
  <c r="I277" i="28"/>
  <c r="L277" i="28"/>
  <c r="O277" i="28"/>
  <c r="Y277" i="28"/>
  <c r="K277" i="28"/>
  <c r="X277" i="28"/>
  <c r="R293" i="28"/>
  <c r="Y293" i="28"/>
  <c r="O293" i="28"/>
  <c r="X293" i="28"/>
  <c r="Z293" i="28"/>
  <c r="I293" i="28"/>
  <c r="K293" i="28"/>
  <c r="L293" i="28"/>
  <c r="I284" i="28"/>
  <c r="Y284" i="28"/>
  <c r="R284" i="28"/>
  <c r="Z284" i="28"/>
  <c r="L284" i="28"/>
  <c r="K284" i="28"/>
  <c r="O284" i="28"/>
  <c r="X235" i="28"/>
  <c r="Y235" i="28"/>
  <c r="L235" i="28"/>
  <c r="I235" i="28"/>
  <c r="R235" i="28"/>
  <c r="O235" i="28"/>
  <c r="Z235" i="28"/>
  <c r="K235" i="28"/>
  <c r="L333" i="28"/>
  <c r="R333" i="28"/>
  <c r="K333" i="28"/>
  <c r="Y333" i="28"/>
  <c r="Z333" i="28"/>
  <c r="O333" i="28"/>
  <c r="X333" i="28"/>
  <c r="I333" i="28"/>
  <c r="Y323" i="28"/>
  <c r="Z323" i="28"/>
  <c r="I323" i="28"/>
  <c r="R323" i="28"/>
  <c r="L323" i="28"/>
  <c r="K323" i="28"/>
  <c r="O323" i="28"/>
  <c r="O211" i="28"/>
  <c r="L211" i="28"/>
  <c r="R211" i="28"/>
  <c r="I211" i="28"/>
  <c r="K211" i="28"/>
  <c r="Y211" i="28"/>
  <c r="Z211" i="28"/>
  <c r="O290" i="28"/>
  <c r="Z290" i="28"/>
  <c r="X290" i="28"/>
  <c r="Y290" i="28"/>
  <c r="K290" i="28"/>
  <c r="L290" i="28"/>
  <c r="I290" i="28"/>
  <c r="R290" i="28"/>
  <c r="K273" i="28"/>
  <c r="R273" i="28"/>
  <c r="I273" i="28"/>
  <c r="Z273" i="28"/>
  <c r="Y273" i="28"/>
  <c r="X273" i="28"/>
  <c r="O273" i="28"/>
  <c r="L273" i="28"/>
  <c r="X330" i="28"/>
  <c r="L330" i="28"/>
  <c r="I330" i="28"/>
  <c r="O330" i="28"/>
  <c r="R330" i="28"/>
  <c r="Z330" i="28"/>
  <c r="Y330" i="28"/>
  <c r="K330" i="28"/>
  <c r="L305" i="28"/>
  <c r="O305" i="28"/>
  <c r="X305" i="28"/>
  <c r="R305" i="28"/>
  <c r="Y305" i="28"/>
  <c r="K305" i="28"/>
  <c r="I305" i="28"/>
  <c r="Z305" i="28"/>
  <c r="Y300" i="28"/>
  <c r="L300" i="28"/>
  <c r="O300" i="28"/>
  <c r="K300" i="28"/>
  <c r="I300" i="28"/>
  <c r="R300" i="28"/>
  <c r="Z300" i="28"/>
  <c r="X300" i="28"/>
  <c r="I275" i="28"/>
  <c r="O275" i="28"/>
  <c r="L275" i="28"/>
  <c r="K275" i="28"/>
  <c r="X275" i="28"/>
  <c r="Y275" i="28"/>
  <c r="Z275" i="28"/>
  <c r="R275" i="28"/>
  <c r="K319" i="28"/>
  <c r="R319" i="28"/>
  <c r="Z319" i="28"/>
  <c r="Y319" i="28"/>
  <c r="I319" i="28"/>
  <c r="L319" i="28"/>
  <c r="O319" i="28"/>
  <c r="R310" i="28"/>
  <c r="L310" i="28"/>
  <c r="Y310" i="28"/>
  <c r="Z310" i="28"/>
  <c r="I310" i="28"/>
  <c r="K310" i="28"/>
  <c r="X310" i="28"/>
  <c r="O310" i="28"/>
  <c r="O231" i="28"/>
  <c r="X231" i="28"/>
  <c r="L231" i="28"/>
  <c r="K231" i="28"/>
  <c r="Y231" i="28"/>
  <c r="Z231" i="28"/>
  <c r="I231" i="28"/>
  <c r="R231" i="28"/>
  <c r="Z299" i="28"/>
  <c r="R299" i="28"/>
  <c r="K299" i="28"/>
  <c r="I299" i="28"/>
  <c r="Y299" i="28"/>
  <c r="O299" i="28"/>
  <c r="L299" i="28"/>
  <c r="R359" i="28"/>
  <c r="K359" i="28"/>
  <c r="O359" i="28"/>
  <c r="Z359" i="28"/>
  <c r="X359" i="28"/>
  <c r="L359" i="28"/>
  <c r="Y359" i="28"/>
  <c r="I359" i="28"/>
  <c r="K346" i="28"/>
  <c r="I346" i="28"/>
  <c r="R346" i="28"/>
  <c r="Z346" i="28"/>
  <c r="Y346" i="28"/>
  <c r="L346" i="28"/>
  <c r="O346" i="28"/>
  <c r="K244" i="28"/>
  <c r="I244" i="28"/>
  <c r="Y244" i="28"/>
  <c r="O244" i="28"/>
  <c r="R244" i="28"/>
  <c r="Z244" i="28"/>
  <c r="X244" i="28"/>
  <c r="L244" i="28"/>
  <c r="O266" i="28"/>
  <c r="Y266" i="28"/>
  <c r="K266" i="28"/>
  <c r="L266" i="28"/>
  <c r="R266" i="28"/>
  <c r="Z266" i="28"/>
  <c r="I266" i="28"/>
  <c r="I246" i="28"/>
  <c r="X246" i="28"/>
  <c r="Y246" i="28"/>
  <c r="R246" i="28"/>
  <c r="O246" i="28"/>
  <c r="K246" i="28"/>
  <c r="L246" i="28"/>
  <c r="Z246" i="28"/>
  <c r="Y345" i="28"/>
  <c r="O345" i="28"/>
  <c r="I345" i="28"/>
  <c r="L345" i="28"/>
  <c r="R345" i="28"/>
  <c r="K345" i="28"/>
  <c r="Z345" i="28"/>
  <c r="Y327" i="28"/>
  <c r="R327" i="28"/>
  <c r="X327" i="28"/>
  <c r="K327" i="28"/>
  <c r="I327" i="28"/>
  <c r="O327" i="28"/>
  <c r="Z327" i="28"/>
  <c r="L327" i="28"/>
  <c r="R250" i="28"/>
  <c r="O250" i="28"/>
  <c r="Z250" i="28"/>
  <c r="K250" i="28"/>
  <c r="I250" i="28"/>
  <c r="L250" i="28"/>
  <c r="X250" i="28"/>
  <c r="Y250" i="28"/>
  <c r="O221" i="28"/>
  <c r="Z221" i="28"/>
  <c r="R221" i="28"/>
  <c r="X221" i="28"/>
  <c r="I221" i="28"/>
  <c r="Y221" i="28"/>
  <c r="K221" i="28"/>
  <c r="L221" i="28"/>
  <c r="I294" i="28"/>
  <c r="K294" i="28"/>
  <c r="Y294" i="28"/>
  <c r="X294" i="28"/>
  <c r="R294" i="28"/>
  <c r="Z294" i="28"/>
  <c r="O294" i="28"/>
  <c r="L294" i="28"/>
  <c r="R259" i="28"/>
  <c r="I259" i="28"/>
  <c r="Z259" i="28"/>
  <c r="L259" i="28"/>
  <c r="X259" i="28"/>
  <c r="O259" i="28"/>
  <c r="K259" i="28"/>
  <c r="Y259" i="28"/>
  <c r="Y307" i="28"/>
  <c r="O307" i="28"/>
  <c r="L307" i="28"/>
  <c r="K307" i="28"/>
  <c r="R307" i="28"/>
  <c r="I307" i="28"/>
  <c r="X307" i="28"/>
  <c r="Z307" i="28"/>
  <c r="O347" i="28"/>
  <c r="R347" i="28"/>
  <c r="I347" i="28"/>
  <c r="X347" i="28"/>
  <c r="K347" i="28"/>
  <c r="L347" i="28"/>
  <c r="Z347" i="28"/>
  <c r="Y347" i="28"/>
  <c r="R353" i="28"/>
  <c r="I353" i="28"/>
  <c r="Z353" i="28"/>
  <c r="O353" i="28"/>
  <c r="K353" i="28"/>
  <c r="L353" i="28"/>
  <c r="Y353" i="28"/>
  <c r="L302" i="28"/>
  <c r="I302" i="28"/>
  <c r="Y302" i="28"/>
  <c r="Z302" i="28"/>
  <c r="K302" i="28"/>
  <c r="O302" i="28"/>
  <c r="R302" i="28"/>
  <c r="O351" i="28"/>
  <c r="Z351" i="28"/>
  <c r="Y351" i="28"/>
  <c r="L351" i="28"/>
  <c r="R351" i="28"/>
  <c r="X351" i="28"/>
  <c r="I351" i="28"/>
  <c r="K351" i="28"/>
  <c r="R304" i="28"/>
  <c r="X304" i="28"/>
  <c r="Y304" i="28"/>
  <c r="Z304" i="28"/>
  <c r="I304" i="28"/>
  <c r="O304" i="28"/>
  <c r="K304" i="28"/>
  <c r="L304" i="28"/>
  <c r="Y239" i="28"/>
  <c r="X239" i="28"/>
  <c r="L239" i="28"/>
  <c r="R239" i="28"/>
  <c r="Z239" i="28"/>
  <c r="K239" i="28"/>
  <c r="O239" i="28"/>
  <c r="I239" i="28"/>
  <c r="L258" i="28"/>
  <c r="R258" i="28"/>
  <c r="X258" i="28"/>
  <c r="K258" i="28"/>
  <c r="Z258" i="28"/>
  <c r="O258" i="28"/>
  <c r="I258" i="28"/>
  <c r="Y258" i="28"/>
  <c r="X289" i="28"/>
  <c r="R289" i="28"/>
  <c r="I289" i="28"/>
  <c r="O289" i="28"/>
  <c r="K289" i="28"/>
  <c r="Y289" i="28"/>
  <c r="Z289" i="28"/>
  <c r="L289" i="28"/>
  <c r="O341" i="28"/>
  <c r="R341" i="28"/>
  <c r="L341" i="28"/>
  <c r="K341" i="28"/>
  <c r="Y341" i="28"/>
  <c r="X341" i="28"/>
  <c r="Z341" i="28"/>
  <c r="I341" i="28"/>
  <c r="Y263" i="28"/>
  <c r="I263" i="28"/>
  <c r="K263" i="28"/>
  <c r="R263" i="28"/>
  <c r="L263" i="28"/>
  <c r="O263" i="28"/>
  <c r="Z263" i="28"/>
  <c r="X263" i="28"/>
  <c r="Z209" i="28"/>
  <c r="O209" i="28"/>
  <c r="K209" i="28"/>
  <c r="I209" i="28"/>
  <c r="R209" i="28"/>
  <c r="L209" i="28"/>
  <c r="Y209" i="28"/>
  <c r="R233" i="28"/>
  <c r="Y233" i="28"/>
  <c r="L233" i="28"/>
  <c r="Z233" i="28"/>
  <c r="X233" i="28"/>
  <c r="I233" i="28"/>
  <c r="O233" i="28"/>
  <c r="K233" i="28"/>
  <c r="X201" i="28"/>
  <c r="Z201" i="28"/>
  <c r="K201" i="28"/>
  <c r="R201" i="28"/>
  <c r="I201" i="28"/>
  <c r="O201" i="28"/>
  <c r="Y201" i="28"/>
  <c r="L201" i="28"/>
  <c r="I269" i="28"/>
  <c r="Y269" i="28"/>
  <c r="Z269" i="28"/>
  <c r="O269" i="28"/>
  <c r="L269" i="28"/>
  <c r="R269" i="28"/>
  <c r="K269" i="28"/>
  <c r="K251" i="28"/>
  <c r="O251" i="28"/>
  <c r="L251" i="28"/>
  <c r="X251" i="28"/>
  <c r="Z251" i="28"/>
  <c r="I251" i="28"/>
  <c r="R251" i="28"/>
  <c r="Y251" i="28"/>
  <c r="O243" i="28"/>
  <c r="I243" i="28"/>
  <c r="R243" i="28"/>
  <c r="Z243" i="28"/>
  <c r="Y243" i="28"/>
  <c r="L243" i="28"/>
  <c r="X243" i="28"/>
  <c r="K243" i="28"/>
  <c r="Y210" i="28"/>
  <c r="I210" i="28"/>
  <c r="Z210" i="28"/>
  <c r="L210" i="28"/>
  <c r="R210" i="28"/>
  <c r="K210" i="28"/>
  <c r="O210" i="28"/>
  <c r="Z287" i="28"/>
  <c r="O287" i="28"/>
  <c r="I287" i="28"/>
  <c r="L287" i="28"/>
  <c r="K287" i="28"/>
  <c r="R287" i="28"/>
  <c r="Y287" i="28"/>
  <c r="I197" i="28"/>
  <c r="K197" i="28"/>
  <c r="R197" i="28"/>
  <c r="Z197" i="28"/>
  <c r="L197" i="28"/>
  <c r="Y197" i="28"/>
  <c r="X197" i="28"/>
  <c r="O197" i="28"/>
  <c r="Z215" i="28"/>
  <c r="Y215" i="28"/>
  <c r="O215" i="28"/>
  <c r="R215" i="28"/>
  <c r="K215" i="28"/>
  <c r="L215" i="28"/>
  <c r="I215" i="28"/>
  <c r="X215" i="28"/>
  <c r="Z292" i="28"/>
  <c r="K292" i="28"/>
  <c r="O292" i="28"/>
  <c r="I292" i="28"/>
  <c r="Y292" i="28"/>
  <c r="L292" i="28"/>
  <c r="R292" i="28"/>
  <c r="O335" i="28"/>
  <c r="Y335" i="28"/>
  <c r="I335" i="28"/>
  <c r="R335" i="28"/>
  <c r="Z335" i="28"/>
  <c r="L335" i="28"/>
  <c r="K335" i="28"/>
  <c r="Y339" i="28"/>
  <c r="O339" i="28"/>
  <c r="Z339" i="28"/>
  <c r="L339" i="28"/>
  <c r="I339" i="28"/>
  <c r="K339" i="28"/>
  <c r="R339" i="28"/>
  <c r="X225" i="28"/>
  <c r="L225" i="28"/>
  <c r="K225" i="28"/>
  <c r="Z225" i="28"/>
  <c r="I225" i="28"/>
  <c r="Y225" i="28"/>
  <c r="O225" i="28"/>
  <c r="R225" i="28"/>
  <c r="X301" i="28"/>
  <c r="Y301" i="28"/>
  <c r="Z301" i="28"/>
  <c r="O301" i="28"/>
  <c r="I301" i="28"/>
  <c r="R301" i="28"/>
  <c r="L301" i="28"/>
  <c r="K301" i="28"/>
  <c r="L281" i="28"/>
  <c r="Z281" i="28"/>
  <c r="X281" i="28"/>
  <c r="O281" i="28"/>
  <c r="I281" i="28"/>
  <c r="K281" i="28"/>
  <c r="R281" i="28"/>
  <c r="Y281" i="28"/>
  <c r="Z340" i="28"/>
  <c r="I340" i="28"/>
  <c r="R340" i="28"/>
  <c r="K340" i="28"/>
  <c r="L340" i="28"/>
  <c r="O340" i="28"/>
  <c r="X340" i="28"/>
  <c r="Y340" i="28"/>
  <c r="R261" i="28"/>
  <c r="X261" i="28"/>
  <c r="Y261" i="28"/>
  <c r="O261" i="28"/>
  <c r="I261" i="28"/>
  <c r="K261" i="28"/>
  <c r="L261" i="28"/>
  <c r="Z261" i="28"/>
  <c r="O342" i="28"/>
  <c r="Z342" i="28"/>
  <c r="K342" i="28"/>
  <c r="I342" i="28"/>
  <c r="R342" i="28"/>
  <c r="Y342" i="28"/>
  <c r="L342" i="28"/>
  <c r="Y332" i="28"/>
  <c r="X332" i="28"/>
  <c r="R332" i="28"/>
  <c r="K332" i="28"/>
  <c r="O332" i="28"/>
  <c r="L332" i="28"/>
  <c r="I332" i="28"/>
  <c r="Z332" i="28"/>
  <c r="O356" i="28"/>
  <c r="K356" i="28"/>
  <c r="I356" i="28"/>
  <c r="R356" i="28"/>
  <c r="L356" i="28"/>
  <c r="Y356" i="28"/>
  <c r="Z356" i="28"/>
  <c r="L247" i="28"/>
  <c r="Y247" i="28"/>
  <c r="Z247" i="28"/>
  <c r="R247" i="28"/>
  <c r="I247" i="28"/>
  <c r="O247" i="28"/>
  <c r="K247" i="28"/>
  <c r="L212" i="28"/>
  <c r="Z212" i="28"/>
  <c r="I212" i="28"/>
  <c r="O212" i="28"/>
  <c r="X212" i="28"/>
  <c r="Y212" i="28"/>
  <c r="K212" i="28"/>
  <c r="R212" i="28"/>
  <c r="K249" i="28"/>
  <c r="I249" i="28"/>
  <c r="O249" i="28"/>
  <c r="L249" i="28"/>
  <c r="Y249" i="28"/>
  <c r="Z249" i="28"/>
  <c r="R249" i="28"/>
  <c r="I279" i="28"/>
  <c r="R279" i="28"/>
  <c r="L279" i="28"/>
  <c r="K279" i="28"/>
  <c r="O279" i="28"/>
  <c r="Y279" i="28"/>
  <c r="Z279" i="28"/>
  <c r="R223" i="28"/>
  <c r="O223" i="28"/>
  <c r="X223" i="28"/>
  <c r="L223" i="28"/>
  <c r="Y223" i="28"/>
  <c r="I223" i="28"/>
  <c r="Z223" i="28"/>
  <c r="K223" i="28"/>
  <c r="K257" i="28"/>
  <c r="R257" i="28"/>
  <c r="X257" i="28"/>
  <c r="O257" i="28"/>
  <c r="I257" i="28"/>
  <c r="Z257" i="28"/>
  <c r="L257" i="28"/>
  <c r="Y257" i="28"/>
  <c r="K288" i="28"/>
  <c r="Y288" i="28"/>
  <c r="I288" i="28"/>
  <c r="Z288" i="28"/>
  <c r="X288" i="28"/>
  <c r="L288" i="28"/>
  <c r="R288" i="28"/>
  <c r="O288" i="28"/>
  <c r="Z228" i="28"/>
  <c r="R228" i="28"/>
  <c r="O228" i="28"/>
  <c r="Y228" i="28"/>
  <c r="K228" i="28"/>
  <c r="I228" i="28"/>
  <c r="L228" i="28"/>
  <c r="X228" i="28"/>
  <c r="K326" i="28"/>
  <c r="Z326" i="28"/>
  <c r="Y326" i="28"/>
  <c r="R326" i="28"/>
  <c r="I326" i="28"/>
  <c r="O326" i="28"/>
  <c r="L326" i="28"/>
  <c r="Y357" i="28"/>
  <c r="Z357" i="28"/>
  <c r="R357" i="28"/>
  <c r="O357" i="28"/>
  <c r="K357" i="28"/>
  <c r="L357" i="28"/>
  <c r="I357" i="28"/>
  <c r="O262" i="28"/>
  <c r="Z262" i="28"/>
  <c r="R262" i="28"/>
  <c r="X262" i="28"/>
  <c r="Y262" i="28"/>
  <c r="K262" i="28"/>
  <c r="L262" i="28"/>
  <c r="I262" i="28"/>
  <c r="Z241" i="28"/>
  <c r="R241" i="28"/>
  <c r="O241" i="28"/>
  <c r="Y241" i="28"/>
  <c r="K241" i="28"/>
  <c r="I241" i="28"/>
  <c r="L241" i="28"/>
  <c r="X241" i="28"/>
  <c r="L202" i="28"/>
  <c r="R202" i="28"/>
  <c r="K202" i="28"/>
  <c r="I202" i="28"/>
  <c r="Y202" i="28"/>
  <c r="O202" i="28"/>
  <c r="Z202" i="28"/>
  <c r="L227" i="28"/>
  <c r="I227" i="28"/>
  <c r="O227" i="28"/>
  <c r="Z227" i="28"/>
  <c r="Y227" i="28"/>
  <c r="K227" i="28"/>
  <c r="X227" i="28"/>
  <c r="R227" i="28"/>
  <c r="Y352" i="28"/>
  <c r="O352" i="28"/>
  <c r="Z352" i="28"/>
  <c r="R352" i="28"/>
  <c r="I352" i="28"/>
  <c r="L352" i="28"/>
  <c r="X352" i="28"/>
  <c r="K352" i="28"/>
  <c r="Z337" i="28"/>
  <c r="R337" i="28"/>
  <c r="Y337" i="28"/>
  <c r="X337" i="28"/>
  <c r="O337" i="28"/>
  <c r="I337" i="28"/>
  <c r="L337" i="28"/>
  <c r="K337" i="28"/>
  <c r="O245" i="28"/>
  <c r="Z245" i="28"/>
  <c r="L245" i="28"/>
  <c r="I245" i="28"/>
  <c r="K245" i="28"/>
  <c r="Y245" i="28"/>
  <c r="R245" i="28"/>
  <c r="I296" i="28"/>
  <c r="L296" i="28"/>
  <c r="Y296" i="28"/>
  <c r="R296" i="28"/>
  <c r="Z296" i="28"/>
  <c r="X296" i="28"/>
  <c r="K296" i="28"/>
  <c r="O296" i="28"/>
  <c r="L240" i="28"/>
  <c r="O240" i="28"/>
  <c r="K240" i="28"/>
  <c r="R240" i="28"/>
  <c r="Z240" i="28"/>
  <c r="I240" i="28"/>
  <c r="Y240" i="28"/>
  <c r="O344" i="28"/>
  <c r="L344" i="28"/>
  <c r="R344" i="28"/>
  <c r="Y344" i="28"/>
  <c r="K344" i="28"/>
  <c r="I344" i="28"/>
  <c r="Z344" i="28"/>
  <c r="I271" i="28"/>
  <c r="Z271" i="28"/>
  <c r="O271" i="28"/>
  <c r="L271" i="28"/>
  <c r="K271" i="28"/>
  <c r="Y271" i="28"/>
  <c r="R271" i="28"/>
  <c r="Y338" i="28"/>
  <c r="O338" i="28"/>
  <c r="R338" i="28"/>
  <c r="Z338" i="28"/>
  <c r="K338" i="28"/>
  <c r="I338" i="28"/>
  <c r="L338" i="28"/>
  <c r="X338" i="28"/>
  <c r="R200" i="28"/>
  <c r="O200" i="28"/>
  <c r="K200" i="28"/>
  <c r="Z200" i="28"/>
  <c r="L200" i="28"/>
  <c r="Y200" i="28"/>
  <c r="I200" i="28"/>
  <c r="L328" i="28"/>
  <c r="Y328" i="28"/>
  <c r="Z328" i="28"/>
  <c r="X328" i="28"/>
  <c r="K328" i="28"/>
  <c r="I328" i="28"/>
  <c r="O328" i="28"/>
  <c r="R328" i="28"/>
  <c r="I196" i="28"/>
  <c r="R196" i="28"/>
  <c r="O196" i="28"/>
  <c r="L196" i="28"/>
  <c r="Y196" i="28"/>
  <c r="X196" i="28"/>
  <c r="K196" i="28"/>
  <c r="Z196" i="28"/>
  <c r="R216" i="28"/>
  <c r="I216" i="28"/>
  <c r="Z216" i="28"/>
  <c r="K216" i="28"/>
  <c r="O216" i="28"/>
  <c r="Y216" i="28"/>
  <c r="L216" i="28"/>
  <c r="R316" i="28"/>
  <c r="O316" i="28"/>
  <c r="I316" i="28"/>
  <c r="Z316" i="28"/>
  <c r="Y316" i="28"/>
  <c r="X316" i="28"/>
  <c r="L316" i="28"/>
  <c r="K316" i="28"/>
  <c r="O217" i="28"/>
  <c r="Y217" i="28"/>
  <c r="L217" i="28"/>
  <c r="R217" i="28"/>
  <c r="I217" i="28"/>
  <c r="Z217" i="28"/>
  <c r="K217" i="28"/>
  <c r="Z285" i="28"/>
  <c r="L285" i="28"/>
  <c r="I285" i="28"/>
  <c r="O285" i="28"/>
  <c r="Y285" i="28"/>
  <c r="R285" i="28"/>
  <c r="K285" i="28"/>
  <c r="I199" i="28"/>
  <c r="Z199" i="28"/>
  <c r="L199" i="28"/>
  <c r="X199" i="28"/>
  <c r="O199" i="28"/>
  <c r="R199" i="28"/>
  <c r="Y199" i="28"/>
  <c r="K199" i="28"/>
  <c r="K26" i="28"/>
  <c r="Y26" i="28"/>
  <c r="R26" i="28"/>
  <c r="O26" i="28"/>
  <c r="X26" i="28"/>
  <c r="L26" i="28"/>
  <c r="Z26" i="28"/>
  <c r="I26" i="28"/>
  <c r="R114" i="28"/>
  <c r="X114" i="28"/>
  <c r="Y114" i="28"/>
  <c r="L114" i="28"/>
  <c r="K114" i="28"/>
  <c r="O114" i="28"/>
  <c r="I114" i="28"/>
  <c r="Z114" i="28"/>
  <c r="O163" i="28"/>
  <c r="Y163" i="28"/>
  <c r="I163" i="28"/>
  <c r="X163" i="28"/>
  <c r="Z163" i="28"/>
  <c r="R163" i="28"/>
  <c r="L163" i="28"/>
  <c r="K163" i="28"/>
  <c r="K36" i="28"/>
  <c r="I36" i="28"/>
  <c r="Z36" i="28"/>
  <c r="R36" i="28"/>
  <c r="L36" i="28"/>
  <c r="Y36" i="28"/>
  <c r="O36" i="28"/>
  <c r="X36" i="28"/>
  <c r="Z151" i="28"/>
  <c r="L151" i="28"/>
  <c r="K151" i="28"/>
  <c r="O151" i="28"/>
  <c r="R151" i="28"/>
  <c r="Y151" i="28"/>
  <c r="I151" i="28"/>
  <c r="Y149" i="28"/>
  <c r="O149" i="28"/>
  <c r="K149" i="28"/>
  <c r="L149" i="28"/>
  <c r="X149" i="28"/>
  <c r="R149" i="28"/>
  <c r="I149" i="28"/>
  <c r="Z149" i="28"/>
  <c r="Z121" i="28"/>
  <c r="L121" i="28"/>
  <c r="R121" i="28"/>
  <c r="Y121" i="28"/>
  <c r="O121" i="28"/>
  <c r="I121" i="28"/>
  <c r="K121" i="28"/>
  <c r="Z144" i="28"/>
  <c r="R144" i="28"/>
  <c r="Y144" i="28"/>
  <c r="L144" i="28"/>
  <c r="K144" i="28"/>
  <c r="I144" i="28"/>
  <c r="O144" i="28"/>
  <c r="X144" i="28"/>
  <c r="L61" i="28"/>
  <c r="O61" i="28"/>
  <c r="I61" i="28"/>
  <c r="K61" i="28"/>
  <c r="R61" i="28"/>
  <c r="Y61" i="28"/>
  <c r="Z61" i="28"/>
  <c r="X61" i="28"/>
  <c r="R159" i="28"/>
  <c r="O159" i="28"/>
  <c r="X159" i="28"/>
  <c r="Z159" i="28"/>
  <c r="K159" i="28"/>
  <c r="Y159" i="28"/>
  <c r="L159" i="28"/>
  <c r="I159" i="28"/>
  <c r="R176" i="28"/>
  <c r="O176" i="28"/>
  <c r="L176" i="28"/>
  <c r="Z176" i="28"/>
  <c r="I176" i="28"/>
  <c r="Y176" i="28"/>
  <c r="X176" i="28"/>
  <c r="K176" i="28"/>
  <c r="L123" i="28"/>
  <c r="I123" i="28"/>
  <c r="R123" i="28"/>
  <c r="O123" i="28"/>
  <c r="Y123" i="28"/>
  <c r="Z123" i="28"/>
  <c r="K123" i="28"/>
  <c r="X123" i="28"/>
  <c r="R56" i="28"/>
  <c r="Y56" i="28"/>
  <c r="I56" i="28"/>
  <c r="L56" i="28"/>
  <c r="K56" i="28"/>
  <c r="O56" i="28"/>
  <c r="Z56" i="28"/>
  <c r="K66" i="28"/>
  <c r="Y66" i="28"/>
  <c r="I66" i="28"/>
  <c r="X66" i="28"/>
  <c r="L66" i="28"/>
  <c r="O66" i="28"/>
  <c r="Z66" i="28"/>
  <c r="R66" i="28"/>
  <c r="L77" i="28"/>
  <c r="O77" i="28"/>
  <c r="K77" i="28"/>
  <c r="Y77" i="28"/>
  <c r="Z77" i="28"/>
  <c r="X77" i="28"/>
  <c r="R77" i="28"/>
  <c r="I77" i="28"/>
  <c r="I44" i="28"/>
  <c r="Y44" i="28"/>
  <c r="X44" i="28"/>
  <c r="K44" i="28"/>
  <c r="Z44" i="28"/>
  <c r="R44" i="28"/>
  <c r="O44" i="28"/>
  <c r="L44" i="28"/>
  <c r="I138" i="28"/>
  <c r="K138" i="28"/>
  <c r="Z138" i="28"/>
  <c r="R138" i="28"/>
  <c r="X138" i="28"/>
  <c r="O138" i="28"/>
  <c r="Y138" i="28"/>
  <c r="L138" i="28"/>
  <c r="K19" i="28"/>
  <c r="Z19" i="28"/>
  <c r="I19" i="28"/>
  <c r="L19" i="28"/>
  <c r="O19" i="28"/>
  <c r="Y19" i="28"/>
  <c r="X19" i="28"/>
  <c r="R19" i="28"/>
  <c r="O146" i="28"/>
  <c r="L146" i="28"/>
  <c r="Y146" i="28"/>
  <c r="I146" i="28"/>
  <c r="K146" i="28"/>
  <c r="R146" i="28"/>
  <c r="Z146" i="28"/>
  <c r="L130" i="28"/>
  <c r="O130" i="28"/>
  <c r="K130" i="28"/>
  <c r="I130" i="28"/>
  <c r="X130" i="28"/>
  <c r="Y130" i="28"/>
  <c r="R130" i="28"/>
  <c r="Z130" i="28"/>
  <c r="L155" i="28"/>
  <c r="I155" i="28"/>
  <c r="Z155" i="28"/>
  <c r="R155" i="28"/>
  <c r="K155" i="28"/>
  <c r="Y155" i="28"/>
  <c r="O155" i="28"/>
  <c r="I74" i="28"/>
  <c r="L74" i="28"/>
  <c r="O74" i="28"/>
  <c r="Z74" i="28"/>
  <c r="X74" i="28"/>
  <c r="K74" i="28"/>
  <c r="R74" i="28"/>
  <c r="Y74" i="28"/>
  <c r="X71" i="28"/>
  <c r="Z71" i="28"/>
  <c r="Y71" i="28"/>
  <c r="R71" i="28"/>
  <c r="L71" i="28"/>
  <c r="K71" i="28"/>
  <c r="O71" i="28"/>
  <c r="I71" i="28"/>
  <c r="I37" i="28"/>
  <c r="R37" i="28"/>
  <c r="Z37" i="28"/>
  <c r="L37" i="28"/>
  <c r="O37" i="28"/>
  <c r="K37" i="28"/>
  <c r="Y37" i="28"/>
  <c r="X37" i="28"/>
  <c r="O126" i="28"/>
  <c r="I126" i="28"/>
  <c r="Y126" i="28"/>
  <c r="R126" i="28"/>
  <c r="X126" i="28"/>
  <c r="K126" i="28"/>
  <c r="Z126" i="28"/>
  <c r="L126" i="28"/>
  <c r="Y122" i="28"/>
  <c r="K122" i="28"/>
  <c r="I122" i="28"/>
  <c r="X122" i="28"/>
  <c r="R122" i="28"/>
  <c r="L122" i="28"/>
  <c r="O122" i="28"/>
  <c r="Z122" i="28"/>
  <c r="I88" i="28"/>
  <c r="X88" i="28"/>
  <c r="Y88" i="28"/>
  <c r="O88" i="28"/>
  <c r="L88" i="28"/>
  <c r="R88" i="28"/>
  <c r="K88" i="28"/>
  <c r="Z88" i="28"/>
  <c r="I172" i="28"/>
  <c r="X172" i="28"/>
  <c r="R172" i="28"/>
  <c r="K172" i="28"/>
  <c r="Z172" i="28"/>
  <c r="O172" i="28"/>
  <c r="L172" i="28"/>
  <c r="Y172" i="28"/>
  <c r="Z22" i="28"/>
  <c r="O22" i="28"/>
  <c r="R22" i="28"/>
  <c r="K22" i="28"/>
  <c r="L22" i="28"/>
  <c r="Y22" i="28"/>
  <c r="X22" i="28"/>
  <c r="I22" i="28"/>
  <c r="L83" i="28"/>
  <c r="K83" i="28"/>
  <c r="Z83" i="28"/>
  <c r="R83" i="28"/>
  <c r="I83" i="28"/>
  <c r="Y83" i="28"/>
  <c r="O83" i="28"/>
  <c r="I157" i="28"/>
  <c r="O157" i="28"/>
  <c r="Z157" i="28"/>
  <c r="L157" i="28"/>
  <c r="K157" i="28"/>
  <c r="X157" i="28"/>
  <c r="R157" i="28"/>
  <c r="Y157" i="28"/>
  <c r="X51" i="28"/>
  <c r="R51" i="28"/>
  <c r="I51" i="28"/>
  <c r="K51" i="28"/>
  <c r="L51" i="28"/>
  <c r="Y51" i="28"/>
  <c r="O51" i="28"/>
  <c r="Z51" i="28"/>
  <c r="K60" i="28"/>
  <c r="Y60" i="28"/>
  <c r="L60" i="28"/>
  <c r="Z60" i="28"/>
  <c r="I60" i="28"/>
  <c r="O60" i="28"/>
  <c r="R60" i="28"/>
  <c r="X95" i="28"/>
  <c r="O95" i="28"/>
  <c r="K95" i="28"/>
  <c r="Z95" i="28"/>
  <c r="Y95" i="28"/>
  <c r="I95" i="28"/>
  <c r="L95" i="28"/>
  <c r="R95" i="28"/>
  <c r="Y76" i="28"/>
  <c r="I76" i="28"/>
  <c r="O76" i="28"/>
  <c r="K76" i="28"/>
  <c r="R76" i="28"/>
  <c r="L76" i="28"/>
  <c r="Z76" i="28"/>
  <c r="I189" i="28"/>
  <c r="L189" i="28"/>
  <c r="O189" i="28"/>
  <c r="Y189" i="28"/>
  <c r="X189" i="28"/>
  <c r="R189" i="28"/>
  <c r="K189" i="28"/>
  <c r="Z189" i="28"/>
  <c r="X165" i="28"/>
  <c r="Y165" i="28"/>
  <c r="O165" i="28"/>
  <c r="K165" i="28"/>
  <c r="Z165" i="28"/>
  <c r="L165" i="28"/>
  <c r="R165" i="28"/>
  <c r="I165" i="28"/>
  <c r="L99" i="28"/>
  <c r="Y99" i="28"/>
  <c r="R99" i="28"/>
  <c r="X99" i="28"/>
  <c r="Z99" i="28"/>
  <c r="I99" i="28"/>
  <c r="O99" i="28"/>
  <c r="K99" i="28"/>
  <c r="O148" i="28"/>
  <c r="K148" i="28"/>
  <c r="L148" i="28"/>
  <c r="R148" i="28"/>
  <c r="Z148" i="28"/>
  <c r="Y148" i="28"/>
  <c r="I148" i="28"/>
  <c r="I53" i="28"/>
  <c r="O53" i="28"/>
  <c r="X53" i="28"/>
  <c r="R53" i="28"/>
  <c r="Z53" i="28"/>
  <c r="Y53" i="28"/>
  <c r="K53" i="28"/>
  <c r="L53" i="28"/>
  <c r="R31" i="28"/>
  <c r="Z31" i="28"/>
  <c r="Y31" i="28"/>
  <c r="L31" i="28"/>
  <c r="I31" i="28"/>
  <c r="O31" i="28"/>
  <c r="K31" i="28"/>
  <c r="L147" i="28"/>
  <c r="I147" i="28"/>
  <c r="R147" i="28"/>
  <c r="Z147" i="28"/>
  <c r="O147" i="28"/>
  <c r="K147" i="28"/>
  <c r="X147" i="28"/>
  <c r="Y147" i="28"/>
  <c r="O118" i="28"/>
  <c r="L118" i="28"/>
  <c r="R118" i="28"/>
  <c r="K118" i="28"/>
  <c r="Y118" i="28"/>
  <c r="Z118" i="28"/>
  <c r="I118" i="28"/>
  <c r="R89" i="28"/>
  <c r="K89" i="28"/>
  <c r="O89" i="28"/>
  <c r="X89" i="28"/>
  <c r="I89" i="28"/>
  <c r="Y89" i="28"/>
  <c r="L89" i="28"/>
  <c r="Z89" i="28"/>
  <c r="R82" i="28"/>
  <c r="O82" i="28"/>
  <c r="Z82" i="28"/>
  <c r="I82" i="28"/>
  <c r="L82" i="28"/>
  <c r="Y82" i="28"/>
  <c r="X82" i="28"/>
  <c r="K82" i="28"/>
  <c r="Y70" i="28"/>
  <c r="I70" i="28"/>
  <c r="K70" i="28"/>
  <c r="X70" i="28"/>
  <c r="O70" i="28"/>
  <c r="R70" i="28"/>
  <c r="L70" i="28"/>
  <c r="Z70" i="28"/>
  <c r="L190" i="28"/>
  <c r="R190" i="28"/>
  <c r="I190" i="28"/>
  <c r="O190" i="28"/>
  <c r="X190" i="28"/>
  <c r="Y190" i="28"/>
  <c r="Z190" i="28"/>
  <c r="K190" i="28"/>
  <c r="Z113" i="28"/>
  <c r="I113" i="28"/>
  <c r="L113" i="28"/>
  <c r="R113" i="28"/>
  <c r="O113" i="28"/>
  <c r="K113" i="28"/>
  <c r="Y113" i="28"/>
  <c r="Y152" i="28"/>
  <c r="I152" i="28"/>
  <c r="R152" i="28"/>
  <c r="O152" i="28"/>
  <c r="K152" i="28"/>
  <c r="L152" i="28"/>
  <c r="Z152" i="28"/>
  <c r="L79" i="28"/>
  <c r="O79" i="28"/>
  <c r="R79" i="28"/>
  <c r="K79" i="28"/>
  <c r="Y79" i="28"/>
  <c r="X79" i="28"/>
  <c r="Z79" i="28"/>
  <c r="I79" i="28"/>
  <c r="L132" i="28"/>
  <c r="O132" i="28"/>
  <c r="Y132" i="28"/>
  <c r="K132" i="28"/>
  <c r="R132" i="28"/>
  <c r="I132" i="28"/>
  <c r="Z132" i="28"/>
  <c r="K40" i="28"/>
  <c r="R40" i="28"/>
  <c r="Z40" i="28"/>
  <c r="I40" i="28"/>
  <c r="O40" i="28"/>
  <c r="X40" i="28"/>
  <c r="Y40" i="28"/>
  <c r="L40" i="28"/>
  <c r="R97" i="28"/>
  <c r="L97" i="28"/>
  <c r="O97" i="28"/>
  <c r="Z97" i="28"/>
  <c r="K97" i="28"/>
  <c r="I97" i="28"/>
  <c r="Y97" i="28"/>
  <c r="X97" i="28"/>
  <c r="R68" i="28"/>
  <c r="Y68" i="28"/>
  <c r="I68" i="28"/>
  <c r="X68" i="28"/>
  <c r="O68" i="28"/>
  <c r="Z68" i="28"/>
  <c r="L68" i="28"/>
  <c r="K68" i="28"/>
  <c r="R106" i="28"/>
  <c r="I106" i="28"/>
  <c r="L106" i="28"/>
  <c r="O106" i="28"/>
  <c r="K106" i="28"/>
  <c r="X106" i="28"/>
  <c r="Z106" i="28"/>
  <c r="Y106" i="28"/>
  <c r="R50" i="28"/>
  <c r="O50" i="28"/>
  <c r="I50" i="28"/>
  <c r="Z50" i="28"/>
  <c r="K50" i="28"/>
  <c r="Y50" i="28"/>
  <c r="L50" i="28"/>
  <c r="X50" i="28"/>
  <c r="R81" i="28"/>
  <c r="X81" i="28"/>
  <c r="L81" i="28"/>
  <c r="O81" i="28"/>
  <c r="Z81" i="28"/>
  <c r="Y81" i="28"/>
  <c r="I81" i="28"/>
  <c r="K81" i="28"/>
  <c r="O78" i="28"/>
  <c r="Y78" i="28"/>
  <c r="X78" i="28"/>
  <c r="I78" i="28"/>
  <c r="Z78" i="28"/>
  <c r="L78" i="28"/>
  <c r="R78" i="28"/>
  <c r="K78" i="28"/>
  <c r="Y181" i="28"/>
  <c r="R181" i="28"/>
  <c r="I181" i="28"/>
  <c r="O181" i="28"/>
  <c r="L181" i="28"/>
  <c r="Z181" i="28"/>
  <c r="X181" i="28"/>
  <c r="K181" i="28"/>
  <c r="O139" i="28"/>
  <c r="L139" i="28"/>
  <c r="K139" i="28"/>
  <c r="X139" i="28"/>
  <c r="I139" i="28"/>
  <c r="Y139" i="28"/>
  <c r="R139" i="28"/>
  <c r="Z139" i="28"/>
  <c r="Z49" i="28"/>
  <c r="Y49" i="28"/>
  <c r="O49" i="28"/>
  <c r="L49" i="28"/>
  <c r="K49" i="28"/>
  <c r="R49" i="28"/>
  <c r="I49" i="28"/>
  <c r="O177" i="28"/>
  <c r="K177" i="28"/>
  <c r="Y177" i="28"/>
  <c r="L177" i="28"/>
  <c r="R177" i="28"/>
  <c r="X177" i="28"/>
  <c r="Z177" i="28"/>
  <c r="I177" i="28"/>
  <c r="L105" i="28"/>
  <c r="Z105" i="28"/>
  <c r="K105" i="28"/>
  <c r="O105" i="28"/>
  <c r="I105" i="28"/>
  <c r="Y105" i="28"/>
  <c r="R105" i="28"/>
  <c r="X24" i="28"/>
  <c r="R24" i="28"/>
  <c r="Z24" i="28"/>
  <c r="L24" i="28"/>
  <c r="O24" i="28"/>
  <c r="K24" i="28"/>
  <c r="Y24" i="28"/>
  <c r="I24" i="28"/>
  <c r="Y194" i="28"/>
  <c r="I194" i="28"/>
  <c r="X194" i="28"/>
  <c r="O194" i="28"/>
  <c r="K194" i="28"/>
  <c r="R194" i="28"/>
  <c r="L194" i="28"/>
  <c r="Z194" i="28"/>
  <c r="I156" i="28"/>
  <c r="R156" i="28"/>
  <c r="Y156" i="28"/>
  <c r="O156" i="28"/>
  <c r="K156" i="28"/>
  <c r="Z156" i="28"/>
  <c r="L156" i="28"/>
  <c r="K42" i="28"/>
  <c r="Y42" i="28"/>
  <c r="I42" i="28"/>
  <c r="Z42" i="28"/>
  <c r="L42" i="28"/>
  <c r="O42" i="28"/>
  <c r="X42" i="28"/>
  <c r="R42" i="28"/>
  <c r="Z143" i="28"/>
  <c r="R143" i="28"/>
  <c r="L143" i="28"/>
  <c r="I143" i="28"/>
  <c r="Y143" i="28"/>
  <c r="K143" i="28"/>
  <c r="O143" i="28"/>
  <c r="K141" i="28"/>
  <c r="L141" i="28"/>
  <c r="O141" i="28"/>
  <c r="Y141" i="28"/>
  <c r="R141" i="28"/>
  <c r="I141" i="28"/>
  <c r="Z141" i="28"/>
  <c r="X141" i="28"/>
  <c r="R183" i="28"/>
  <c r="O183" i="28"/>
  <c r="Z183" i="28"/>
  <c r="K183" i="28"/>
  <c r="I183" i="28"/>
  <c r="X183" i="28"/>
  <c r="L183" i="28"/>
  <c r="Y183" i="28"/>
  <c r="Y47" i="28"/>
  <c r="Z47" i="28"/>
  <c r="O47" i="28"/>
  <c r="L47" i="28"/>
  <c r="R47" i="28"/>
  <c r="X47" i="28"/>
  <c r="K47" i="28"/>
  <c r="I47" i="28"/>
  <c r="K41" i="28"/>
  <c r="L41" i="28"/>
  <c r="R41" i="28"/>
  <c r="Y41" i="28"/>
  <c r="Z41" i="28"/>
  <c r="X41" i="28"/>
  <c r="I41" i="28"/>
  <c r="O41" i="28"/>
  <c r="L167" i="28"/>
  <c r="I167" i="28"/>
  <c r="K167" i="28"/>
  <c r="R167" i="28"/>
  <c r="X167" i="28"/>
  <c r="Z167" i="28"/>
  <c r="O167" i="28"/>
  <c r="Y167" i="28"/>
  <c r="R62" i="28"/>
  <c r="Z62" i="28"/>
  <c r="Y62" i="28"/>
  <c r="K62" i="28"/>
  <c r="O62" i="28"/>
  <c r="X62" i="28"/>
  <c r="I62" i="28"/>
  <c r="L62" i="28"/>
  <c r="R17" i="28"/>
  <c r="L17" i="28"/>
  <c r="O17" i="28"/>
  <c r="Z17" i="28"/>
  <c r="K17" i="28"/>
  <c r="Y17" i="28"/>
  <c r="I17" i="28"/>
  <c r="Y46" i="28"/>
  <c r="O46" i="28"/>
  <c r="K46" i="28"/>
  <c r="I46" i="28"/>
  <c r="L46" i="28"/>
  <c r="R46" i="28"/>
  <c r="Z46" i="28"/>
  <c r="I164" i="28"/>
  <c r="Y164" i="28"/>
  <c r="Z164" i="28"/>
  <c r="O164" i="28"/>
  <c r="K164" i="28"/>
  <c r="L164" i="28"/>
  <c r="R164" i="28"/>
  <c r="Y28" i="28"/>
  <c r="Z28" i="28"/>
  <c r="X28" i="28"/>
  <c r="O28" i="28"/>
  <c r="R28" i="28"/>
  <c r="K28" i="28"/>
  <c r="I28" i="28"/>
  <c r="L28" i="28"/>
  <c r="O168" i="28"/>
  <c r="K168" i="28"/>
  <c r="X168" i="28"/>
  <c r="L168" i="28"/>
  <c r="I168" i="28"/>
  <c r="Y168" i="28"/>
  <c r="R168" i="28"/>
  <c r="Z168" i="28"/>
  <c r="R92" i="28"/>
  <c r="X92" i="28"/>
  <c r="I92" i="28"/>
  <c r="O92" i="28"/>
  <c r="Y92" i="28"/>
  <c r="K92" i="28"/>
  <c r="L92" i="28"/>
  <c r="Z92" i="28"/>
  <c r="Y195" i="28"/>
  <c r="L195" i="28"/>
  <c r="Z195" i="28"/>
  <c r="I195" i="28"/>
  <c r="K195" i="28"/>
  <c r="R195" i="28"/>
  <c r="X195" i="28"/>
  <c r="O195" i="28"/>
  <c r="I131" i="28"/>
  <c r="X131" i="28"/>
  <c r="R131" i="28"/>
  <c r="K131" i="28"/>
  <c r="Y131" i="28"/>
  <c r="O131" i="28"/>
  <c r="Z131" i="28"/>
  <c r="L131" i="28"/>
  <c r="I166" i="28"/>
  <c r="L166" i="28"/>
  <c r="R166" i="28"/>
  <c r="O166" i="28"/>
  <c r="X166" i="28"/>
  <c r="Y166" i="28"/>
  <c r="Z166" i="28"/>
  <c r="K166" i="28"/>
  <c r="Y101" i="28"/>
  <c r="X101" i="28"/>
  <c r="L101" i="28"/>
  <c r="Z101" i="28"/>
  <c r="O101" i="28"/>
  <c r="I101" i="28"/>
  <c r="R101" i="28"/>
  <c r="K101" i="28"/>
  <c r="X136" i="28"/>
  <c r="Z136" i="28"/>
  <c r="R136" i="28"/>
  <c r="L136" i="28"/>
  <c r="O136" i="28"/>
  <c r="I136" i="28"/>
  <c r="Y136" i="28"/>
  <c r="K136" i="28"/>
  <c r="K93" i="28"/>
  <c r="R93" i="28"/>
  <c r="Y93" i="28"/>
  <c r="O93" i="28"/>
  <c r="Z93" i="28"/>
  <c r="X93" i="28"/>
  <c r="I93" i="28"/>
  <c r="L93" i="28"/>
  <c r="Z90" i="28"/>
  <c r="Y90" i="28"/>
  <c r="K90" i="28"/>
  <c r="L90" i="28"/>
  <c r="R90" i="28"/>
  <c r="I90" i="28"/>
  <c r="O90" i="28"/>
  <c r="Z185" i="28"/>
  <c r="X185" i="28"/>
  <c r="I185" i="28"/>
  <c r="K185" i="28"/>
  <c r="L185" i="28"/>
  <c r="R185" i="28"/>
  <c r="Y185" i="28"/>
  <c r="O185" i="28"/>
  <c r="L124" i="28"/>
  <c r="I124" i="28"/>
  <c r="Z124" i="28"/>
  <c r="X124" i="28"/>
  <c r="Y124" i="28"/>
  <c r="O124" i="28"/>
  <c r="R124" i="28"/>
  <c r="K124" i="28"/>
  <c r="I161" i="28"/>
  <c r="R161" i="28"/>
  <c r="X161" i="28"/>
  <c r="O161" i="28"/>
  <c r="Y161" i="28"/>
  <c r="K161" i="28"/>
  <c r="Z161" i="28"/>
  <c r="L161" i="28"/>
  <c r="Y191" i="28"/>
  <c r="K191" i="28"/>
  <c r="X191" i="28"/>
  <c r="Z191" i="28"/>
  <c r="O191" i="28"/>
  <c r="I191" i="28"/>
  <c r="L191" i="28"/>
  <c r="R191" i="28"/>
  <c r="L142" i="28"/>
  <c r="Z142" i="28"/>
  <c r="R142" i="28"/>
  <c r="I142" i="28"/>
  <c r="Y142" i="28"/>
  <c r="O142" i="28"/>
  <c r="X142" i="28"/>
  <c r="K142" i="28"/>
  <c r="I150" i="28"/>
  <c r="O150" i="28"/>
  <c r="Z150" i="28"/>
  <c r="X150" i="28"/>
  <c r="Y150" i="28"/>
  <c r="L150" i="28"/>
  <c r="K150" i="28"/>
  <c r="R150" i="28"/>
  <c r="K103" i="28"/>
  <c r="Y103" i="28"/>
  <c r="Z103" i="28"/>
  <c r="L103" i="28"/>
  <c r="I103" i="28"/>
  <c r="R103" i="28"/>
  <c r="O103" i="28"/>
  <c r="I169" i="28"/>
  <c r="L169" i="28"/>
  <c r="Y169" i="28"/>
  <c r="K169" i="28"/>
  <c r="X169" i="28"/>
  <c r="O169" i="28"/>
  <c r="R169" i="28"/>
  <c r="Z169" i="28"/>
  <c r="Z171" i="28"/>
  <c r="Y171" i="28"/>
  <c r="R171" i="28"/>
  <c r="K171" i="28"/>
  <c r="O171" i="28"/>
  <c r="L171" i="28"/>
  <c r="I171" i="28"/>
  <c r="O187" i="28"/>
  <c r="Y187" i="28"/>
  <c r="I187" i="28"/>
  <c r="X187" i="28"/>
  <c r="Z187" i="28"/>
  <c r="R187" i="28"/>
  <c r="K187" i="28"/>
  <c r="L187" i="28"/>
  <c r="R98" i="28"/>
  <c r="Y98" i="28"/>
  <c r="L98" i="28"/>
  <c r="Z98" i="28"/>
  <c r="K98" i="28"/>
  <c r="I98" i="28"/>
  <c r="O98" i="28"/>
  <c r="X98" i="28"/>
  <c r="Z63" i="28"/>
  <c r="K63" i="28"/>
  <c r="X63" i="28"/>
  <c r="O63" i="28"/>
  <c r="L63" i="28"/>
  <c r="R63" i="28"/>
  <c r="I63" i="28"/>
  <c r="Y63" i="28"/>
  <c r="Z27" i="28"/>
  <c r="L27" i="28"/>
  <c r="Y27" i="28"/>
  <c r="I27" i="28"/>
  <c r="O27" i="28"/>
  <c r="K27" i="28"/>
  <c r="R27" i="28"/>
  <c r="I75" i="28"/>
  <c r="K75" i="28"/>
  <c r="O75" i="28"/>
  <c r="L75" i="28"/>
  <c r="X75" i="28"/>
  <c r="R75" i="28"/>
  <c r="Z75" i="28"/>
  <c r="Y75" i="28"/>
  <c r="Y45" i="28"/>
  <c r="Z45" i="28"/>
  <c r="O45" i="28"/>
  <c r="I45" i="28"/>
  <c r="K45" i="28"/>
  <c r="R45" i="28"/>
  <c r="L45" i="28"/>
  <c r="X45" i="28"/>
  <c r="O32" i="28"/>
  <c r="I32" i="28"/>
  <c r="R32" i="28"/>
  <c r="K32" i="28"/>
  <c r="Z32" i="28"/>
  <c r="L32" i="28"/>
  <c r="X32" i="28"/>
  <c r="Y32" i="28"/>
  <c r="R134" i="28"/>
  <c r="K134" i="28"/>
  <c r="Z134" i="28"/>
  <c r="L134" i="28"/>
  <c r="I134" i="28"/>
  <c r="O134" i="28"/>
  <c r="Y134" i="28"/>
  <c r="O64" i="28"/>
  <c r="R64" i="28"/>
  <c r="X64" i="28"/>
  <c r="L64" i="28"/>
  <c r="Z64" i="28"/>
  <c r="K64" i="28"/>
  <c r="Y64" i="28"/>
  <c r="I64" i="28"/>
  <c r="K29" i="28"/>
  <c r="I29" i="28"/>
  <c r="L29" i="28"/>
  <c r="X29" i="28"/>
  <c r="R29" i="28"/>
  <c r="Z29" i="28"/>
  <c r="O29" i="28"/>
  <c r="Y29" i="28"/>
  <c r="R178" i="28"/>
  <c r="L178" i="28"/>
  <c r="Z178" i="28"/>
  <c r="I178" i="28"/>
  <c r="O178" i="28"/>
  <c r="K178" i="28"/>
  <c r="X178" i="28"/>
  <c r="Y178" i="28"/>
  <c r="Y182" i="28"/>
  <c r="L182" i="28"/>
  <c r="I182" i="28"/>
  <c r="Z182" i="28"/>
  <c r="K182" i="28"/>
  <c r="X182" i="28"/>
  <c r="O182" i="28"/>
  <c r="R182" i="28"/>
  <c r="Z100" i="28"/>
  <c r="L100" i="28"/>
  <c r="K100" i="28"/>
  <c r="I100" i="28"/>
  <c r="X100" i="28"/>
  <c r="Y100" i="28"/>
  <c r="R100" i="28"/>
  <c r="O100" i="28"/>
  <c r="I85" i="28"/>
  <c r="Y85" i="28"/>
  <c r="X85" i="28"/>
  <c r="O85" i="28"/>
  <c r="Z85" i="28"/>
  <c r="R85" i="28"/>
  <c r="L85" i="28"/>
  <c r="K85" i="28"/>
  <c r="X102" i="28"/>
  <c r="L102" i="28"/>
  <c r="Z102" i="28"/>
  <c r="K102" i="28"/>
  <c r="O102" i="28"/>
  <c r="R102" i="28"/>
  <c r="Y102" i="28"/>
  <c r="I102" i="28"/>
  <c r="Y55" i="28"/>
  <c r="Z55" i="28"/>
  <c r="O55" i="28"/>
  <c r="R55" i="28"/>
  <c r="L55" i="28"/>
  <c r="X55" i="28"/>
  <c r="K55" i="28"/>
  <c r="I55" i="28"/>
  <c r="K107" i="28"/>
  <c r="L107" i="28"/>
  <c r="Z107" i="28"/>
  <c r="Y107" i="28"/>
  <c r="R107" i="28"/>
  <c r="O107" i="28"/>
  <c r="I107" i="28"/>
  <c r="K54" i="28"/>
  <c r="X54" i="28"/>
  <c r="L54" i="28"/>
  <c r="Y54" i="28"/>
  <c r="I54" i="28"/>
  <c r="R54" i="28"/>
  <c r="Z54" i="28"/>
  <c r="O54" i="28"/>
  <c r="X125" i="28"/>
  <c r="O125" i="28"/>
  <c r="Y125" i="28"/>
  <c r="L125" i="28"/>
  <c r="R125" i="28"/>
  <c r="I125" i="28"/>
  <c r="Z125" i="28"/>
  <c r="K125" i="28"/>
  <c r="Z160" i="28"/>
  <c r="O160" i="28"/>
  <c r="K160" i="28"/>
  <c r="Y160" i="28"/>
  <c r="R160" i="28"/>
  <c r="L160" i="28"/>
  <c r="I160" i="28"/>
  <c r="Y186" i="28"/>
  <c r="I186" i="28"/>
  <c r="O186" i="28"/>
  <c r="K186" i="28"/>
  <c r="R186" i="28"/>
  <c r="X186" i="28"/>
  <c r="Z186" i="28"/>
  <c r="L186" i="28"/>
  <c r="X80" i="28"/>
  <c r="I80" i="28"/>
  <c r="Y80" i="28"/>
  <c r="R80" i="28"/>
  <c r="Z80" i="28"/>
  <c r="L80" i="28"/>
  <c r="K80" i="28"/>
  <c r="O80" i="28"/>
  <c r="O184" i="28"/>
  <c r="Z184" i="28"/>
  <c r="L184" i="28"/>
  <c r="I184" i="28"/>
  <c r="X184" i="28"/>
  <c r="R184" i="28"/>
  <c r="K184" i="28"/>
  <c r="Y184" i="28"/>
  <c r="I153" i="28"/>
  <c r="O153" i="28"/>
  <c r="Y153" i="28"/>
  <c r="L153" i="28"/>
  <c r="R153" i="28"/>
  <c r="Z153" i="28"/>
  <c r="K153" i="28"/>
  <c r="O137" i="28"/>
  <c r="R137" i="28"/>
  <c r="Z137" i="28"/>
  <c r="I137" i="28"/>
  <c r="Y137" i="28"/>
  <c r="L137" i="28"/>
  <c r="X137" i="28"/>
  <c r="K137" i="28"/>
  <c r="X30" i="28"/>
  <c r="O30" i="28"/>
  <c r="I30" i="28"/>
  <c r="L30" i="28"/>
  <c r="R30" i="28"/>
  <c r="Y30" i="28"/>
  <c r="Z30" i="28"/>
  <c r="K30" i="28"/>
  <c r="O179" i="28"/>
  <c r="Y179" i="28"/>
  <c r="I179" i="28"/>
  <c r="X179" i="28"/>
  <c r="R179" i="28"/>
  <c r="Z179" i="28"/>
  <c r="L179" i="28"/>
  <c r="K179" i="28"/>
  <c r="R110" i="28"/>
  <c r="Y110" i="28"/>
  <c r="K110" i="28"/>
  <c r="Z110" i="28"/>
  <c r="L110" i="28"/>
  <c r="O110" i="28"/>
  <c r="I110" i="28"/>
  <c r="I23" i="28"/>
  <c r="R23" i="28"/>
  <c r="O23" i="28"/>
  <c r="L23" i="28"/>
  <c r="Z23" i="28"/>
  <c r="Y23" i="28"/>
  <c r="X23" i="28"/>
  <c r="K23" i="28"/>
  <c r="Y140" i="28"/>
  <c r="R140" i="28"/>
  <c r="L140" i="28"/>
  <c r="O140" i="28"/>
  <c r="Z140" i="28"/>
  <c r="X140" i="28"/>
  <c r="K140" i="28"/>
  <c r="I140" i="28"/>
  <c r="Y91" i="28"/>
  <c r="Z91" i="28"/>
  <c r="I91" i="28"/>
  <c r="L91" i="28"/>
  <c r="R91" i="28"/>
  <c r="K91" i="28"/>
  <c r="X91" i="28"/>
  <c r="O91" i="28"/>
  <c r="K21" i="28"/>
  <c r="I21" i="28"/>
  <c r="L21" i="28"/>
  <c r="O21" i="28"/>
  <c r="R21" i="28"/>
  <c r="Z21" i="28"/>
  <c r="X21" i="28"/>
  <c r="Y21" i="28"/>
  <c r="X174" i="28"/>
  <c r="K174" i="28"/>
  <c r="O174" i="28"/>
  <c r="I174" i="28"/>
  <c r="Y174" i="28"/>
  <c r="Z174" i="28"/>
  <c r="L174" i="28"/>
  <c r="R174" i="28"/>
  <c r="I104" i="28"/>
  <c r="X104" i="28"/>
  <c r="K104" i="28"/>
  <c r="L104" i="28"/>
  <c r="Y104" i="28"/>
  <c r="O104" i="28"/>
  <c r="Z104" i="28"/>
  <c r="R104" i="28"/>
  <c r="I58" i="28"/>
  <c r="L58" i="28"/>
  <c r="Y58" i="28"/>
  <c r="K58" i="28"/>
  <c r="R58" i="28"/>
  <c r="O58" i="28"/>
  <c r="Z58" i="28"/>
  <c r="X86" i="28"/>
  <c r="Z86" i="28"/>
  <c r="L86" i="28"/>
  <c r="I86" i="28"/>
  <c r="O86" i="28"/>
  <c r="R86" i="28"/>
  <c r="K86" i="28"/>
  <c r="Y86" i="28"/>
  <c r="X39" i="28"/>
  <c r="Y39" i="28"/>
  <c r="Z39" i="28"/>
  <c r="K39" i="28"/>
  <c r="O39" i="28"/>
  <c r="L39" i="28"/>
  <c r="I39" i="28"/>
  <c r="R39" i="28"/>
  <c r="K173" i="28"/>
  <c r="R173" i="28"/>
  <c r="I173" i="28"/>
  <c r="O173" i="28"/>
  <c r="L173" i="28"/>
  <c r="Z173" i="28"/>
  <c r="Y173" i="28"/>
  <c r="L84" i="28"/>
  <c r="O84" i="28"/>
  <c r="K84" i="28"/>
  <c r="I84" i="28"/>
  <c r="R84" i="28"/>
  <c r="X84" i="28"/>
  <c r="Z84" i="28"/>
  <c r="Y84" i="28"/>
  <c r="K135" i="28"/>
  <c r="Y135" i="28"/>
  <c r="I135" i="28"/>
  <c r="Z135" i="28"/>
  <c r="R135" i="28"/>
  <c r="L135" i="28"/>
  <c r="O135" i="28"/>
  <c r="R59" i="28"/>
  <c r="I59" i="28"/>
  <c r="K59" i="28"/>
  <c r="Y59" i="28"/>
  <c r="L59" i="28"/>
  <c r="Z59" i="28"/>
  <c r="X59" i="28"/>
  <c r="O59" i="28"/>
  <c r="Z38" i="28"/>
  <c r="O38" i="28"/>
  <c r="X38" i="28"/>
  <c r="Y38" i="28"/>
  <c r="I38" i="28"/>
  <c r="K38" i="28"/>
  <c r="R38" i="28"/>
  <c r="L38" i="28"/>
  <c r="R94" i="28"/>
  <c r="Z94" i="28"/>
  <c r="I94" i="28"/>
  <c r="L94" i="28"/>
  <c r="Y94" i="28"/>
  <c r="X94" i="28"/>
  <c r="K94" i="28"/>
  <c r="O94" i="28"/>
  <c r="K109" i="28"/>
  <c r="R109" i="28"/>
  <c r="Z109" i="28"/>
  <c r="O109" i="28"/>
  <c r="L109" i="28"/>
  <c r="I109" i="28"/>
  <c r="X109" i="28"/>
  <c r="Y109" i="28"/>
  <c r="I115" i="28"/>
  <c r="K115" i="28"/>
  <c r="R115" i="28"/>
  <c r="L115" i="28"/>
  <c r="O115" i="28"/>
  <c r="X115" i="28"/>
  <c r="Z115" i="28"/>
  <c r="Y115" i="28"/>
  <c r="O52" i="28"/>
  <c r="L52" i="28"/>
  <c r="I52" i="28"/>
  <c r="Z52" i="28"/>
  <c r="R52" i="28"/>
  <c r="K52" i="28"/>
  <c r="Y52" i="28"/>
  <c r="X52" i="28"/>
  <c r="I162" i="28"/>
  <c r="R162" i="28"/>
  <c r="X162" i="28"/>
  <c r="O162" i="28"/>
  <c r="K162" i="28"/>
  <c r="Y162" i="28"/>
  <c r="L162" i="28"/>
  <c r="Z162" i="28"/>
  <c r="O34" i="28"/>
  <c r="Y34" i="28"/>
  <c r="I34" i="28"/>
  <c r="X34" i="28"/>
  <c r="L34" i="28"/>
  <c r="Z34" i="28"/>
  <c r="R34" i="28"/>
  <c r="K34" i="28"/>
  <c r="I192" i="28"/>
  <c r="K192" i="28"/>
  <c r="L192" i="28"/>
  <c r="R192" i="28"/>
  <c r="X192" i="28"/>
  <c r="Y192" i="28"/>
  <c r="Z192" i="28"/>
  <c r="O192" i="28"/>
  <c r="I129" i="28"/>
  <c r="O129" i="28"/>
  <c r="K129" i="28"/>
  <c r="Z129" i="28"/>
  <c r="Y129" i="28"/>
  <c r="R129" i="28"/>
  <c r="X129" i="28"/>
  <c r="L129" i="28"/>
  <c r="R16" i="28"/>
  <c r="L16" i="28"/>
  <c r="I16" i="28"/>
  <c r="Z16" i="28"/>
  <c r="X16" i="28"/>
  <c r="Y16" i="28"/>
  <c r="O16" i="28"/>
  <c r="K16" i="28"/>
  <c r="Y128" i="28"/>
  <c r="R128" i="28"/>
  <c r="Z128" i="28"/>
  <c r="X128" i="28"/>
  <c r="O128" i="28"/>
  <c r="I128" i="28"/>
  <c r="L128" i="28"/>
  <c r="K128" i="28"/>
  <c r="Y111" i="28"/>
  <c r="I111" i="28"/>
  <c r="K111" i="28"/>
  <c r="L111" i="28"/>
  <c r="R111" i="28"/>
  <c r="O111" i="28"/>
  <c r="Z111" i="28"/>
  <c r="R18" i="28"/>
  <c r="O18" i="28"/>
  <c r="I18" i="28"/>
  <c r="Z18" i="28"/>
  <c r="K18" i="28"/>
  <c r="L18" i="28"/>
  <c r="X18" i="28"/>
  <c r="Y18" i="28"/>
  <c r="L127" i="28"/>
  <c r="X127" i="28"/>
  <c r="Y127" i="28"/>
  <c r="R127" i="28"/>
  <c r="Z127" i="28"/>
  <c r="K127" i="28"/>
  <c r="O127" i="28"/>
  <c r="I127" i="28"/>
  <c r="Z112" i="28"/>
  <c r="O112" i="28"/>
  <c r="R112" i="28"/>
  <c r="X112" i="28"/>
  <c r="I112" i="28"/>
  <c r="L112" i="28"/>
  <c r="K112" i="28"/>
  <c r="Y112" i="28"/>
  <c r="I67" i="28"/>
  <c r="O67" i="28"/>
  <c r="R67" i="28"/>
  <c r="Z67" i="28"/>
  <c r="K67" i="28"/>
  <c r="X67" i="28"/>
  <c r="Y67" i="28"/>
  <c r="L67" i="28"/>
  <c r="Y158" i="28"/>
  <c r="X158" i="28"/>
  <c r="L158" i="28"/>
  <c r="R158" i="28"/>
  <c r="O158" i="28"/>
  <c r="Z158" i="28"/>
  <c r="K158" i="28"/>
  <c r="I158" i="28"/>
  <c r="I25" i="28"/>
  <c r="Z25" i="28"/>
  <c r="R25" i="28"/>
  <c r="O25" i="28"/>
  <c r="K25" i="28"/>
  <c r="X25" i="28"/>
  <c r="Y25" i="28"/>
  <c r="L25" i="28"/>
  <c r="R96" i="28"/>
  <c r="L96" i="28"/>
  <c r="O96" i="28"/>
  <c r="I96" i="28"/>
  <c r="Y96" i="28"/>
  <c r="Z96" i="28"/>
  <c r="K96" i="28"/>
  <c r="L145" i="28"/>
  <c r="Z145" i="28"/>
  <c r="I145" i="28"/>
  <c r="O145" i="28"/>
  <c r="K145" i="28"/>
  <c r="X145" i="28"/>
  <c r="Y145" i="28"/>
  <c r="R145" i="28"/>
  <c r="L35" i="28"/>
  <c r="I35" i="28"/>
  <c r="R35" i="28"/>
  <c r="K35" i="28"/>
  <c r="Z35" i="28"/>
  <c r="Y35" i="28"/>
  <c r="O35" i="28"/>
  <c r="I175" i="28"/>
  <c r="R175" i="28"/>
  <c r="O175" i="28"/>
  <c r="L175" i="28"/>
  <c r="Y175" i="28"/>
  <c r="X175" i="28"/>
  <c r="K175" i="28"/>
  <c r="Z175" i="28"/>
  <c r="L43" i="28"/>
  <c r="O43" i="28"/>
  <c r="I43" i="28"/>
  <c r="Z43" i="28"/>
  <c r="R43" i="28"/>
  <c r="Y43" i="28"/>
  <c r="K43" i="28"/>
  <c r="X43" i="28"/>
  <c r="R20" i="28"/>
  <c r="O20" i="28"/>
  <c r="X20" i="28"/>
  <c r="Z20" i="28"/>
  <c r="Y20" i="28"/>
  <c r="I20" i="28"/>
  <c r="K20" i="28"/>
  <c r="L20" i="28"/>
  <c r="I48" i="28"/>
  <c r="K48" i="28"/>
  <c r="L48" i="28"/>
  <c r="O48" i="28"/>
  <c r="X48" i="28"/>
  <c r="Y48" i="28"/>
  <c r="Z48" i="28"/>
  <c r="R48" i="28"/>
  <c r="K154" i="28"/>
  <c r="I154" i="28"/>
  <c r="Z154" i="28"/>
  <c r="Y154" i="28"/>
  <c r="R154" i="28"/>
  <c r="L154" i="28"/>
  <c r="X154" i="28"/>
  <c r="O154" i="28"/>
  <c r="Z69" i="28"/>
  <c r="X69" i="28"/>
  <c r="K69" i="28"/>
  <c r="R69" i="28"/>
  <c r="L69" i="28"/>
  <c r="O69" i="28"/>
  <c r="I69" i="28"/>
  <c r="Y69" i="28"/>
  <c r="Y180" i="28"/>
  <c r="I180" i="28"/>
  <c r="K180" i="28"/>
  <c r="Z180" i="28"/>
  <c r="R180" i="28"/>
  <c r="L180" i="28"/>
  <c r="O180" i="28"/>
  <c r="K57" i="28"/>
  <c r="R57" i="28"/>
  <c r="L57" i="28"/>
  <c r="Z57" i="28"/>
  <c r="O57" i="28"/>
  <c r="I57" i="28"/>
  <c r="Y57" i="28"/>
  <c r="R120" i="28"/>
  <c r="L120" i="28"/>
  <c r="Y120" i="28"/>
  <c r="O120" i="28"/>
  <c r="Z120" i="28"/>
  <c r="I120" i="28"/>
  <c r="X120" i="28"/>
  <c r="K120" i="28"/>
  <c r="R193" i="28"/>
  <c r="L193" i="28"/>
  <c r="I193" i="28"/>
  <c r="X193" i="28"/>
  <c r="Y193" i="28"/>
  <c r="Z193" i="28"/>
  <c r="O193" i="28"/>
  <c r="K193" i="28"/>
  <c r="Y72" i="28"/>
  <c r="K72" i="28"/>
  <c r="I72" i="28"/>
  <c r="X72" i="28"/>
  <c r="Z72" i="28"/>
  <c r="L72" i="28"/>
  <c r="O72" i="28"/>
  <c r="R72" i="28"/>
  <c r="I116" i="28"/>
  <c r="Y116" i="28"/>
  <c r="K116" i="28"/>
  <c r="O116" i="28"/>
  <c r="L116" i="28"/>
  <c r="R116" i="28"/>
  <c r="Z116" i="28"/>
  <c r="X116" i="28"/>
  <c r="R73" i="28"/>
  <c r="K73" i="28"/>
  <c r="O73" i="28"/>
  <c r="L73" i="28"/>
  <c r="I73" i="28"/>
  <c r="Y73" i="28"/>
  <c r="Z73" i="28"/>
  <c r="X73" i="28"/>
  <c r="R117" i="28"/>
  <c r="O117" i="28"/>
  <c r="K117" i="28"/>
  <c r="I117" i="28"/>
  <c r="Y117" i="28"/>
  <c r="L117" i="28"/>
  <c r="X117" i="28"/>
  <c r="Z117" i="28"/>
  <c r="Y188" i="28"/>
  <c r="I188" i="28"/>
  <c r="K188" i="28"/>
  <c r="Z188" i="28"/>
  <c r="L188" i="28"/>
  <c r="R188" i="28"/>
  <c r="O188" i="28"/>
  <c r="I87" i="28"/>
  <c r="K87" i="28"/>
  <c r="L87" i="28"/>
  <c r="Z87" i="28"/>
  <c r="R87" i="28"/>
  <c r="X87" i="28"/>
  <c r="O87" i="28"/>
  <c r="Y87" i="28"/>
  <c r="I170" i="28"/>
  <c r="Z170" i="28"/>
  <c r="Y170" i="28"/>
  <c r="O170" i="28"/>
  <c r="K170" i="28"/>
  <c r="X170" i="28"/>
  <c r="R170" i="28"/>
  <c r="L170" i="28"/>
  <c r="K119" i="28"/>
  <c r="O119" i="28"/>
  <c r="Z119" i="28"/>
  <c r="L119" i="28"/>
  <c r="I119" i="28"/>
  <c r="Y119" i="28"/>
  <c r="R119" i="28"/>
  <c r="X119" i="28"/>
  <c r="K133" i="28"/>
  <c r="Z133" i="28"/>
  <c r="Y133" i="28"/>
  <c r="R133" i="28"/>
  <c r="O133" i="28"/>
  <c r="L133" i="28"/>
  <c r="I133" i="28"/>
  <c r="Y33" i="28"/>
  <c r="L33" i="28"/>
  <c r="Z33" i="28"/>
  <c r="O33" i="28"/>
  <c r="K33" i="28"/>
  <c r="I33" i="28"/>
  <c r="R33" i="28"/>
  <c r="Z65" i="28"/>
  <c r="I65" i="28"/>
  <c r="O65" i="28"/>
  <c r="Y65" i="28"/>
  <c r="K65" i="28"/>
  <c r="R65" i="28"/>
  <c r="L65" i="28"/>
  <c r="R108" i="28"/>
  <c r="K108" i="28"/>
  <c r="Y108" i="28"/>
  <c r="O108" i="28"/>
  <c r="I108" i="28"/>
  <c r="L108" i="28"/>
  <c r="Z108" i="28"/>
  <c r="N286" i="32"/>
  <c r="W286" i="32" s="1"/>
  <c r="X279" i="28" s="1"/>
  <c r="AD236" i="32"/>
  <c r="R15" i="28"/>
  <c r="Z15" i="28"/>
  <c r="L15" i="28"/>
  <c r="X15" i="28"/>
  <c r="K15" i="28"/>
  <c r="Y15" i="28"/>
  <c r="I15" i="28"/>
  <c r="O15" i="28"/>
  <c r="X216" i="28" l="1"/>
  <c r="X134" i="28"/>
  <c r="X213" i="28"/>
  <c r="X152" i="28"/>
  <c r="X156" i="28"/>
  <c r="X133" i="28"/>
  <c r="X135" i="28"/>
  <c r="X208" i="28"/>
  <c r="X151" i="28"/>
  <c r="X299" i="28"/>
  <c r="X207" i="28"/>
  <c r="X214" i="28"/>
  <c r="X155" i="28"/>
  <c r="X210" i="28"/>
  <c r="X209" i="28"/>
  <c r="X211" i="28"/>
  <c r="X265" i="28"/>
  <c r="AJ3" i="2"/>
  <c r="AI3" i="2"/>
  <c r="AH3" i="2"/>
  <c r="AG3" i="2"/>
  <c r="AF3" i="2"/>
  <c r="AE3" i="2"/>
  <c r="AD3" i="2"/>
  <c r="AC3" i="2"/>
  <c r="AB3" i="2"/>
  <c r="KM2" i="2"/>
  <c r="KL2" i="2"/>
  <c r="KK2" i="2"/>
  <c r="KJ2" i="2"/>
  <c r="KI2" i="2"/>
  <c r="KH2" i="2"/>
  <c r="KG2" i="2"/>
  <c r="KF2" i="2"/>
  <c r="KE2" i="2"/>
  <c r="KD2" i="2"/>
  <c r="KC2" i="2"/>
  <c r="KB2" i="2"/>
  <c r="KA2" i="2"/>
  <c r="JZ2" i="2"/>
  <c r="JY2" i="2"/>
  <c r="JX2" i="2"/>
  <c r="JW2" i="2"/>
  <c r="JV2" i="2"/>
  <c r="JU2" i="2"/>
  <c r="JT2" i="2"/>
  <c r="JS2" i="2"/>
  <c r="JR2" i="2"/>
  <c r="JQ2" i="2"/>
  <c r="JP2" i="2"/>
  <c r="JO2" i="2"/>
  <c r="JN2" i="2"/>
  <c r="JM2" i="2"/>
  <c r="JL2" i="2"/>
  <c r="JK2" i="2"/>
  <c r="JJ2" i="2"/>
  <c r="JI2" i="2"/>
  <c r="JH2" i="2"/>
  <c r="JG2" i="2"/>
  <c r="JF2" i="2"/>
  <c r="JE2" i="2"/>
  <c r="JD2" i="2"/>
  <c r="JC2" i="2"/>
  <c r="JB2" i="2"/>
  <c r="JA2" i="2"/>
  <c r="IZ2" i="2"/>
  <c r="IY2" i="2"/>
  <c r="IX2" i="2"/>
  <c r="IW2" i="2"/>
  <c r="IV2" i="2"/>
  <c r="IU2" i="2"/>
  <c r="IT2" i="2"/>
  <c r="IS2" i="2"/>
  <c r="IR2" i="2"/>
  <c r="IQ2" i="2"/>
  <c r="IP2" i="2"/>
  <c r="IO2" i="2"/>
  <c r="IN2" i="2"/>
  <c r="IM2" i="2"/>
  <c r="IL2" i="2"/>
  <c r="IK2" i="2"/>
  <c r="IJ2" i="2"/>
  <c r="II2" i="2"/>
  <c r="IH2" i="2"/>
  <c r="IG2" i="2"/>
  <c r="IF2" i="2"/>
  <c r="IE2" i="2"/>
  <c r="ID2" i="2"/>
  <c r="IC2" i="2"/>
  <c r="IB2" i="2"/>
  <c r="IA2" i="2"/>
  <c r="HZ2" i="2"/>
  <c r="HY2" i="2"/>
  <c r="HX2" i="2"/>
  <c r="HW2" i="2"/>
  <c r="HV2" i="2"/>
  <c r="HU2" i="2"/>
  <c r="HT2" i="2"/>
  <c r="HS2" i="2"/>
  <c r="HR2" i="2"/>
  <c r="HQ2" i="2"/>
  <c r="HP2" i="2"/>
  <c r="HO2" i="2"/>
  <c r="HN2" i="2"/>
  <c r="HM2" i="2"/>
  <c r="HL2" i="2"/>
  <c r="HK2" i="2"/>
  <c r="HJ2" i="2"/>
  <c r="HI2" i="2"/>
  <c r="HH2" i="2"/>
  <c r="HG2" i="2"/>
  <c r="HF2" i="2"/>
  <c r="HE2" i="2"/>
  <c r="HD2" i="2"/>
  <c r="HC2" i="2"/>
  <c r="HB2" i="2"/>
  <c r="HA2" i="2"/>
  <c r="GZ2" i="2"/>
  <c r="GY2" i="2"/>
  <c r="GX2" i="2"/>
  <c r="GW2" i="2"/>
  <c r="GV2" i="2"/>
  <c r="GU2" i="2"/>
  <c r="GT2" i="2"/>
  <c r="GS2" i="2"/>
  <c r="GR2" i="2"/>
  <c r="GQ2" i="2"/>
  <c r="GP2" i="2"/>
  <c r="GO2" i="2"/>
  <c r="GN2" i="2"/>
  <c r="GM2" i="2"/>
  <c r="GL2" i="2"/>
  <c r="GK2" i="2"/>
  <c r="GJ2" i="2"/>
  <c r="GI2" i="2"/>
  <c r="GH2" i="2"/>
  <c r="GG2" i="2"/>
  <c r="GF2" i="2"/>
  <c r="GE2" i="2"/>
  <c r="GD2" i="2"/>
  <c r="GC2" i="2"/>
  <c r="GB2" i="2"/>
  <c r="GA2" i="2"/>
  <c r="FZ2" i="2"/>
  <c r="FY2" i="2"/>
  <c r="FX2" i="2"/>
  <c r="FW2" i="2"/>
  <c r="FV2" i="2"/>
  <c r="FU2" i="2"/>
  <c r="FT2" i="2"/>
  <c r="FS2" i="2"/>
  <c r="FR2" i="2"/>
  <c r="FQ2" i="2"/>
  <c r="FP2" i="2"/>
  <c r="FO2" i="2"/>
  <c r="FN2" i="2"/>
  <c r="FM2" i="2"/>
  <c r="FL2" i="2"/>
  <c r="FK2" i="2"/>
  <c r="FJ2" i="2"/>
  <c r="FI2" i="2"/>
  <c r="FH2" i="2"/>
  <c r="FG2" i="2"/>
  <c r="FF2" i="2"/>
  <c r="FE2" i="2"/>
  <c r="FD2" i="2"/>
  <c r="FC2" i="2"/>
  <c r="FB2" i="2"/>
  <c r="FA2" i="2"/>
  <c r="EZ2" i="2"/>
  <c r="EY2" i="2"/>
  <c r="EX2" i="2"/>
  <c r="EW2" i="2"/>
  <c r="EV2" i="2"/>
  <c r="EU2" i="2"/>
  <c r="ET2" i="2"/>
  <c r="ES2" i="2"/>
  <c r="ER2" i="2"/>
  <c r="EQ2" i="2"/>
  <c r="EP2" i="2"/>
  <c r="EO2" i="2"/>
  <c r="EN2" i="2"/>
  <c r="EM2" i="2"/>
  <c r="EL2" i="2"/>
  <c r="EK2" i="2"/>
  <c r="EJ2" i="2"/>
  <c r="EI2" i="2"/>
  <c r="EH2" i="2"/>
  <c r="EG2" i="2"/>
  <c r="EF2" i="2"/>
  <c r="EE2" i="2"/>
  <c r="ED2" i="2"/>
  <c r="EC2" i="2"/>
  <c r="EB2" i="2"/>
  <c r="EA2" i="2"/>
  <c r="DZ2" i="2"/>
  <c r="DY2" i="2"/>
  <c r="DX2" i="2"/>
  <c r="DW2" i="2"/>
  <c r="DV2" i="2"/>
  <c r="DU2" i="2"/>
  <c r="DT2" i="2"/>
  <c r="DS2" i="2"/>
  <c r="DR2" i="2"/>
  <c r="DQ2" i="2"/>
  <c r="DP2" i="2"/>
  <c r="DO2" i="2"/>
  <c r="DN2" i="2"/>
  <c r="DM2" i="2"/>
  <c r="DL2" i="2"/>
  <c r="DK2" i="2"/>
  <c r="DJ2" i="2"/>
  <c r="DI2" i="2"/>
  <c r="DH2" i="2"/>
  <c r="DG2" i="2"/>
  <c r="DF2" i="2"/>
  <c r="DE2" i="2"/>
  <c r="DD2" i="2"/>
  <c r="DC2" i="2"/>
  <c r="DB2" i="2"/>
  <c r="DA2" i="2"/>
  <c r="CZ2" i="2"/>
  <c r="CY2" i="2"/>
  <c r="CX2" i="2"/>
  <c r="CW2" i="2"/>
  <c r="CV2" i="2"/>
  <c r="CU2" i="2"/>
  <c r="CT2" i="2"/>
  <c r="CS2" i="2"/>
  <c r="CR2" i="2"/>
  <c r="CQ2" i="2"/>
  <c r="CP2" i="2"/>
  <c r="CO2" i="2"/>
  <c r="CN2" i="2"/>
  <c r="CM2" i="2"/>
  <c r="CL2" i="2"/>
  <c r="CK2" i="2"/>
  <c r="CJ2" i="2"/>
  <c r="CI2" i="2"/>
  <c r="CH2" i="2"/>
  <c r="CG2" i="2"/>
  <c r="CF2" i="2"/>
  <c r="CE2" i="2"/>
  <c r="CD2" i="2"/>
  <c r="CC2" i="2"/>
  <c r="CB2" i="2"/>
  <c r="CA2" i="2"/>
  <c r="BZ2" i="2"/>
  <c r="BY2" i="2"/>
  <c r="BX2" i="2"/>
  <c r="BW2" i="2"/>
  <c r="BV2" i="2"/>
  <c r="BU2" i="2"/>
  <c r="BT2" i="2"/>
  <c r="BS2" i="2"/>
  <c r="BR2" i="2"/>
  <c r="BQ2" i="2"/>
  <c r="BP2" i="2"/>
  <c r="BO2" i="2"/>
  <c r="BN2" i="2"/>
  <c r="BM2" i="2"/>
  <c r="BL2" i="2"/>
  <c r="BK2" i="2"/>
  <c r="BJ2" i="2"/>
  <c r="BI2" i="2"/>
  <c r="BH2" i="2"/>
  <c r="BG2" i="2"/>
  <c r="BF2" i="2"/>
  <c r="BE2" i="2"/>
  <c r="BD2" i="2"/>
  <c r="BC2" i="2"/>
  <c r="BB2" i="2"/>
  <c r="BA2" i="2"/>
  <c r="AZ2" i="2"/>
  <c r="AY2" i="2"/>
  <c r="AX2" i="2"/>
  <c r="G559" i="32"/>
  <c r="G558" i="32"/>
  <c r="G557" i="32"/>
  <c r="G556" i="32"/>
  <c r="G555" i="32"/>
  <c r="G554" i="32"/>
  <c r="G553" i="32"/>
  <c r="G552" i="32"/>
  <c r="G551" i="32"/>
  <c r="G550" i="32"/>
  <c r="G549" i="32"/>
  <c r="G548" i="32"/>
  <c r="G547" i="32"/>
  <c r="G546" i="32"/>
  <c r="G545" i="32"/>
  <c r="G544" i="32"/>
  <c r="G543" i="32"/>
  <c r="G542" i="32"/>
  <c r="G541" i="32"/>
  <c r="G540" i="32"/>
  <c r="G539" i="32"/>
  <c r="G538" i="32"/>
  <c r="G537" i="32"/>
  <c r="G536" i="32"/>
  <c r="G535" i="32"/>
  <c r="G534" i="32"/>
  <c r="G533" i="32"/>
  <c r="G532" i="32"/>
  <c r="G531" i="32"/>
  <c r="G530" i="32"/>
  <c r="G529" i="32"/>
  <c r="G528" i="32"/>
  <c r="G527" i="32"/>
  <c r="G526" i="32"/>
  <c r="G525" i="32"/>
  <c r="G524" i="32"/>
  <c r="G523" i="32"/>
  <c r="G522" i="32"/>
  <c r="G521" i="32"/>
  <c r="G520" i="32"/>
  <c r="G519" i="32"/>
  <c r="G518" i="32"/>
  <c r="G517" i="32"/>
  <c r="G516" i="32"/>
  <c r="G515" i="32"/>
  <c r="G514" i="32"/>
  <c r="G513" i="32"/>
  <c r="G512" i="32"/>
  <c r="G511" i="32"/>
  <c r="G510" i="32"/>
  <c r="G509" i="32"/>
  <c r="G508" i="32"/>
  <c r="G507" i="32"/>
  <c r="G506" i="32"/>
  <c r="G505" i="32"/>
  <c r="G504" i="32"/>
  <c r="G503" i="32"/>
  <c r="G502" i="32"/>
  <c r="G501" i="32"/>
  <c r="G500" i="32"/>
  <c r="G499" i="32"/>
  <c r="G498" i="32"/>
  <c r="G497" i="32"/>
  <c r="G496" i="32"/>
  <c r="G495" i="32"/>
  <c r="G494" i="32"/>
  <c r="G493" i="32"/>
  <c r="G492" i="32"/>
  <c r="G491" i="32"/>
  <c r="G490" i="32"/>
  <c r="G489" i="32"/>
  <c r="G488" i="32"/>
  <c r="G487" i="32"/>
  <c r="G486" i="32"/>
  <c r="G485" i="32"/>
  <c r="G484" i="32"/>
  <c r="G483" i="32"/>
  <c r="G482" i="32"/>
  <c r="G481" i="32"/>
  <c r="G480" i="32"/>
  <c r="G479" i="32"/>
  <c r="G478" i="32"/>
  <c r="G477" i="32"/>
  <c r="G476" i="32"/>
  <c r="G475" i="32"/>
  <c r="G474" i="32"/>
  <c r="G473" i="32"/>
  <c r="G472" i="32"/>
  <c r="G471" i="32"/>
  <c r="G470" i="32"/>
  <c r="G469" i="32"/>
  <c r="G468" i="32"/>
  <c r="G467" i="32"/>
  <c r="G466" i="32"/>
  <c r="G465" i="32"/>
  <c r="G464" i="32"/>
  <c r="G463" i="32"/>
  <c r="G462" i="32"/>
  <c r="G461" i="32"/>
  <c r="G460" i="32"/>
  <c r="G459" i="32"/>
  <c r="G458" i="32"/>
  <c r="G457" i="32"/>
  <c r="G456" i="32"/>
  <c r="G455" i="32"/>
  <c r="G454" i="32"/>
  <c r="G453" i="32"/>
  <c r="G452" i="32"/>
  <c r="G451" i="32"/>
  <c r="G450" i="32"/>
  <c r="G449" i="32"/>
  <c r="G448" i="32"/>
  <c r="G447" i="32"/>
  <c r="G446" i="32"/>
  <c r="G445" i="32"/>
  <c r="G444" i="32"/>
  <c r="G443" i="32"/>
  <c r="G442" i="32"/>
  <c r="G441" i="32"/>
  <c r="G440" i="32"/>
  <c r="G439" i="32"/>
  <c r="G438" i="32"/>
  <c r="G437" i="32"/>
  <c r="G436" i="32"/>
  <c r="G435" i="32"/>
  <c r="G434" i="32"/>
  <c r="G433" i="32"/>
  <c r="G432" i="32"/>
  <c r="G431" i="32"/>
  <c r="G430" i="32"/>
  <c r="G429" i="32"/>
  <c r="G428" i="32"/>
  <c r="G427" i="32"/>
  <c r="G426" i="32"/>
  <c r="G425" i="32"/>
  <c r="G424" i="32"/>
  <c r="G423" i="32"/>
  <c r="G422" i="32"/>
  <c r="G421" i="32"/>
  <c r="G420" i="32"/>
  <c r="G419" i="32"/>
  <c r="G418" i="32"/>
  <c r="G417" i="32"/>
  <c r="G416" i="32"/>
  <c r="G415" i="32"/>
  <c r="G414" i="32"/>
  <c r="G413" i="32"/>
  <c r="G412" i="32"/>
  <c r="G411" i="32"/>
  <c r="G410" i="32"/>
  <c r="G409" i="32"/>
  <c r="G408" i="32"/>
  <c r="G407" i="32"/>
  <c r="G406" i="32"/>
  <c r="G405" i="32"/>
  <c r="G404" i="32"/>
  <c r="G403" i="32"/>
  <c r="G402" i="32"/>
  <c r="G401" i="32"/>
  <c r="G400" i="32"/>
  <c r="G399" i="32"/>
  <c r="G398" i="32"/>
  <c r="G397" i="32"/>
  <c r="G396" i="32"/>
  <c r="G395" i="32"/>
  <c r="G394" i="32"/>
  <c r="G393" i="32"/>
  <c r="G392" i="32"/>
  <c r="G391" i="32"/>
  <c r="G390" i="32"/>
  <c r="G389" i="32"/>
  <c r="G388" i="32"/>
  <c r="G387" i="32"/>
  <c r="G386" i="32"/>
  <c r="G385" i="32"/>
  <c r="G384" i="32"/>
  <c r="G383" i="32"/>
  <c r="G382" i="32"/>
  <c r="G381" i="32"/>
  <c r="G380" i="32"/>
  <c r="G379" i="32"/>
  <c r="G378" i="32"/>
  <c r="G377" i="32"/>
  <c r="G376" i="32"/>
  <c r="G375" i="32"/>
  <c r="G374" i="32"/>
  <c r="G373" i="32"/>
  <c r="G372" i="32"/>
  <c r="G371" i="32"/>
  <c r="G370" i="32"/>
  <c r="G369" i="32"/>
  <c r="G368" i="32"/>
  <c r="G367" i="32"/>
  <c r="G366" i="32"/>
  <c r="G365" i="32"/>
  <c r="G364" i="32"/>
  <c r="G363" i="32"/>
  <c r="G362" i="32"/>
  <c r="G361" i="32"/>
  <c r="G360" i="32"/>
  <c r="G359" i="32"/>
  <c r="G358" i="32"/>
  <c r="G357" i="32"/>
  <c r="G356" i="32"/>
  <c r="G355" i="32"/>
  <c r="G354" i="32"/>
  <c r="G353" i="32"/>
  <c r="G352" i="32"/>
  <c r="G351" i="32"/>
  <c r="G350" i="32"/>
  <c r="G349" i="32"/>
  <c r="G348" i="32"/>
  <c r="G347" i="32"/>
  <c r="G346" i="32"/>
  <c r="G345" i="32"/>
  <c r="G344" i="32"/>
  <c r="G343" i="32"/>
  <c r="G342" i="32"/>
  <c r="G341" i="32"/>
  <c r="G340" i="32"/>
  <c r="G339" i="32"/>
  <c r="G338" i="32"/>
  <c r="G337" i="32"/>
  <c r="G336" i="32"/>
  <c r="G335" i="32"/>
  <c r="G334" i="32"/>
  <c r="G333" i="32"/>
  <c r="G332" i="32"/>
  <c r="G331" i="32"/>
  <c r="G330" i="32"/>
  <c r="G329" i="32"/>
  <c r="G328" i="32"/>
  <c r="G327" i="32"/>
  <c r="G326" i="32"/>
  <c r="G325" i="32"/>
  <c r="G324" i="32"/>
  <c r="G323" i="32"/>
  <c r="G322" i="32"/>
  <c r="G321" i="32"/>
  <c r="G320" i="32"/>
  <c r="G319" i="32"/>
  <c r="G318" i="32"/>
  <c r="G317" i="32"/>
  <c r="G316" i="32"/>
  <c r="G315" i="32"/>
  <c r="G314" i="32"/>
  <c r="G313" i="32"/>
  <c r="G312" i="32"/>
  <c r="G311" i="32"/>
  <c r="G310" i="32"/>
  <c r="G309" i="32"/>
  <c r="G308" i="32"/>
  <c r="G307" i="32"/>
  <c r="G306" i="32"/>
  <c r="G305" i="32"/>
  <c r="G304" i="32"/>
  <c r="G303" i="32"/>
  <c r="G302" i="32"/>
  <c r="G301" i="32"/>
  <c r="G300" i="32"/>
  <c r="G299" i="32"/>
  <c r="G298" i="32"/>
  <c r="G297" i="32"/>
  <c r="G296" i="32"/>
  <c r="G295" i="32"/>
  <c r="G294" i="32"/>
  <c r="G293" i="32"/>
  <c r="G292" i="32"/>
  <c r="G291" i="32"/>
  <c r="G290" i="32"/>
  <c r="G289" i="32"/>
  <c r="G288" i="32"/>
  <c r="G287" i="32"/>
  <c r="G286" i="32"/>
  <c r="G285" i="32"/>
  <c r="G284" i="32"/>
  <c r="G283" i="32"/>
  <c r="G282" i="32"/>
  <c r="G281" i="32"/>
  <c r="G280" i="32"/>
  <c r="G279" i="32"/>
  <c r="G278" i="32"/>
  <c r="G277" i="32"/>
  <c r="G276" i="32"/>
  <c r="G275" i="32"/>
  <c r="G274" i="32"/>
  <c r="G273" i="32"/>
  <c r="G272" i="32"/>
  <c r="G271" i="32"/>
  <c r="G270" i="32"/>
  <c r="G269" i="32"/>
  <c r="G268" i="32"/>
  <c r="G267" i="32"/>
  <c r="G266" i="32"/>
  <c r="G265" i="32"/>
  <c r="G264" i="32"/>
  <c r="G263" i="32"/>
  <c r="G262" i="32"/>
  <c r="G261" i="32"/>
  <c r="G260" i="32"/>
  <c r="G259" i="32"/>
  <c r="G258" i="32"/>
  <c r="G257" i="32"/>
  <c r="G256" i="32"/>
  <c r="G255" i="32"/>
  <c r="G254" i="32"/>
  <c r="G253" i="32"/>
  <c r="G252" i="32"/>
  <c r="G251" i="32"/>
  <c r="G250" i="32"/>
  <c r="G249" i="32"/>
  <c r="G248" i="32"/>
  <c r="G247" i="32"/>
  <c r="G246" i="32"/>
  <c r="G245" i="32"/>
  <c r="G244" i="32"/>
  <c r="G243" i="32"/>
  <c r="G242" i="32"/>
  <c r="G241" i="32"/>
  <c r="G240" i="32"/>
  <c r="G239" i="32"/>
  <c r="G238" i="32"/>
  <c r="G237" i="32"/>
  <c r="G236" i="32"/>
  <c r="G235" i="32"/>
  <c r="G234" i="32"/>
  <c r="G233" i="32"/>
  <c r="G232" i="32"/>
  <c r="G231" i="32"/>
  <c r="G230" i="32"/>
  <c r="G229" i="32"/>
  <c r="G228" i="32"/>
  <c r="G227" i="32"/>
  <c r="G226" i="32"/>
  <c r="G225" i="32"/>
  <c r="G224" i="32"/>
  <c r="G223" i="32"/>
  <c r="G222" i="32"/>
  <c r="G221" i="32"/>
  <c r="G220" i="32"/>
  <c r="G219" i="32"/>
  <c r="G218" i="32"/>
  <c r="G217" i="32"/>
  <c r="G216" i="32"/>
  <c r="G215" i="32"/>
  <c r="G214" i="32"/>
  <c r="G213" i="32"/>
  <c r="G212" i="32"/>
  <c r="G211" i="32"/>
  <c r="G210" i="32"/>
  <c r="G209" i="32"/>
  <c r="G208" i="32"/>
  <c r="G207" i="32"/>
  <c r="G206" i="32"/>
  <c r="G205" i="32"/>
  <c r="G204" i="32"/>
  <c r="G203" i="32"/>
  <c r="G202" i="32"/>
  <c r="G201" i="32"/>
  <c r="G200" i="32"/>
  <c r="G199" i="32"/>
  <c r="G198" i="32"/>
  <c r="G197" i="32"/>
  <c r="G196" i="32"/>
  <c r="G195" i="32"/>
  <c r="G194" i="32"/>
  <c r="G193" i="32"/>
  <c r="G192" i="32"/>
  <c r="G191" i="32"/>
  <c r="G190" i="32"/>
  <c r="G189" i="32"/>
  <c r="G188" i="32"/>
  <c r="G187" i="32"/>
  <c r="G186" i="32"/>
  <c r="G185" i="32"/>
  <c r="G184" i="32"/>
  <c r="G183" i="32"/>
  <c r="G182" i="32"/>
  <c r="G181" i="32"/>
  <c r="G180" i="32"/>
  <c r="G179" i="32"/>
  <c r="G178" i="32"/>
  <c r="G177" i="32"/>
  <c r="G176" i="32"/>
  <c r="G175" i="32"/>
  <c r="G174" i="32"/>
  <c r="G173" i="32"/>
  <c r="G172" i="32"/>
  <c r="G171" i="32"/>
  <c r="G170" i="32"/>
  <c r="G169" i="32"/>
  <c r="G168" i="32"/>
  <c r="G167" i="32"/>
  <c r="G166" i="32"/>
  <c r="G165" i="32"/>
  <c r="G164" i="32"/>
  <c r="G163" i="32"/>
  <c r="G162" i="32"/>
  <c r="G161" i="32"/>
  <c r="G160" i="32"/>
  <c r="G159" i="32"/>
  <c r="G158" i="32"/>
  <c r="G157" i="32"/>
  <c r="G156" i="32"/>
  <c r="G155" i="32"/>
  <c r="G154" i="32"/>
  <c r="G153" i="32"/>
  <c r="G152" i="32"/>
  <c r="G151" i="32"/>
  <c r="G150" i="32"/>
  <c r="G149" i="32"/>
  <c r="G148" i="32"/>
  <c r="G147" i="32"/>
  <c r="G146" i="32"/>
  <c r="G145" i="32"/>
  <c r="G144" i="32"/>
  <c r="G143" i="32"/>
  <c r="G142" i="32"/>
  <c r="G141" i="32"/>
  <c r="G140" i="32"/>
  <c r="G139" i="32"/>
  <c r="G138" i="32"/>
  <c r="G137" i="32"/>
  <c r="G136" i="32"/>
  <c r="G135" i="32"/>
  <c r="G134" i="32"/>
  <c r="G133" i="32"/>
  <c r="G132" i="32"/>
  <c r="G131" i="32"/>
  <c r="G130" i="32"/>
  <c r="G129" i="32"/>
  <c r="G128" i="32"/>
  <c r="G127" i="32"/>
  <c r="G126" i="32"/>
  <c r="G125" i="32"/>
  <c r="G124" i="32"/>
  <c r="G123" i="32"/>
  <c r="G122" i="32"/>
  <c r="G121" i="32"/>
  <c r="G120" i="32"/>
  <c r="G119" i="32"/>
  <c r="G118" i="32"/>
  <c r="G117" i="32"/>
  <c r="G116" i="32"/>
  <c r="G115" i="32"/>
  <c r="G114" i="32"/>
  <c r="G113" i="32"/>
  <c r="G112" i="32"/>
  <c r="G111" i="32"/>
  <c r="G110" i="32"/>
  <c r="G109" i="32"/>
  <c r="G108" i="32"/>
  <c r="G107" i="32"/>
  <c r="G106" i="32"/>
  <c r="G105" i="32"/>
  <c r="G104" i="32"/>
  <c r="G103" i="32"/>
  <c r="G102" i="32"/>
  <c r="G101" i="32"/>
  <c r="G100" i="32"/>
  <c r="G99" i="32"/>
  <c r="G98" i="32"/>
  <c r="G97" i="32"/>
  <c r="G96" i="32"/>
  <c r="G95" i="32"/>
  <c r="G94" i="32"/>
  <c r="G93" i="32"/>
  <c r="G92" i="32"/>
  <c r="G91" i="32"/>
  <c r="G90" i="32"/>
  <c r="G89" i="32"/>
  <c r="G88" i="32"/>
  <c r="G87" i="32"/>
  <c r="G86" i="32"/>
  <c r="G85" i="32"/>
  <c r="G84" i="32"/>
  <c r="G83" i="32"/>
  <c r="G82" i="32"/>
  <c r="G81" i="32"/>
  <c r="G80" i="32"/>
  <c r="G79" i="32"/>
  <c r="G78" i="32"/>
  <c r="G77" i="32"/>
  <c r="G76" i="32"/>
  <c r="G75" i="32"/>
  <c r="G74" i="32"/>
  <c r="G73" i="32"/>
  <c r="G72" i="32"/>
  <c r="G71" i="32"/>
  <c r="G70" i="32"/>
  <c r="G69" i="32"/>
  <c r="G68" i="32"/>
  <c r="G67" i="32"/>
  <c r="G66" i="32"/>
  <c r="G65" i="32"/>
  <c r="G64" i="32"/>
  <c r="G63" i="32"/>
  <c r="G62" i="32"/>
  <c r="G61" i="32"/>
  <c r="G60" i="32"/>
  <c r="G59" i="32"/>
  <c r="G58" i="32"/>
  <c r="G57" i="32"/>
  <c r="G56" i="32"/>
  <c r="G55" i="32"/>
  <c r="G54" i="32"/>
  <c r="G53" i="32"/>
  <c r="G52" i="32"/>
  <c r="G51" i="32"/>
  <c r="G50" i="32"/>
  <c r="G49" i="32"/>
  <c r="G48" i="32"/>
  <c r="G47" i="32"/>
  <c r="G46" i="32"/>
  <c r="G45" i="32"/>
  <c r="G44" i="32"/>
  <c r="G43" i="32"/>
  <c r="G42" i="32"/>
  <c r="G41" i="32"/>
  <c r="G40" i="32"/>
  <c r="G39" i="32"/>
  <c r="G38" i="32"/>
  <c r="G37" i="32"/>
  <c r="G36" i="32"/>
  <c r="G35" i="32"/>
  <c r="G34" i="32"/>
  <c r="G33" i="32"/>
  <c r="G32" i="32"/>
  <c r="G31" i="32"/>
  <c r="G30" i="32"/>
  <c r="G29" i="32"/>
  <c r="G28" i="32"/>
  <c r="G27" i="32"/>
  <c r="G26" i="32"/>
  <c r="G25" i="32"/>
  <c r="G24" i="32"/>
  <c r="G23" i="32"/>
  <c r="G22" i="32"/>
  <c r="G21" i="32"/>
  <c r="G20" i="32"/>
  <c r="G19" i="32"/>
  <c r="G18" i="32"/>
  <c r="G17" i="32"/>
  <c r="G16" i="32"/>
  <c r="G15" i="32"/>
  <c r="G14" i="32"/>
  <c r="G13" i="32"/>
  <c r="G12" i="32"/>
  <c r="G11" i="32"/>
  <c r="G10" i="32"/>
  <c r="G9" i="32"/>
  <c r="G8" i="32"/>
  <c r="G7" i="32"/>
  <c r="G6" i="32"/>
  <c r="G5" i="32"/>
  <c r="G4" i="32"/>
  <c r="G3" i="32"/>
  <c r="K2" i="32"/>
  <c r="J2" i="32"/>
  <c r="I2" i="32"/>
  <c r="G2" i="32"/>
  <c r="AF1" i="32"/>
  <c r="Y1" i="32"/>
  <c r="N1" i="32"/>
  <c r="F4" i="1"/>
  <c r="F3" i="1"/>
  <c r="J15" i="28"/>
  <c r="AB14" i="28"/>
  <c r="AB13" i="28"/>
  <c r="F4" i="28"/>
  <c r="F3" i="2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<sst xmlns="http://schemas.openxmlformats.org/spreadsheetml/2006/main" count="23305" uniqueCount="11945">
  <si>
    <r>
      <t xml:space="preserve">Materials Matter Standard Self-Assessment Tool for Certified Organizations
</t>
    </r>
    <r>
      <rPr>
        <b/>
        <sz val="10"/>
        <color theme="1"/>
        <rFont val="Arial"/>
        <family val="2"/>
      </rPr>
      <t xml:space="preserve">TE-MM-TEM-119-V1.0 </t>
    </r>
  </si>
  <si>
    <t>Document information</t>
  </si>
  <si>
    <t>Document code</t>
  </si>
  <si>
    <t>TE-MM-TEM-119</t>
  </si>
  <si>
    <t>Version</t>
  </si>
  <si>
    <t>Publication date</t>
  </si>
  <si>
    <t>Document revision history</t>
  </si>
  <si>
    <t>Document revision notes</t>
  </si>
  <si>
    <t>V1.0</t>
  </si>
  <si>
    <t>First version</t>
  </si>
  <si>
    <t>Copyright</t>
  </si>
  <si>
    <t>© 2026 Textile Exchange. All rights reserved. 
No part of this publication may be copied, modified, distributed, reproduced, republished, (re-)posted, translated, or transmitted in any manner or by any means to any media for publication or distribution, or for public or commercial purposes, without the express prior written consent of Textile Exchange.
You may download and use the published material as provided by Textile Exchange, on the condition that such use is for personal and non-commercial informational purposes only, does not modify the publication material, and retains all proprietary notices.</t>
  </si>
  <si>
    <t>Disclaimer</t>
  </si>
  <si>
    <t>English is the official language of Textile Exchange documents. For any questions related to the accuracy of the information contained in any translation, refer to the official English version. Any discrepancies or differences created in any translation are not binding and have no effect for auditing or certification purposes.</t>
  </si>
  <si>
    <r>
      <rPr>
        <b/>
        <sz val="10"/>
        <color theme="1"/>
        <rFont val="Arial"/>
        <family val="2"/>
      </rPr>
      <t>Document information</t>
    </r>
    <r>
      <rPr>
        <sz val="10"/>
        <color theme="1"/>
        <rFont val="Arial"/>
        <family val="2"/>
      </rPr>
      <t> © Textile Exchange</t>
    </r>
  </si>
  <si>
    <r>
      <t xml:space="preserve">Tab </t>
    </r>
    <r>
      <rPr>
        <b/>
        <sz val="10"/>
        <rFont val="Arial"/>
        <family val="2"/>
      </rPr>
      <t>1</t>
    </r>
    <r>
      <rPr>
        <b/>
        <sz val="10"/>
        <color theme="1"/>
        <rFont val="Arial"/>
        <family val="2"/>
      </rPr>
      <t xml:space="preserve"> of 4</t>
    </r>
  </si>
  <si>
    <t>About the document</t>
  </si>
  <si>
    <r>
      <rPr>
        <i/>
        <sz val="11"/>
        <color rgb="FF000000"/>
        <rFont val="Arial"/>
      </rPr>
      <t>TE-MM-TEM-119 Materials Matter Standard Self-Assessment Tool for Certified Organizations (TE-MM-TEM-119)</t>
    </r>
    <r>
      <rPr>
        <sz val="11"/>
        <color rgb="FF000000"/>
        <rFont val="Arial"/>
      </rPr>
      <t xml:space="preserve"> has been designed as a free, comprehensive, and voluntary template for certified organizations conducting self-assessments to the TE-MM-STN-101 Materials Matter Standard (TE-101). This tool is designed to help certified organizations self-monitor, evaluate their processes, identify areas for improvement; and is not a substitute for the Materials Matter Standard or any Textile Exchange Standard.   The </t>
    </r>
    <r>
      <rPr>
        <i/>
        <sz val="11"/>
        <color rgb="FF000000"/>
        <rFont val="Arial"/>
      </rPr>
      <t>TE-MM-GUI-132 Materials Matter Self Assessment for Certified Organizations Guidance</t>
    </r>
    <r>
      <rPr>
        <sz val="11"/>
        <color rgb="FF000000"/>
        <rFont val="Arial"/>
      </rPr>
      <t xml:space="preserve"> provides guidance on how to use the self-assessment tool.</t>
    </r>
  </si>
  <si>
    <r>
      <t xml:space="preserve">The self-assessment tool contains four tabs: 
  • The TE-MM-TEM-119 tab which contains document information.
  • The Introduction tab contains the document introduction.
  • The General tab which users will populate. And
  • The MMS criteria tab which will automatically fill in the relevant and necessary criteria based on information in the General tab. 
Follow the steps below to fill out the general tab and populate the self-assessment tool’s MMS criteria tab: 
  </t>
    </r>
    <r>
      <rPr>
        <b/>
        <sz val="11"/>
        <color rgb="FF000000"/>
        <rFont val="Arial"/>
        <family val="2"/>
      </rPr>
      <t>1</t>
    </r>
    <r>
      <rPr>
        <sz val="11"/>
        <color rgb="FF000000"/>
        <rFont val="Arial"/>
        <family val="2"/>
      </rPr>
      <t xml:space="preserve">. Open the self-assessment tool and navigate to the General tab. 
  </t>
    </r>
    <r>
      <rPr>
        <b/>
        <sz val="11"/>
        <color rgb="FF000000"/>
        <rFont val="Arial"/>
        <family val="2"/>
      </rPr>
      <t>2</t>
    </r>
    <r>
      <rPr>
        <sz val="11"/>
        <color rgb="FF000000"/>
        <rFont val="Arial"/>
        <family val="2"/>
      </rPr>
      <t xml:space="preserve">. Populate the fields of the General tab (for example, Certified organization name, Certified organization type, etc.). 	 
  </t>
    </r>
    <r>
      <rPr>
        <b/>
        <sz val="11"/>
        <color rgb="FF000000"/>
        <rFont val="Arial"/>
        <family val="2"/>
      </rPr>
      <t>3</t>
    </r>
    <r>
      <rPr>
        <sz val="11"/>
        <color rgb="FF000000"/>
        <rFont val="Arial"/>
        <family val="2"/>
      </rPr>
      <t xml:space="preserve">. In column R on row 45, select the relevant size category and certification activities from the drop-down menu. 
  </t>
    </r>
    <r>
      <rPr>
        <b/>
        <sz val="11"/>
        <color rgb="FF000000"/>
        <rFont val="Arial"/>
        <family val="2"/>
      </rPr>
      <t>4</t>
    </r>
    <r>
      <rPr>
        <sz val="11"/>
        <color rgb="FF000000"/>
        <rFont val="Arial"/>
        <family val="2"/>
      </rPr>
      <t xml:space="preserve">. Completing these steps will auto-populate the relevant and necessary criteria on the MMS criteria tab, including all relevant criteria, intent and clarification, conformity evaluation, and applicability.  
  </t>
    </r>
    <r>
      <rPr>
        <b/>
        <sz val="11"/>
        <color rgb="FF000000"/>
        <rFont val="Arial"/>
        <family val="2"/>
      </rPr>
      <t>5</t>
    </r>
    <r>
      <rPr>
        <sz val="11"/>
        <color rgb="FF000000"/>
        <rFont val="Arial"/>
        <family val="2"/>
      </rPr>
      <t>. Review the MMS criteria tab and complete the optional fields and conformity dropdowns to map out actionable next steps.</t>
    </r>
  </si>
  <si>
    <r>
      <rPr>
        <b/>
        <sz val="11"/>
        <color rgb="FF000000"/>
        <rFont val="Arial"/>
        <family val="2"/>
      </rPr>
      <t>NOTE</t>
    </r>
    <r>
      <rPr>
        <sz val="11"/>
        <color rgb="FF000000"/>
        <rFont val="Arial"/>
        <family val="2"/>
      </rPr>
      <t xml:space="preserve">: When using some of the type-in filters (for example, country/area or state/province), suggestions will appear after three letters have been typed in. </t>
    </r>
  </si>
  <si>
    <t>Document references</t>
  </si>
  <si>
    <t>Textile Exchange provides additional policies, guidance documents, and templates to support the
implementation of this document. All documents relevant to the standards system are available at
the Textile Exchange Knowledge Center. The latest version (or code) of referenced documents, including any amendments (for example, calibrations), applies.</t>
  </si>
  <si>
    <t>The following documents are integral to understanding and implementing this document. This list is for
reference only and is a non-exhaustive list:</t>
  </si>
  <si>
    <r>
      <rPr>
        <b/>
        <sz val="11"/>
        <color theme="1"/>
        <rFont val="Arial"/>
        <family val="2"/>
      </rPr>
      <t>1</t>
    </r>
    <r>
      <rPr>
        <sz val="11"/>
        <color theme="1"/>
        <rFont val="Arial"/>
        <family val="2"/>
      </rPr>
      <t>.</t>
    </r>
  </si>
  <si>
    <r>
      <rPr>
        <i/>
        <sz val="11"/>
        <color theme="1"/>
        <rFont val="Arial"/>
        <family val="2"/>
        <scheme val="minor"/>
      </rPr>
      <t>TE-MM-GUI-132 Self-Assessment for Certified Organizations User Guidance</t>
    </r>
    <r>
      <rPr>
        <sz val="11"/>
        <color theme="1"/>
        <rFont val="Arial"/>
        <family val="2"/>
        <scheme val="minor"/>
      </rPr>
      <t xml:space="preserve"> (TE-MM-GUI-132).</t>
    </r>
  </si>
  <si>
    <r>
      <rPr>
        <b/>
        <sz val="11"/>
        <color theme="1"/>
        <rFont val="Arial"/>
        <family val="2"/>
      </rPr>
      <t>2</t>
    </r>
    <r>
      <rPr>
        <sz val="11"/>
        <color theme="1"/>
        <rFont val="Arial"/>
        <family val="2"/>
      </rPr>
      <t>.</t>
    </r>
  </si>
  <si>
    <r>
      <rPr>
        <i/>
        <u/>
        <sz val="11"/>
        <color theme="3" tint="0.39997558519241921"/>
        <rFont val="Arial"/>
        <family val="2"/>
        <scheme val="minor"/>
      </rPr>
      <t>TE-MM-STN-101 Materials Matter Standard</t>
    </r>
    <r>
      <rPr>
        <sz val="11"/>
        <rFont val="Arial"/>
        <family val="2"/>
        <scheme val="minor"/>
      </rPr>
      <t xml:space="preserve"> (</t>
    </r>
    <r>
      <rPr>
        <i/>
        <sz val="11"/>
        <rFont val="Arial"/>
        <family val="2"/>
        <scheme val="minor"/>
      </rPr>
      <t>Materials Matter Standard</t>
    </r>
    <r>
      <rPr>
        <sz val="11"/>
        <rFont val="Arial"/>
        <family val="2"/>
        <scheme val="minor"/>
      </rPr>
      <t>, or simply "the Standard")</t>
    </r>
  </si>
  <si>
    <t>Textile Exchange Knowledge Center Link</t>
  </si>
  <si>
    <t>Document definitions</t>
  </si>
  <si>
    <t>Refer to the Textile Exchange Glossary for definitions of terms used in this document.</t>
  </si>
  <si>
    <r>
      <rPr>
        <b/>
        <sz val="11"/>
        <rFont val="Arial"/>
        <family val="2"/>
      </rPr>
      <t>NOTE</t>
    </r>
    <r>
      <rPr>
        <sz val="11"/>
        <color theme="1"/>
        <rFont val="Arial"/>
        <family val="2"/>
        <scheme val="minor"/>
      </rPr>
      <t xml:space="preserve">: </t>
    </r>
    <r>
      <rPr>
        <i/>
        <sz val="11"/>
        <rFont val="Arial"/>
        <family val="2"/>
      </rPr>
      <t>TE-101 Terms and Definitions for Textile Exchange Standards and Related Documents</t>
    </r>
    <r>
      <rPr>
        <sz val="11"/>
        <color theme="1"/>
        <rFont val="Arial"/>
        <family val="2"/>
        <scheme val="minor"/>
      </rPr>
      <t xml:space="preserve"> will not be updated going forward and will become obsolete (that is, retired) alongside the mandatory implementation date of the </t>
    </r>
    <r>
      <rPr>
        <i/>
        <sz val="11"/>
        <color theme="1"/>
        <rFont val="Arial"/>
        <family val="2"/>
        <scheme val="minor"/>
      </rPr>
      <t>Materials Matter Standard</t>
    </r>
    <r>
      <rPr>
        <sz val="11"/>
        <color theme="1"/>
        <rFont val="Arial"/>
        <family val="2"/>
        <scheme val="minor"/>
      </rPr>
      <t>. The Textile Exchange Glossary takes precedence in case of any contradiction or omission.</t>
    </r>
  </si>
  <si>
    <t>Textile Exchange Glossary Link</t>
  </si>
  <si>
    <t>TE-101 Terms and Definitions for Textile Exchange Standards and Related Documents Link</t>
  </si>
  <si>
    <t>Document feedback</t>
  </si>
  <si>
    <t>You may submit feedback to Textile Exchange’s standards system at any time by sending an email to standards@textileexchange.org.</t>
  </si>
  <si>
    <r>
      <rPr>
        <b/>
        <sz val="10"/>
        <rFont val="Arial"/>
        <family val="2"/>
      </rPr>
      <t>About the document</t>
    </r>
    <r>
      <rPr>
        <sz val="10"/>
        <color theme="1"/>
        <rFont val="Arial"/>
        <family val="2"/>
      </rPr>
      <t> © Textile Exchange</t>
    </r>
  </si>
  <si>
    <t>Tab 2 of 4</t>
  </si>
  <si>
    <r>
      <t xml:space="preserve">Materials Matter Standard Self-Assessment Tool for Certified Organizations
</t>
    </r>
    <r>
      <rPr>
        <b/>
        <sz val="18"/>
        <color theme="1"/>
        <rFont val="Arial"/>
        <family val="2"/>
        <scheme val="minor"/>
      </rPr>
      <t xml:space="preserve">TE-MM-TEM-119-V1.0 </t>
    </r>
  </si>
  <si>
    <t>Certified organization information</t>
  </si>
  <si>
    <r>
      <rPr>
        <b/>
        <sz val="16"/>
        <color rgb="FFC00000"/>
        <rFont val="Arial"/>
        <family val="2"/>
        <scheme val="minor"/>
      </rPr>
      <t>*</t>
    </r>
    <r>
      <rPr>
        <b/>
        <sz val="16"/>
        <color theme="1"/>
        <rFont val="Arial"/>
        <family val="2"/>
        <scheme val="minor"/>
      </rPr>
      <t xml:space="preserve"> Certified organization name</t>
    </r>
  </si>
  <si>
    <r>
      <rPr>
        <b/>
        <sz val="16"/>
        <color rgb="FFC00000"/>
        <rFont val="Arial"/>
        <family val="2"/>
        <scheme val="minor"/>
      </rPr>
      <t>*</t>
    </r>
    <r>
      <rPr>
        <b/>
        <sz val="16"/>
        <color theme="1"/>
        <rFont val="Arial"/>
        <family val="2"/>
        <scheme val="minor"/>
      </rPr>
      <t xml:space="preserve"> Certified organization type</t>
    </r>
  </si>
  <si>
    <r>
      <rPr>
        <b/>
        <sz val="16"/>
        <color rgb="FFC00000"/>
        <rFont val="Arial"/>
        <family val="2"/>
        <scheme val="minor"/>
      </rPr>
      <t xml:space="preserve">* </t>
    </r>
    <r>
      <rPr>
        <b/>
        <sz val="16"/>
        <color theme="1"/>
        <rFont val="Arial"/>
        <family val="2"/>
        <scheme val="minor"/>
      </rPr>
      <t>Materials</t>
    </r>
  </si>
  <si>
    <t>Use the check boxes to select materials.</t>
  </si>
  <si>
    <t>CB client code</t>
  </si>
  <si>
    <t>Certified organization TE-ID</t>
  </si>
  <si>
    <t>Address</t>
  </si>
  <si>
    <t>City</t>
  </si>
  <si>
    <t>Country/Area</t>
  </si>
  <si>
    <t>State/Province</t>
  </si>
  <si>
    <t>Postal code</t>
  </si>
  <si>
    <t>Sites</t>
  </si>
  <si>
    <t>*</t>
  </si>
  <si>
    <t>Site name</t>
  </si>
  <si>
    <t>Site TE-ID</t>
  </si>
  <si>
    <t>Site address</t>
  </si>
  <si>
    <t>Facility type</t>
  </si>
  <si>
    <t>Size category</t>
  </si>
  <si>
    <t>Certification activities</t>
  </si>
  <si>
    <t>.</t>
  </si>
  <si>
    <r>
      <t xml:space="preserve">Materials Matter Standard Self-Assessment Tool for Certified Organizations
</t>
    </r>
    <r>
      <rPr>
        <b/>
        <sz val="16"/>
        <rFont val="Arial"/>
        <family val="2"/>
        <scheme val="minor"/>
      </rPr>
      <t xml:space="preserve">TE-MM-TEM-119-V1.0 </t>
    </r>
  </si>
  <si>
    <r>
      <t xml:space="preserve">Before proceding, please ensure that you have completed material selection, size category selection, and certifation activites selection for sites in the </t>
    </r>
    <r>
      <rPr>
        <b/>
        <i/>
        <sz val="10"/>
        <color rgb="FFC00000"/>
        <rFont val="Arial"/>
        <family val="2"/>
        <scheme val="minor"/>
      </rPr>
      <t>General</t>
    </r>
    <r>
      <rPr>
        <i/>
        <sz val="10"/>
        <color rgb="FFC00000"/>
        <rFont val="Arial"/>
        <family val="2"/>
        <scheme val="minor"/>
      </rPr>
      <t xml:space="preserve"> tab.</t>
    </r>
  </si>
  <si>
    <t>Site Conformance:</t>
  </si>
  <si>
    <t>Conformity Evaluation</t>
  </si>
  <si>
    <t>Applicability</t>
  </si>
  <si>
    <t>Principle</t>
  </si>
  <si>
    <t>Theme</t>
  </si>
  <si>
    <t>Criterion #</t>
  </si>
  <si>
    <t>Criterion</t>
  </si>
  <si>
    <t xml:space="preserve">Intent and Clarification </t>
  </si>
  <si>
    <t>Level of Conformity</t>
  </si>
  <si>
    <t>Was this a previous nonconformity?</t>
  </si>
  <si>
    <t>Conformity determination</t>
  </si>
  <si>
    <t>Description of findings</t>
  </si>
  <si>
    <t>Objective evidence</t>
  </si>
  <si>
    <t>Root cause</t>
  </si>
  <si>
    <t>Corrective action plan</t>
  </si>
  <si>
    <t>Status</t>
  </si>
  <si>
    <t>Type of site</t>
  </si>
  <si>
    <t>Tier 4 type</t>
  </si>
  <si>
    <t>Material</t>
  </si>
  <si>
    <t xml:space="preserve"> </t>
  </si>
  <si>
    <t>C</t>
  </si>
  <si>
    <t>NC</t>
  </si>
  <si>
    <t>NA</t>
  </si>
  <si>
    <t>Criterion key</t>
  </si>
  <si>
    <t>Size</t>
  </si>
  <si>
    <t>Tier 4</t>
  </si>
  <si>
    <t>NEW Tier 4 CRITERIA MAPPING</t>
  </si>
  <si>
    <t>Filter</t>
  </si>
  <si>
    <t>Type</t>
  </si>
  <si>
    <t>Concat</t>
  </si>
  <si>
    <t>1.1.1</t>
  </si>
  <si>
    <t>All</t>
  </si>
  <si>
    <t>Raw Material Production,Primary Processing</t>
  </si>
  <si>
    <t>1.1.2</t>
  </si>
  <si>
    <t>1.1.3</t>
  </si>
  <si>
    <t>1.1.4</t>
  </si>
  <si>
    <t>1.1.5</t>
  </si>
  <si>
    <t>1.1.6</t>
  </si>
  <si>
    <t>• Wool
• Mohair
• Alpaca
• Hide/raw hide</t>
  </si>
  <si>
    <t xml:space="preserve">Animal Fibers - Farm group,Animal Fibers - Individual Certification,Animal Fibers - Slaughterhouse,Animal Fibers - Primary Processing </t>
  </si>
  <si>
    <t>1.1.7</t>
  </si>
  <si>
    <t>1.1.8</t>
  </si>
  <si>
    <t>1.1.9</t>
  </si>
  <si>
    <t>• Small farm
• Medium farm
• Large farm</t>
  </si>
  <si>
    <t xml:space="preserve">Animal Fibers - Farm group,Animal Fibers - Individual Certification
</t>
  </si>
  <si>
    <t>1.1.10</t>
  </si>
  <si>
    <t>1.1.11</t>
  </si>
  <si>
    <t>1.1.12</t>
  </si>
  <si>
    <t>1.2.1</t>
  </si>
  <si>
    <t>1.2.2</t>
  </si>
  <si>
    <t>1.2.3</t>
  </si>
  <si>
    <t>1.2.4</t>
  </si>
  <si>
    <t>1.2.5</t>
  </si>
  <si>
    <t>1.2.6</t>
  </si>
  <si>
    <t>• Medium farm
• Large farm
• Small processing facility
• Large processing facility</t>
  </si>
  <si>
    <t>1.2.7</t>
  </si>
  <si>
    <t>2.1.1</t>
  </si>
  <si>
    <t>2.1.1.1</t>
  </si>
  <si>
    <t>• Small farm
• Medium farm</t>
  </si>
  <si>
    <t>2.1.1.2</t>
  </si>
  <si>
    <t>• Farm Group</t>
  </si>
  <si>
    <t xml:space="preserve">Animal Fibers - Farm group </t>
  </si>
  <si>
    <t>2.1.1.3</t>
  </si>
  <si>
    <t>• Large farm
• Small processing facility
• Large processing facility</t>
  </si>
  <si>
    <t>2.1.2</t>
  </si>
  <si>
    <t>2.1.2.1</t>
  </si>
  <si>
    <t>2.1.2.2</t>
  </si>
  <si>
    <t>2.1.2.3</t>
  </si>
  <si>
    <t>2.1.3</t>
  </si>
  <si>
    <t>2.1.3.1</t>
  </si>
  <si>
    <t>2.1.3.2</t>
  </si>
  <si>
    <t>2.1.3.3</t>
  </si>
  <si>
    <t>2.1.4</t>
  </si>
  <si>
    <t>2.1.4.1</t>
  </si>
  <si>
    <t>2.1.4.2</t>
  </si>
  <si>
    <t>2.1.4.3</t>
  </si>
  <si>
    <t>2.1.5</t>
  </si>
  <si>
    <t>2.1.5.1</t>
  </si>
  <si>
    <t>2.1.5.2</t>
  </si>
  <si>
    <t>2.1.5.3</t>
  </si>
  <si>
    <t>2.1.6</t>
  </si>
  <si>
    <t>2.1.6.1</t>
  </si>
  <si>
    <t>• Small farm 
• Medium farm</t>
  </si>
  <si>
    <t>2.1.6.2</t>
  </si>
  <si>
    <t>2.1.6.3</t>
  </si>
  <si>
    <t>2.1.7</t>
  </si>
  <si>
    <t>2.1.7.1</t>
  </si>
  <si>
    <t>2.1.7.2</t>
  </si>
  <si>
    <t>2.1.7.3</t>
  </si>
  <si>
    <t>2.1.8</t>
  </si>
  <si>
    <t>2.1.9</t>
  </si>
  <si>
    <t>• Recycled</t>
  </si>
  <si>
    <t>• Small processing facility
• Large processing facility</t>
  </si>
  <si>
    <t>Recycled - Primary Processing</t>
  </si>
  <si>
    <t>2.1.10</t>
  </si>
  <si>
    <t>2.1.11</t>
  </si>
  <si>
    <t>2.1.12</t>
  </si>
  <si>
    <t>2.1.13</t>
  </si>
  <si>
    <t>2.2.1</t>
  </si>
  <si>
    <t>2.2.1.1</t>
  </si>
  <si>
    <t>2.2.1.2</t>
  </si>
  <si>
    <t>2.2.2</t>
  </si>
  <si>
    <t>2.2.2.1</t>
  </si>
  <si>
    <t>2.2.2.2</t>
  </si>
  <si>
    <t>2.2.3</t>
  </si>
  <si>
    <t>2.2.3.1</t>
  </si>
  <si>
    <t>2.2.3.2</t>
  </si>
  <si>
    <t>2.2.4</t>
  </si>
  <si>
    <t>2.2.4.1</t>
  </si>
  <si>
    <t>2.2.4.2</t>
  </si>
  <si>
    <t>2.2.5</t>
  </si>
  <si>
    <t>2.2.5.1</t>
  </si>
  <si>
    <t>2.2.5.2</t>
  </si>
  <si>
    <t>2.2.6</t>
  </si>
  <si>
    <t>2.2.6.1</t>
  </si>
  <si>
    <t>2.2.6.2</t>
  </si>
  <si>
    <t>2.2.7</t>
  </si>
  <si>
    <t>2.2.7.1</t>
  </si>
  <si>
    <t>2.2.7.2</t>
  </si>
  <si>
    <t>2.2.8</t>
  </si>
  <si>
    <t>2.2.8.1</t>
  </si>
  <si>
    <t>2.2.8.2</t>
  </si>
  <si>
    <t>2.2.9</t>
  </si>
  <si>
    <t>2.2.10</t>
  </si>
  <si>
    <t>2.2.11</t>
  </si>
  <si>
    <t>2.3.1</t>
  </si>
  <si>
    <t>2.3.1.1</t>
  </si>
  <si>
    <t>• Small farm</t>
  </si>
  <si>
    <t>2.3.1.2</t>
  </si>
  <si>
    <t>2.3.2</t>
  </si>
  <si>
    <t>2.3.2.1</t>
  </si>
  <si>
    <t>2.3.2.2</t>
  </si>
  <si>
    <t>2.3.3</t>
  </si>
  <si>
    <t>2.3.3.1</t>
  </si>
  <si>
    <t>2.3.3.2</t>
  </si>
  <si>
    <t>2.3.4</t>
  </si>
  <si>
    <t>2.3.4.1</t>
  </si>
  <si>
    <t>2.3.5</t>
  </si>
  <si>
    <t>2.3.5.1</t>
  </si>
  <si>
    <t>2.3.5.2</t>
  </si>
  <si>
    <t>2.3.6</t>
  </si>
  <si>
    <t>2.3.6.1</t>
  </si>
  <si>
    <t>2.3.6.2</t>
  </si>
  <si>
    <t>2.3.7</t>
  </si>
  <si>
    <t>2.3.7.1</t>
  </si>
  <si>
    <t>2.3.7.2</t>
  </si>
  <si>
    <t>2.3.8</t>
  </si>
  <si>
    <t>2.3.8.1</t>
  </si>
  <si>
    <t>2.3.8.2</t>
  </si>
  <si>
    <t>2.3.9</t>
  </si>
  <si>
    <t>2.3.9.1</t>
  </si>
  <si>
    <t>2.3.9.2</t>
  </si>
  <si>
    <t>2.3.10</t>
  </si>
  <si>
    <t>2.3.10.1</t>
  </si>
  <si>
    <t>2.3.10.2</t>
  </si>
  <si>
    <t>2.3.11</t>
  </si>
  <si>
    <t>2.4.1</t>
  </si>
  <si>
    <t>2.4.1.1</t>
  </si>
  <si>
    <t>2.4.1.2</t>
  </si>
  <si>
    <t>2.4.2</t>
  </si>
  <si>
    <t>2.4.2.1</t>
  </si>
  <si>
    <t>2.4.2.2</t>
  </si>
  <si>
    <t>2.4.3</t>
  </si>
  <si>
    <t>2.4.3.1</t>
  </si>
  <si>
    <t>2.4.3.2</t>
  </si>
  <si>
    <t>2.4.4</t>
  </si>
  <si>
    <t>2.4.4.1</t>
  </si>
  <si>
    <t>2.4.5</t>
  </si>
  <si>
    <t>2.4.5.1</t>
  </si>
  <si>
    <t>2.4.6</t>
  </si>
  <si>
    <t>2.4.6.1</t>
  </si>
  <si>
    <t>2.4.6.2</t>
  </si>
  <si>
    <t>2.5.1</t>
  </si>
  <si>
    <t>2.5.1.1</t>
  </si>
  <si>
    <t>2.5.1.2</t>
  </si>
  <si>
    <t>2.5.2</t>
  </si>
  <si>
    <t>2.5.2.1</t>
  </si>
  <si>
    <t>2.5.2.2</t>
  </si>
  <si>
    <t>2.5.3</t>
  </si>
  <si>
    <t>2.5.3.1</t>
  </si>
  <si>
    <t>2.5.3.2</t>
  </si>
  <si>
    <t>2.5.3.2a</t>
  </si>
  <si>
    <t>2.5.3.2b</t>
  </si>
  <si>
    <t>2.5.3.2c</t>
  </si>
  <si>
    <t>2.5.3.2d</t>
  </si>
  <si>
    <t>2.5.4</t>
  </si>
  <si>
    <t>2.5.4.1</t>
  </si>
  <si>
    <t>2.5.4.1a</t>
  </si>
  <si>
    <t>2.5.4.1b</t>
  </si>
  <si>
    <t>2.5.4.2</t>
  </si>
  <si>
    <t>2.5.4.2a</t>
  </si>
  <si>
    <t>2.5.4.2b</t>
  </si>
  <si>
    <t>2.5.4.2c</t>
  </si>
  <si>
    <t>2.5.4.2d</t>
  </si>
  <si>
    <t>2.5.4.2e</t>
  </si>
  <si>
    <t>2.5.5</t>
  </si>
  <si>
    <t>2.5.6</t>
  </si>
  <si>
    <t>2.6.1</t>
  </si>
  <si>
    <t>2.6.1.1</t>
  </si>
  <si>
    <t>2.6.2</t>
  </si>
  <si>
    <t>2.6.2.1</t>
  </si>
  <si>
    <t>3.1.1</t>
  </si>
  <si>
    <t>Raw Material Production</t>
  </si>
  <si>
    <t>3.1.2</t>
  </si>
  <si>
    <t>3.1.3</t>
  </si>
  <si>
    <t>3.1.4</t>
  </si>
  <si>
    <t>3.1.4a</t>
  </si>
  <si>
    <t>3.1.4b</t>
  </si>
  <si>
    <t>3.1.4c</t>
  </si>
  <si>
    <t>3.1.4d</t>
  </si>
  <si>
    <t>3.1.4e</t>
  </si>
  <si>
    <t>3.1.4f</t>
  </si>
  <si>
    <t>3.1.5</t>
  </si>
  <si>
    <t>3.2.1</t>
  </si>
  <si>
    <t>3.2.2</t>
  </si>
  <si>
    <t>3.2.3</t>
  </si>
  <si>
    <t>3.2.4</t>
  </si>
  <si>
    <t>3.2.5</t>
  </si>
  <si>
    <t>3.2.6</t>
  </si>
  <si>
    <t>3.3.1</t>
  </si>
  <si>
    <t>3.3.2</t>
  </si>
  <si>
    <t>3.3.3</t>
  </si>
  <si>
    <t>3.3.4</t>
  </si>
  <si>
    <t>3.3.5</t>
  </si>
  <si>
    <t>3.3.6</t>
  </si>
  <si>
    <t>3.3.7</t>
  </si>
  <si>
    <t>3.4.1</t>
  </si>
  <si>
    <t>3.4.2</t>
  </si>
  <si>
    <t>3.4.3</t>
  </si>
  <si>
    <t>3.4.4</t>
  </si>
  <si>
    <t>3.4.5</t>
  </si>
  <si>
    <t>3.4.6</t>
  </si>
  <si>
    <t>3.4.7</t>
  </si>
  <si>
    <t>3.4.8</t>
  </si>
  <si>
    <t>3.4.9</t>
  </si>
  <si>
    <t>3.4.10</t>
  </si>
  <si>
    <t>3.4.11</t>
  </si>
  <si>
    <t>3.4.12</t>
  </si>
  <si>
    <t>3.4.13</t>
  </si>
  <si>
    <t>3.5.1</t>
  </si>
  <si>
    <t>3.5.2</t>
  </si>
  <si>
    <t>3.5.3</t>
  </si>
  <si>
    <t>3.5.4</t>
  </si>
  <si>
    <t>3.5.5</t>
  </si>
  <si>
    <t>3.6.1</t>
  </si>
  <si>
    <t>3.6.2</t>
  </si>
  <si>
    <t>3.6.3</t>
  </si>
  <si>
    <t>3.6.3a</t>
  </si>
  <si>
    <t>3.6.3b</t>
  </si>
  <si>
    <t>3.6.3c</t>
  </si>
  <si>
    <t>3.6.3d</t>
  </si>
  <si>
    <t>3.6.3e</t>
  </si>
  <si>
    <t>3.6.3f</t>
  </si>
  <si>
    <t>3.6.4</t>
  </si>
  <si>
    <t>3.6.5</t>
  </si>
  <si>
    <t>3.6.6</t>
  </si>
  <si>
    <t>3.6.7</t>
  </si>
  <si>
    <t>3.6.8</t>
  </si>
  <si>
    <t>3.6.9</t>
  </si>
  <si>
    <t>3.6.10</t>
  </si>
  <si>
    <t>3.6.11</t>
  </si>
  <si>
    <t>3.6.12</t>
  </si>
  <si>
    <t>3.6.13</t>
  </si>
  <si>
    <t>3.6.13a</t>
  </si>
  <si>
    <t>3.6.13b</t>
  </si>
  <si>
    <t>3.6.13c</t>
  </si>
  <si>
    <t>3.6.13d</t>
  </si>
  <si>
    <t>3.6.13e</t>
  </si>
  <si>
    <t>3.6.13f</t>
  </si>
  <si>
    <t>3.6.13g</t>
  </si>
  <si>
    <t>3.6.13h</t>
  </si>
  <si>
    <t>3.6.13i</t>
  </si>
  <si>
    <t>3.6.13j</t>
  </si>
  <si>
    <t>3.6.14</t>
  </si>
  <si>
    <t>3.6.15</t>
  </si>
  <si>
    <t>3.6.16</t>
  </si>
  <si>
    <t>3.6.17</t>
  </si>
  <si>
    <t>3.6.18</t>
  </si>
  <si>
    <t>3.6.19</t>
  </si>
  <si>
    <t>3.6.20</t>
  </si>
  <si>
    <t>3.6.21</t>
  </si>
  <si>
    <t>3.6.22</t>
  </si>
  <si>
    <t>3.6.23</t>
  </si>
  <si>
    <t>4.1.1</t>
  </si>
  <si>
    <t>4.1.2</t>
  </si>
  <si>
    <t>4.1.2a</t>
  </si>
  <si>
    <t>4.1.2b</t>
  </si>
  <si>
    <t>4.1.2c</t>
  </si>
  <si>
    <t>4.1.2d</t>
  </si>
  <si>
    <t>4.1.2e</t>
  </si>
  <si>
    <t>4.1.2f</t>
  </si>
  <si>
    <t>4.1.2g</t>
  </si>
  <si>
    <t>4.1.3</t>
  </si>
  <si>
    <t>4.1.4</t>
  </si>
  <si>
    <t>4.1.5</t>
  </si>
  <si>
    <t>4.1.6</t>
  </si>
  <si>
    <t>4.1.7</t>
  </si>
  <si>
    <t>4.1.8</t>
  </si>
  <si>
    <t>4.1.9</t>
  </si>
  <si>
    <t>4.1.10</t>
  </si>
  <si>
    <t>4.1.11</t>
  </si>
  <si>
    <t>4.1.12</t>
  </si>
  <si>
    <t>4.1.13</t>
  </si>
  <si>
    <t>4.1.14</t>
  </si>
  <si>
    <t>4.1.15</t>
  </si>
  <si>
    <t>4.1.16</t>
  </si>
  <si>
    <t>• Wool
• Mohair
• Hide/raw hide</t>
  </si>
  <si>
    <t>4.1.17</t>
  </si>
  <si>
    <t>4.1.18</t>
  </si>
  <si>
    <t>4.1.19</t>
  </si>
  <si>
    <t>4.1.20</t>
  </si>
  <si>
    <t>4.1.21</t>
  </si>
  <si>
    <t>4.1.22</t>
  </si>
  <si>
    <t>4.1.23</t>
  </si>
  <si>
    <t>4.1.24</t>
  </si>
  <si>
    <t>4.2.1</t>
  </si>
  <si>
    <t>4.2.2</t>
  </si>
  <si>
    <t>4.2.3</t>
  </si>
  <si>
    <t>4.2.4</t>
  </si>
  <si>
    <t>4.2.5</t>
  </si>
  <si>
    <t>4.2.6</t>
  </si>
  <si>
    <t>4.2.7</t>
  </si>
  <si>
    <t>4.2.8</t>
  </si>
  <si>
    <t>• Alpaca
• Hide/raw hide</t>
  </si>
  <si>
    <t>4.2.9</t>
  </si>
  <si>
    <t>4.2.10</t>
  </si>
  <si>
    <t>4.2.11</t>
  </si>
  <si>
    <t>4.2.12</t>
  </si>
  <si>
    <t>4.3.1</t>
  </si>
  <si>
    <t>4.3.2</t>
  </si>
  <si>
    <t>4.3.3</t>
  </si>
  <si>
    <t>4.3.4</t>
  </si>
  <si>
    <t>4.3.5</t>
  </si>
  <si>
    <t>4.3.6</t>
  </si>
  <si>
    <t>4.3.7</t>
  </si>
  <si>
    <t>4.3.8</t>
  </si>
  <si>
    <t>4.3.9</t>
  </si>
  <si>
    <t>4.3.10</t>
  </si>
  <si>
    <t>4.3.11</t>
  </si>
  <si>
    <t>4.3.12</t>
  </si>
  <si>
    <t>4.3.13</t>
  </si>
  <si>
    <t>4.3.14</t>
  </si>
  <si>
    <t>4.3.15</t>
  </si>
  <si>
    <t>• Mohair
• Hide/raw hide</t>
  </si>
  <si>
    <t>4.3.16</t>
  </si>
  <si>
    <t>4.3.17</t>
  </si>
  <si>
    <t>4.3.18</t>
  </si>
  <si>
    <t>4.3.19</t>
  </si>
  <si>
    <t>4.3.20</t>
  </si>
  <si>
    <t>4.3.21</t>
  </si>
  <si>
    <t>4.3.22</t>
  </si>
  <si>
    <t>4.3.23</t>
  </si>
  <si>
    <t>4.4.1</t>
  </si>
  <si>
    <t>4.4.2</t>
  </si>
  <si>
    <t>4.4.3</t>
  </si>
  <si>
    <t>4.4.4</t>
  </si>
  <si>
    <t>4.4.5</t>
  </si>
  <si>
    <t>4.4.6</t>
  </si>
  <si>
    <t>4.4.7</t>
  </si>
  <si>
    <t>4.4.8</t>
  </si>
  <si>
    <t>4.4.9</t>
  </si>
  <si>
    <t>4.4.10</t>
  </si>
  <si>
    <t>• Wool
• Hide/raw hide</t>
  </si>
  <si>
    <t>4.4.11</t>
  </si>
  <si>
    <t>4.4.12</t>
  </si>
  <si>
    <t>4.4.13</t>
  </si>
  <si>
    <t>4.4.14</t>
  </si>
  <si>
    <t>4.4.15</t>
  </si>
  <si>
    <t>4.4.16</t>
  </si>
  <si>
    <t>4.4.17</t>
  </si>
  <si>
    <t>4.4.18</t>
  </si>
  <si>
    <t>4.4.19</t>
  </si>
  <si>
    <t>4.4.20</t>
  </si>
  <si>
    <t>4.4.21</t>
  </si>
  <si>
    <t>4.4.22</t>
  </si>
  <si>
    <t>4.4.23</t>
  </si>
  <si>
    <t>4.4.24</t>
  </si>
  <si>
    <t>4.4.25</t>
  </si>
  <si>
    <t>4.4.26</t>
  </si>
  <si>
    <t>4.4.27</t>
  </si>
  <si>
    <t>4.5.1</t>
  </si>
  <si>
    <t>4.5.2</t>
  </si>
  <si>
    <t>4.5.3</t>
  </si>
  <si>
    <t>4.5.4</t>
  </si>
  <si>
    <t>4.5.5</t>
  </si>
  <si>
    <t>4.5.6</t>
  </si>
  <si>
    <t>4.5.7</t>
  </si>
  <si>
    <t>4.5.8</t>
  </si>
  <si>
    <t>4.5.9</t>
  </si>
  <si>
    <t>4.5.10</t>
  </si>
  <si>
    <t>4.5.11</t>
  </si>
  <si>
    <t>4.5.12</t>
  </si>
  <si>
    <t>4.5.13</t>
  </si>
  <si>
    <t>4.5.14</t>
  </si>
  <si>
    <t>4.5.15</t>
  </si>
  <si>
    <t>4.5.16</t>
  </si>
  <si>
    <t>4.5.17</t>
  </si>
  <si>
    <t>4.6.1</t>
  </si>
  <si>
    <t>4.6.2</t>
  </si>
  <si>
    <t>4.6.3</t>
  </si>
  <si>
    <t>4.6.4</t>
  </si>
  <si>
    <t>4.6.5</t>
  </si>
  <si>
    <t>4.7.1</t>
  </si>
  <si>
    <t>4.7.2</t>
  </si>
  <si>
    <t>4.7.3</t>
  </si>
  <si>
    <t>4.7.4</t>
  </si>
  <si>
    <t>4.7.5</t>
  </si>
  <si>
    <t>4.7.6</t>
  </si>
  <si>
    <t>4.7.7</t>
  </si>
  <si>
    <t>4.7.8</t>
  </si>
  <si>
    <t>4.7.9</t>
  </si>
  <si>
    <t>4.7.10</t>
  </si>
  <si>
    <t>4.7.11</t>
  </si>
  <si>
    <t>4.7.12</t>
  </si>
  <si>
    <t>4.7.13</t>
  </si>
  <si>
    <t>4.7.14</t>
  </si>
  <si>
    <t>4.7.15</t>
  </si>
  <si>
    <t>4.7.16</t>
  </si>
  <si>
    <t>4.7.17</t>
  </si>
  <si>
    <t>4.8.1</t>
  </si>
  <si>
    <t>4.8.2</t>
  </si>
  <si>
    <t>4.8.3</t>
  </si>
  <si>
    <t>4.8.4</t>
  </si>
  <si>
    <t>4.8.5</t>
  </si>
  <si>
    <t>4.8.6</t>
  </si>
  <si>
    <t>4.8.7</t>
  </si>
  <si>
    <t>4.8.8</t>
  </si>
  <si>
    <t>4.8.9</t>
  </si>
  <si>
    <t>4.8.10</t>
  </si>
  <si>
    <t>4.8.11</t>
  </si>
  <si>
    <t>4.8.12</t>
  </si>
  <si>
    <t>4.8.13</t>
  </si>
  <si>
    <t>4.8.14</t>
  </si>
  <si>
    <t>4.8.15</t>
  </si>
  <si>
    <t>4.8.16</t>
  </si>
  <si>
    <t>4.8.17</t>
  </si>
  <si>
    <t>4.8.18</t>
  </si>
  <si>
    <t>4.9.1</t>
  </si>
  <si>
    <t>4.9.2</t>
  </si>
  <si>
    <t>4.9.3</t>
  </si>
  <si>
    <t>4.9.4</t>
  </si>
  <si>
    <t>4.9.5</t>
  </si>
  <si>
    <t>4.9.6</t>
  </si>
  <si>
    <t>4.9.7</t>
  </si>
  <si>
    <t>4.9.8</t>
  </si>
  <si>
    <t>4.9.9</t>
  </si>
  <si>
    <t>4.9.10</t>
  </si>
  <si>
    <t>4.9.11</t>
  </si>
  <si>
    <t>4.9.12</t>
  </si>
  <si>
    <t>4.9.13</t>
  </si>
  <si>
    <t>4.9.14</t>
  </si>
  <si>
    <t>4.9.15</t>
  </si>
  <si>
    <t>4.9.16</t>
  </si>
  <si>
    <t>4.9.17</t>
  </si>
  <si>
    <t>4.9.18</t>
  </si>
  <si>
    <t>4.9.19</t>
  </si>
  <si>
    <t>4.9.20</t>
  </si>
  <si>
    <t>4.9.21</t>
  </si>
  <si>
    <t>4.9.22</t>
  </si>
  <si>
    <t>4.9.23</t>
  </si>
  <si>
    <t>4.9.24</t>
  </si>
  <si>
    <t>4.9.25</t>
  </si>
  <si>
    <t>4.10.1</t>
  </si>
  <si>
    <t>4.10.2</t>
  </si>
  <si>
    <t>4.10.3</t>
  </si>
  <si>
    <t>4.10.4</t>
  </si>
  <si>
    <t>4.10.5</t>
  </si>
  <si>
    <t>4.10.6</t>
  </si>
  <si>
    <t>4.10.7</t>
  </si>
  <si>
    <t>4.10.8</t>
  </si>
  <si>
    <t>4.10.9</t>
  </si>
  <si>
    <t>4.10.10</t>
  </si>
  <si>
    <t>4.10.11</t>
  </si>
  <si>
    <t>4.10.12</t>
  </si>
  <si>
    <t>4.10.13</t>
  </si>
  <si>
    <t>4.10.14</t>
  </si>
  <si>
    <t>4.11.1</t>
  </si>
  <si>
    <t>• Hide/raw hide</t>
  </si>
  <si>
    <t>Primary Processing</t>
  </si>
  <si>
    <t>Animal Fibers - Slaughterhouse</t>
  </si>
  <si>
    <t>4.11.2</t>
  </si>
  <si>
    <t>4.11.3</t>
  </si>
  <si>
    <t>4.11.4</t>
  </si>
  <si>
    <t>4.11.5</t>
  </si>
  <si>
    <t>4.11.6</t>
  </si>
  <si>
    <t>4.11.7</t>
  </si>
  <si>
    <t>4.11.8</t>
  </si>
  <si>
    <t>4.11.9</t>
  </si>
  <si>
    <t>4.11.10</t>
  </si>
  <si>
    <t>4.11.11</t>
  </si>
  <si>
    <t>4.11.12</t>
  </si>
  <si>
    <t>4.11.13</t>
  </si>
  <si>
    <t>4.11.14</t>
  </si>
  <si>
    <t>4.11.15</t>
  </si>
  <si>
    <t>4.11.16</t>
  </si>
  <si>
    <t>4.11.17</t>
  </si>
  <si>
    <t>4.11.18</t>
  </si>
  <si>
    <t>4.11.19</t>
  </si>
  <si>
    <t>4.11.20</t>
  </si>
  <si>
    <t>4.11.21</t>
  </si>
  <si>
    <t>4.11.22</t>
  </si>
  <si>
    <t>4.11.23</t>
  </si>
  <si>
    <t>4.11.24</t>
  </si>
  <si>
    <t>4.11.25</t>
  </si>
  <si>
    <t>4.11.26</t>
  </si>
  <si>
    <t>4.11.27</t>
  </si>
  <si>
    <t>5.1.1</t>
  </si>
  <si>
    <t>• Wool
• Mohair
• Alpaca
• Recycled</t>
  </si>
  <si>
    <t>• Large processing facility</t>
  </si>
  <si>
    <t>Animal Fibers - Primary Processing,Recycled - Primary Processing</t>
  </si>
  <si>
    <t>5.1.2</t>
  </si>
  <si>
    <t>• Small processing facility</t>
  </si>
  <si>
    <t>5.2.1</t>
  </si>
  <si>
    <t>5.2.2</t>
  </si>
  <si>
    <t>5.2.3</t>
  </si>
  <si>
    <t>5.2.4</t>
  </si>
  <si>
    <t>5.2.4a</t>
  </si>
  <si>
    <t>5.2.4b</t>
  </si>
  <si>
    <t>5.2.4c</t>
  </si>
  <si>
    <t>5.2.5</t>
  </si>
  <si>
    <t>5.2.6</t>
  </si>
  <si>
    <t>5.2.7</t>
  </si>
  <si>
    <t>5.2.8</t>
  </si>
  <si>
    <t>5.2.9</t>
  </si>
  <si>
    <t>5.2.10</t>
  </si>
  <si>
    <t>5.2.11</t>
  </si>
  <si>
    <t>5.2.12</t>
  </si>
  <si>
    <t>5.2.13</t>
  </si>
  <si>
    <t>5.2.14</t>
  </si>
  <si>
    <t>• Wool
• Mohair
• Alpaca</t>
  </si>
  <si>
    <t>Animal Fibers - Primary Processing</t>
  </si>
  <si>
    <t>5.2.15</t>
  </si>
  <si>
    <t>5.2.16</t>
  </si>
  <si>
    <t>5.2.17</t>
  </si>
  <si>
    <t>5.3.1</t>
  </si>
  <si>
    <t>5.3.2</t>
  </si>
  <si>
    <t>5.3.3</t>
  </si>
  <si>
    <t>5.3.4</t>
  </si>
  <si>
    <t>5.3.5</t>
  </si>
  <si>
    <t>5.3.6</t>
  </si>
  <si>
    <t>5.3.7</t>
  </si>
  <si>
    <t>5.3.7a</t>
  </si>
  <si>
    <t>5.3.7b</t>
  </si>
  <si>
    <t>5.3.7c</t>
  </si>
  <si>
    <t>5.3.7d</t>
  </si>
  <si>
    <t>5.3.8</t>
  </si>
  <si>
    <t>5.3.9</t>
  </si>
  <si>
    <t>5.3.10</t>
  </si>
  <si>
    <t>5.3.11</t>
  </si>
  <si>
    <t>5.3.12</t>
  </si>
  <si>
    <t>5.3.13</t>
  </si>
  <si>
    <t>5.3.14</t>
  </si>
  <si>
    <t>5.3.15</t>
  </si>
  <si>
    <t>5.3.16</t>
  </si>
  <si>
    <t>5.3.17</t>
  </si>
  <si>
    <t>• Wool</t>
  </si>
  <si>
    <t>5.4.1</t>
  </si>
  <si>
    <t>5.4.2</t>
  </si>
  <si>
    <t>5.4.3</t>
  </si>
  <si>
    <t>5.4.4</t>
  </si>
  <si>
    <t>5.4.5</t>
  </si>
  <si>
    <t>5.4.6</t>
  </si>
  <si>
    <t>5.4.7</t>
  </si>
  <si>
    <t>5.4.8</t>
  </si>
  <si>
    <t>5.4.9</t>
  </si>
  <si>
    <t>5.4.10</t>
  </si>
  <si>
    <t>5.4.11</t>
  </si>
  <si>
    <t>5.4.12</t>
  </si>
  <si>
    <t>5.4.13</t>
  </si>
  <si>
    <t>5.4.14</t>
  </si>
  <si>
    <t>5.5.1</t>
  </si>
  <si>
    <t>5.5.2</t>
  </si>
  <si>
    <t>5.5.3</t>
  </si>
  <si>
    <t>5.5.4</t>
  </si>
  <si>
    <t>5.5.5</t>
  </si>
  <si>
    <t>5.5.6</t>
  </si>
  <si>
    <t>5.6.1</t>
  </si>
  <si>
    <t>5.6.2</t>
  </si>
  <si>
    <t>5.6.3</t>
  </si>
  <si>
    <t>5.6.4</t>
  </si>
  <si>
    <t>5.6.5</t>
  </si>
  <si>
    <t>5.6.6</t>
  </si>
  <si>
    <t>6.1.1</t>
  </si>
  <si>
    <t xml:space="preserve">Animal Fibers - Farm group,Animal Fibers - Individual Certification,Animal Fibers - Slaughterhouse </t>
  </si>
  <si>
    <t>6.1.2</t>
  </si>
  <si>
    <t>6.1.3</t>
  </si>
  <si>
    <t>6.1.4</t>
  </si>
  <si>
    <t>6.1.5</t>
  </si>
  <si>
    <t>6.1.6</t>
  </si>
  <si>
    <t>6.1.7</t>
  </si>
  <si>
    <t>6.1.8</t>
  </si>
  <si>
    <t>6.2.1</t>
  </si>
  <si>
    <t>6.2.2</t>
  </si>
  <si>
    <t>6.2.2a</t>
  </si>
  <si>
    <t>6.2.2b</t>
  </si>
  <si>
    <t>6.2.2c</t>
  </si>
  <si>
    <t>6.2.2d</t>
  </si>
  <si>
    <t>6.2.3</t>
  </si>
  <si>
    <t>6.2.4</t>
  </si>
  <si>
    <t>6.2.5</t>
  </si>
  <si>
    <t>6.3.1</t>
  </si>
  <si>
    <t>6.3.2</t>
  </si>
  <si>
    <t>6.3.2a</t>
  </si>
  <si>
    <t>6.3.2b</t>
  </si>
  <si>
    <t>6.3.2c</t>
  </si>
  <si>
    <t>6.3.2d</t>
  </si>
  <si>
    <t>6.3.3</t>
  </si>
  <si>
    <t>6.3.4</t>
  </si>
  <si>
    <t>6.3.5</t>
  </si>
  <si>
    <t>6.4.1</t>
  </si>
  <si>
    <t>6.4.2</t>
  </si>
  <si>
    <t>7.1.1</t>
  </si>
  <si>
    <t>7.1.2</t>
  </si>
  <si>
    <t>7.1.3</t>
  </si>
  <si>
    <t>7.2.1</t>
  </si>
  <si>
    <t>7.2.2</t>
  </si>
  <si>
    <t>7.2.3</t>
  </si>
  <si>
    <t>7.2.4</t>
  </si>
  <si>
    <t>7.2.5</t>
  </si>
  <si>
    <t>7.2.6</t>
  </si>
  <si>
    <t>7.3.1</t>
  </si>
  <si>
    <t>7.3.2</t>
  </si>
  <si>
    <t>7.4.1</t>
  </si>
  <si>
    <t>7.4.1a</t>
  </si>
  <si>
    <t>7.4.1b</t>
  </si>
  <si>
    <t>7.4.1c</t>
  </si>
  <si>
    <t>7.4.1d</t>
  </si>
  <si>
    <t>7.4.1e</t>
  </si>
  <si>
    <t>7.5.1</t>
  </si>
  <si>
    <t>7.5.2</t>
  </si>
  <si>
    <t>7.5.3</t>
  </si>
  <si>
    <t>Materials Matter Standard Pilot V4.0</t>
  </si>
  <si>
    <t>Intent and Clarification</t>
  </si>
  <si>
    <t>Tier 4 Applicability</t>
  </si>
  <si>
    <t>Criterion Key</t>
  </si>
  <si>
    <t>1. Organizational management</t>
  </si>
  <si>
    <t>1.1. General requirements</t>
  </si>
  <si>
    <t>A management representative has been designated with overall responsibility and authority to ensure the organization's conformance with applicable certification requirements and to represent the organization in matters related to its certification.</t>
  </si>
  <si>
    <t>1) The intent of this criterion is to ensure that the organization has clearly assigned accountability for its conformity to applicable certification requirements (i.e., the standard criteria and certification policies).
2) A person with recognized authority and a good understanding of the standard has been officially designated by the organization.
3) For group certification, this person is the appointed group manager (see criterion 7.2.2).
4) The management representative is capable of effectively communicating with the certification body regarding the organization's operations, locating required documentation, and identifying staff qualified to provide support during the audit.</t>
  </si>
  <si>
    <t>Major</t>
  </si>
  <si>
    <t>The organization's written description of its site(s) for production, collection, and/or processing—disclosed to its certification body and to Textile Exchange—is current and reflects the actual conditions, and includes:
a. The organization's name;
b. The organization's street address;
c. The organization's tax identification number in the country where the business is registered; and
d. The type of activities performed at each site included in the scope certificate.</t>
  </si>
  <si>
    <t>1) The organization provides its certification body and Textile Exchange with a complete written description of its operations, as included in the scope certificate, and updates it as necessary to ensure it remains current and reflects the actual conditions.
2) For a farm group (including small-scale farmer groups), the group manager is responsible for collecting data from all group members.
3) The term "scope certificate" refers either to the current certificate of an already certified organization undergoing its annual audit, or to the intended certificate of an applicant organization undergoing its initial certification audit.</t>
  </si>
  <si>
    <t>Contextual</t>
  </si>
  <si>
    <t>For auditing purposes, the organization allows access to all of the following:
a. Locations (including farmland and buildings), processes, and practices, as included in the scope certificate;
b. Animals included in the scope certificate;
c. Documents and records necessary to assess conformance with the standard criteria, which include permits, contracts, and pay slips; and
d. Workers present on site (for example, family workers, directly hired workers, contracted workers) involved in activities related to the scope certificate are available for interviews without limitations and, if deemed necessary by the audit team or to protect the workers' privacy, in the absence of management.</t>
  </si>
  <si>
    <t>1) The intent of this criterion is for the organization to present a clear picture of the full in-scope operation to its certification body. This ensures that the audit sample aligns with the given risk ratings or other criteria as defined by Textile Exchange.
2) Even when the certification body is sampling (i.e., selecting a representative portion of all sites, documents, and interviewees to assess conformance), the organization permits the certification body access to all locations, animals, documents, records, and workers as requested by the auditor to cross-check any necessary information.</t>
  </si>
  <si>
    <t>Critical</t>
  </si>
  <si>
    <t>The organization obtains and maintains a valid Textile Exchange-ID (TE-ID) registration for all facilities included in the scope certificate, including farms but excluding independently certified subcontractors.</t>
  </si>
  <si>
    <t xml:space="preserve">1) Instructions for how to register for a TE-ID are available at: https://textileexchange.org/te-id/ </t>
  </si>
  <si>
    <t>The organization has an up-to-date management system in place, which includes the following:
a. Management objectives;
b. A description of the resources to be managed; and
c. Specific standard operating procedures (SOPs) for managing the operation, taking into account what is included in the scope certificate and as required by the applicable standard criteria.</t>
  </si>
  <si>
    <t>1) The management system reflects the current operating circumstances of the organization, including its organizational structure.
2) The management system is reviewed at least annually and updated as necessary, including the incorporation of improvements based on experience gained or audit findings.
3) The management system is aligned with the scale and intensity of the operation; that is, the larger and/or more complex the operation, the more detailed the management system.
4) Important components of the management system include technical documents (i.e., specific plans required under different criteria, based on the intended scope), which serve to guide activities within the certified operations.
5) For a small-scale farmer group, members may collaboratively develop the management system, to be maintained at the group level.</t>
  </si>
  <si>
    <t>The organization maintains records of its suppliers of materials eligible for certification, including:
a. Supplier name;
b. Type of material;
c. Country of origin; and
d. Date received.</t>
  </si>
  <si>
    <t>1) Suppliers of eligible materials include, among others, breeding farms for sheep, goats, and alpacas.
2) This criterion is not applicable to recycled materials; instead, criterion 6.2.4 applies.</t>
  </si>
  <si>
    <t>The organization maintains records to demonstrate conformance with applicable certification criteria, which are made known and accessible to the responsible workers.</t>
  </si>
  <si>
    <t>1) Records are updated as necessary to maintain conformance with certification requirements (i.e., the standard criteria and certification policies).
2) The methodology for maintaining records is well established and understood by responsible workers, including how and where records are maintained, and who is responsible for those.</t>
  </si>
  <si>
    <t>All records required by the standard are maintained by the organization for at least five (5) years.</t>
  </si>
  <si>
    <t>1) An applicant organization seeking certification demonstrates conformance by maintaining applicable records from the date of application or certification.</t>
  </si>
  <si>
    <t>The organization does not conduct parallel production.</t>
  </si>
  <si>
    <t>1) All animals that are of the same species as those certified and are kept on the same farm are managed according to the standard. A farm includes adjacent and non-adjacent land parcels that are all under the same management (i.e., the same organization or farmer).
2) For wool only: Where an exemption has been granted for a certified organization to purchase mulesed animals for breeding purposes, or where mulesed sheep were already present in the flock at the time of first certification, their presence on the certified site does not constitute a nonconformity under this criterion. However, their wool is not eligible for certification under the standard and is kept separate from that of certified animals.</t>
  </si>
  <si>
    <t>On an annual basis, the organization completes either the TE-MM-TEM-109 Materials Matter Farm Survey or the TE-MM-TEM-110 Materials Matter Processing Facility Survey, each of which requests self-reported data and information, including geospatial data intended for monitoring, evaluation, and learning.</t>
  </si>
  <si>
    <t>1) The certification body is responsible for providing the organization with the applicable survey (farm or processing facility, depending on the type of site being evaluated) along with instructions for completing it.
2) Further guidance is available in the TE-MM-GUI-115 Materials Matter Farm Survey Guide.</t>
  </si>
  <si>
    <t>The organization's management system (see criterion 1.1.5) includes a written description of the following additional details:
a. Environmental conditions and limitations, local socioeconomic conditions, and a profile of adjacent lands; and
b. Strategies for waste management, including reduction, reuse, recycling, and composting of organic waste.</t>
  </si>
  <si>
    <t>1) The organization is encouraged to align its management system with these additional details.
2) For a small-scale farmer group, members may collaboratively develop the management system, to be maintained at the group level.</t>
  </si>
  <si>
    <t>Recommended practice</t>
  </si>
  <si>
    <t>Environmental, animal welfare, and social and economic equity outcomes are monitored in line with the Textile Exchange Regenerative Agriculture Outcome Framework and reported in the voluntary section of the TE-MM-TEM-109 Materials Matter Farm Survey.</t>
  </si>
  <si>
    <t>1) The voluntary outcome monitoring section of the survey provides an opportunity for organizations that monitor ecological, animal (livestock), and/or social outcomes to be recognized for such efforts. The outcome, indicator, and metric options provided are those included in the Textile Exchange Regenerative Agriculture Outcome Framework. However, the survey also allows respondents to disclose outcomes, indicators, and metrics not listed in the framework, as it is not exhaustive.
2) The organization ensures that the applicable voluntary data is completed in the TE-MM-TEM-109 Materials Matter Farm Survey; however, validation or verification of this data falls outside the audit scope of the Materials Matter Standard.</t>
  </si>
  <si>
    <t>Leadership</t>
  </si>
  <si>
    <t>1.2. Roles and responsibilities</t>
  </si>
  <si>
    <t>For each SOP, plan, and policy related to the organization's conformity with the standard, a qualified employee has been assigned responsibility for its implementation.</t>
  </si>
  <si>
    <t>1) Each SOP, plan, or policy has a designated responsible person with the necessary resources to implement it, including those required for outsourced services.
2) Depending on the size of the organization, assigning multiple functions to one person is acceptable, provided that responsibilities for implementation are clearly defined.</t>
  </si>
  <si>
    <t>All SOPs, plans, and policies are reviewed at least annually by the person responsible and updated as necessary.</t>
  </si>
  <si>
    <t>1) The intent of this criterion is to ensure that the organization's SOPs remain up to date for all current activities.
2) For a small-scale farmer group, where SOPs, plans, and policies are maintained at the group level, the person responsible is the group manager.</t>
  </si>
  <si>
    <t>Workers have access to the standard and are informed about the organization's SOPs, plans, and policies that pertain to their assigned responsibilities.</t>
  </si>
  <si>
    <t>1) By granting access to the standard and promoting awareness of applicable SOPs, plans, and policies, the organization fosters transparency, accountability, and engagement. This empowers workers to understand their roles in maintaining conformance and helps cultivate a culture of shared responsibility.
2) If following the organization's SOPs fulfills workers' duties under the standard (for example, because all material is handled in a way that meets the standard), then general awareness of the standard and training aligned with their responsibilities are acceptable.</t>
  </si>
  <si>
    <t>SOPs are available in written or pictorial form, in a language that workers understand.</t>
  </si>
  <si>
    <t>1) SOPs are made available to workers in formats tailored to their local context and capacities (for example, handbooks, pictograms, or posters). Where applicable, these procedures include guidance on waste handling and segregation, water and energy use, as well as euthanasia, shearing, castration, tail docking, transportation, live animal handling, stunning, and slaughtering processes for the species concerned, among others. The organization develops its operating procedures based on its type and specific needs to ensure that workers receive training aligned with their roles and responsibilities.
2) For a small-scale farmer group, members may collaboratively develop SOPs. These procedures are maintained at the group level and shared with group members as described in point 1 above.</t>
  </si>
  <si>
    <t>Workers receive training and supervision to ensure consistent implementation of the management system, including the organization's SOPs, plans, and policies.</t>
  </si>
  <si>
    <t>1) Training for all workers is conducted at least annually, serving as a reminder of key SOPs, plans, and policies.
2) Additional or specific training is conducted as necessary to ensure that workers are knowledgeable and competent to perform their duties.
3) Specific cases in which training is necessary include newly hired workers, the introduction of new procedures, and the identification of issues or nonconformities, among others.</t>
  </si>
  <si>
    <t>The organization maintains detailed records of completed training events.</t>
  </si>
  <si>
    <t>1) Training records include the training dates; names and qualifications of the trainers; title and description of the training event; names of attendees; materials used during training; photographs; and other associated documentation.</t>
  </si>
  <si>
    <t>The organization identifies and implements innovative technologies and tools that enhance transparency and facilitate conformance with applicable standard criteria.</t>
  </si>
  <si>
    <t>1) Examples of innovative technologies and tools include:
• Community-Based Monitoring (CBM), to demonstrate the accuracy and responsiveness of standard implementation measures;
• Closed-Circuit Television (CCTV), to monitor key management procedures (for example, shearing or stunning in slaughter plants);
• Global Positioning System (GPS) tags and drone footage, to track and record grazing patterns and pasture use; and
• Internet of Things (IoT) devices, to monitor livestock movements and provide insights into animal health.
2) Where CCTV is used, recordings are retained that cover at least the most recent activity period for seasonal operations, or one year for continuous operations.
3) Technology-enabled worker voice systems serve to flag concerns related to the implementation of the standard and are designed to be accessible to the broader stakeholder community (for example, contractors and local communities).
4) If digital technologies are used in or around workstations, workers are informed of their presence and purpose. Data collected through these technologies is handled in accordance with privacy and confidentiality laws and is not used to retaliate against workers.</t>
  </si>
  <si>
    <t>2. Human rights and livelihoods</t>
  </si>
  <si>
    <t>2.1. Human rights due diligence</t>
  </si>
  <si>
    <t>The organization is committed to respecting all human rights.</t>
  </si>
  <si>
    <t>1) The intent of this criterion is for the organization to demonstrate that it:
• Recognizes the human rights that its activities could negatively impact, whether actual or potential; and
• Commits to respecting those rights.
2) The scope of human rights is broader than labor rights alone. However, not all human rights apply equally in every context (for example, even if there are no legally recognized Indigenous Peoples in the vicinity of the farm or facility, the organization has a responsibility to engage with local communities).
3) For reference, the International Bill of Human Rights includes (but is not limited to) the following considerations, which the organization prioritizes based on its own context: freedom and equality; freedom from slavery; right to remedy; right to social security; right to work; right to rest and leisure; right to an adequate standard of living; right to education; right to cultural, artistic, and scientific life; minority rights; right to a safe and healthy environment.
4) Further guidance on this theme is available in the TE-MM-GUI-126 Human Rights Due Diligence Introduction.
5) The optional TE-MM-TEM-111 Human Rights Commitment Template is available for use.</t>
  </si>
  <si>
    <t>The organization commits to respecting the human rights of its family workers, directly hired workers, contracted workers, and neighboring communities.</t>
  </si>
  <si>
    <t>1) The organization is not necessarily required to produce a written commitment; however, it is at least able to explain which human rights are most applicable in its context and who is affected (for example, family workers, directly hired workers, contracted workers, and neighboring communities).
2) One approach to identifying potentially impacted human rights is to engage with internal and external stakeholders, such as workers, neighboring communities, and local farming associations or civil society organizations.
3) This criterion is not applicable to members of a farm group.</t>
  </si>
  <si>
    <t>A. The group manager works with group members to implement a group-level human rights policy that respects all human rights of their family workers, directly hired workers, contracted workers, and neighboring communities.
B. The policy extends to the operations included in the scope certificate and to contracted labor providers, subcontractors involved in production processes, and transport providers.
C. The group manager requires group members to implement this policy and communicate its contents at least to their family workers, directly hired workers, contracted workers, and neighboring communities in their preferred language.</t>
  </si>
  <si>
    <t>1) The written policy is signed by the group manager and the group members, and outlines the group's commitment to respecting all human rights.</t>
  </si>
  <si>
    <t>• Group</t>
  </si>
  <si>
    <t>A. The organization implements a written human rights policy in which it commits to respecting all human rights of directly hired workers, contracted workers, and neighboring communities.
B. The human rights policy is signed by the organization's top manager.
C. The organization makes its human rights policy available at least to directly hired workers, contracted workers, and neighboring communities in their preferred language.</t>
  </si>
  <si>
    <t>1) This criterion is not applicable to members of a farm group.
2) The top manager is the person with the highest level of authority in the organization's operational structure. This is usually the Chief Executive Officer, Executive Director, General Manager, or an equivalent role with formal decision-making power over organization-wide policies.</t>
  </si>
  <si>
    <t>The organization establishes and implements a code of conduct.</t>
  </si>
  <si>
    <t>1) The intent of a code of conduct is to clearly outline how the organization plans to implement its commitment to respecting all applicable human rights (see criterion 2.1.1).
2) The code of conduct outlines the rules, roles, responsibilities, and practices that the organization expects its management and workforce to uphold.
3) A robust code of conduct includes:
• Guidelines for respecting the organization's commitment; and
• Processes to ensure its implementation (for example, awareness-raising, training).
4) The optional TE-MM-TEM-112 Human Rights Code of Conduct Template is available for use.</t>
  </si>
  <si>
    <t>A. The organization establishes and implements a code of conduct that outlines its guidelines and systems for addressing the following topics, as applicable:
a. Stakeholder engagement;
b. Grievance mechanism;
c. Pay and benefits;
d. Working hours;
e. No child labor;
f. No forced labor;
g. Freedom of association and collective bargaining;
h. No discrimination;
i. No harassment and abuse;
j. Health and safety;
k. Workers' housing; and
l. Rights of Indigenous Peoples and Local Communities.
B. The organization communicates the contents of its code of conduct to directly hired and contracted workers in their preferred language.</t>
  </si>
  <si>
    <t>1) The organization demonstrates active implementation of the code of conduct.
2) This criterion is not applicable to members of a farm group.</t>
  </si>
  <si>
    <t>A. The group manager establishes and implements a written code of conduct for the group that outlines its guidelines and systems for addressing each of the following topics:
a. Stakeholder engagement;
b. Grievance mechanism;
c. Pay and benefits;
d. Working hours;
e. No child labor;
f. No forced labor;
g. Freedom of association and collective bargaining;
h. No discrimination;
i. No harassment and abuse;
j. Health and safety;
k. Workers' housing; and
l. Rights of Indigenous Peoples and Local Communities.
B. The group manager requires members to implement the code of conduct and to explain its contents to directly hired and contracted workers.</t>
  </si>
  <si>
    <t>1) The group manager produces a written, group-level code of conduct that is adapted to the group's specific context.
2) The group-level code of conduct clearly outlines guidelines and systems designed to address all core topics outlined in 2.1.2.2.A, in alignment with the group's human rights policy (see criterion 2.1.1).</t>
  </si>
  <si>
    <t>A. The organization establishes and implements a written code of conduct that outlines its guidelines and systems for addressing each of the following topics:
a. Stakeholder engagement;
b. Grievance mechanism;
c. Pay and benefits;
d. Working hours;
e. No child labor;
f. No forced labor;
g. Freedom of association and collective bargaining;
h. No discrimination;
i. No harassment and abuse;
j. Health and safety;
k. Workers' housing; and
l. Rights of Indigenous Peoples and Local Communities.
B. The organization regularly engages directly hired and contracted workers to explain the contents of its code of conduct.</t>
  </si>
  <si>
    <t>1) This criterion is not applicable to members of a farm group.</t>
  </si>
  <si>
    <t>The organization identifies, assesses, and prioritizes its human rights risks—based on severity and likelihood—using the TE-MM-TEM-113 Human Rights Risk Assessment Template.
Additionally, the human rights risk assessment:
a. Guides effective prevention and mitigation measures;
b. Is monitored on an ongoing basis; and
c. Is periodically updated, as per the applicable subcriteria.</t>
  </si>
  <si>
    <t>1) The human rights risk assessment is a foundational element of human rights due diligence. The intent of this assessment is for the organization to identify, prevent, and mitigate any adverse human rights impacts that its activities have the potential to cause or be associated with, based on their severity and likelihood. Drawing from the United Nations Guiding Principles on Business and Human Rights (UNGP) and the Organisation for Economic Co-operation and Development (OECD) Due Diligence Guidance for Responsible Business Conduct:
• Severity refers to the gravity of the impact, its potential extent, and the difficulty of remedying the resulting harm.
• Likelihood is the probability of an impact occurring. It considers the nature of the organization's activities, the local context, and business relationships, and takes into account any mitigation measures already in place. As such, it is an essential step toward addressing harm that has the potential to occur—or is already occurring—from the organization's day-to-day operations.
2) In order to manage identified risks, the organization implements actions to prevent them from occurring or applies controls and safeguards to mitigate their impact. Likewise, the organization ensures that risks are managed over time through ongoing monitoring and periodic updates to the risk assessment.
3) The organization defines measures for the prevention and mitigation of each human rights risk identified in the assessment. These measures support conformance with the criteria outlined in themes 2.2 to 2.5 of this principle.</t>
  </si>
  <si>
    <t>A. The organization conducts a human rights risk assessment.
B. The organization takes preventive and mitigation measures to manage identified risks.
C. The organization updates its human rights risk assessment as new risks arise or when findings require revision.</t>
  </si>
  <si>
    <t>1) The organization considers risks, prioritizes them for action, takes effective measures for prevention and mitigation, and assesses whether any new factors warrant a review of the risk assessment. This process may be carried out without written records.
2) This criterion is not applicable to members of a farm group.
3) For small and medium farms, using the TE-MM-TEM-113 Human Rights Risk Assessment Template is a recommended practice only.</t>
  </si>
  <si>
    <t>A. The group manager conducts a group-level assessment of actual and potential human rights risks across its operations included in the scope certificate and contracted labor providers, subcontractors involved in production processes, and transport providers. This assessment is conducted using the TE-MM-TEM-113 Human Rights Risk Assessment Template.
B. The group manager takes preventive and mitigation measures to manage identified risks.
C. The group manager updates its group-level human rights risk assessment as new risks arise or when findings require revision.</t>
  </si>
  <si>
    <t>1) The group-level human rights risk assessment covers both actual impacts (which the group is currently facing) and potential impacts (that the group is at risk of experiencing in the absence of mitigation measures). Human rights risk findings generally occur in all production contexts, though the severity of these impacts differs depending on specific circumstances.
2) The assessment accounts for risks in the group members' operations included in the scope certificate, as well as in their supply chains. Given the complexity of supply chain networks, organizations consider at least their contracted labor providers, subcontractors for production processes, and transport providers.
3) Consultation with group members regarding the risk assessment represents an opportunity for members to contribute; it is suggested to proactively seek feedback from at least 5% of members.</t>
  </si>
  <si>
    <t>A. The organization conducts an assessment of actual and potential human rights risks across its operations included in the scope certificate and contracted labor providers, subcontractors involved in production processes, and transport providers. This assessment is conducted using the TE-MM-TEM-113 Human Rights Risk Assessment Template.
B. The organization takes preventive and mitigation measures to manage identified risks.
C. The organization updates its human rights risk assessment as new risks arise, when findings require revision, and at least every other year.</t>
  </si>
  <si>
    <t>1) The organization's human rights risk assessment covers both actual impacts (which the organization is currently facing) and potential impacts (that the organization is at risk of experiencing in the absence of mitigation measures). Human rights risk findings generally occur in all production contexts, though the severity of these impacts differs depending on specific circumstances.
2) The assessment accounts for risks in the organization's operations included in the scope certificate, as well as in its supply chains. Given the complexity of supply chain networks, organizations consider at least their contracted labor providers, subcontractors for production processes, and transport providers.
3) This criterion is not applicable to members of a farm group.</t>
  </si>
  <si>
    <t>The organization identifies and engages key stakeholders affected by its priority human rights risks (see criterion 2.1.3) to understand their views and adjust its systems accordingly.</t>
  </si>
  <si>
    <t>1) Priority risks are those rated most highly for likelihood and severity through the human rights risk assessment process (see criterion 2.1.3).
2) The intent of stakeholder engagement is for the organization to confirm and complement the findings of the human rights risk assessment (see criterion 2.1.3) through consultation with affected groups and specific persons. An organization that regularly engages with stakeholders is better equipped to understand its human rights risks and to develop or revise actions for prevention, mitigation, and remediation. This approach supports broader relationship-building, enhances the organization's capacity to address human rights issues, and improves the contextual relevance of the measures it implements.
3) The organization makes all reasonable efforts to secure representative participation of stakeholders (or credible proxies), considering gender, age, political and/or union affiliation, and status as human rights, land, or forest defenders, among other factors.</t>
  </si>
  <si>
    <t>A. The organization engages stakeholders affected by its priority human rights risks, including, at least:
a. Workers;
b. Local communities, including workers' families and their chosen representatives, where applicable; and
c. Indigenous Peoples, if locally present.
B. The organization provides evidence of fair outcome(s) from this stakeholder engagement process.</t>
  </si>
  <si>
    <t>1) This process may be implemented informally and verbally.
2) Priority risks are those rated highest in terms of likelihood and severity through the human rights risk assessment process (see criterion 2.1.3).
3) The organization ensures that everyone involved in the engagement process is given a fair opportunity to participate and feels comfortable with any decisions or actions taken as a result.
4) This criterion is not applicable to members of a farm group.</t>
  </si>
  <si>
    <t>A. The group manager works with members to engage stakeholders affected by the group's priority human rights risks, including:
a. Workers;
b. Worker representatives;
c. Local communities, including workers' families and their chosen representatives, where applicable; and
d. Indigenous Peoples, if locally present.
B. The group manager maintains written evidence of fair outcome(s) from the stakeholder engagement process.</t>
  </si>
  <si>
    <t>1) Priority risks are those rated most highly for likelihood and severity through the human rights risk assessment process (see criterion 2.1.3).</t>
  </si>
  <si>
    <t>A. The organization engages stakeholders affected by its priority human rights risks throughout the year (i.e., as risks arise or evolve), including, at least:
a. Workers;
b. Worker representatives;
c. Local communities, including workers' families and their chosen representatives, where applicable;
d. Indigenous Peoples, if locally present; and
e. Suppliers and their sub-suppliers.
B. The organization maintains written evidence of fair outcomes resulting from this stakeholder engagement process.</t>
  </si>
  <si>
    <t>1) In addition to their stakeholder engagement efforts, processing facilities that specifically source reclaimed materials engage meaningfully with recycling supply chain actors—such as waste management organizations, collectors and concentrators, and waste-pickers—to refine their human rights risk assessment and inform actions aligned with the standard criteria.
2) Processing facilities that source reclaimed materials outline a progress plan to directly engage actors in the recycling supply chain—including their respective workers—in ways that accommodate their engagement preferences (for example, appointed representatives or credible proxies), language, literacy levels, and potential distrust.
3) This criterion is not applicable to members of a farm group.</t>
  </si>
  <si>
    <t>The organization seeks the Free, Prior, and Informed Consent (FPIC) of Indigenous Peoples if it plans to acquire or develop land and is legally required to do so.</t>
  </si>
  <si>
    <t>1) The intent of FPIC is to protect the rights (self-determination in particular) of Indigenous Peoples as well as historically underserved traditional local communities, in the specific context of land acquisition and development projects with possible adverse impacts on their rights and way of life (for example, access to natural resources, territories, cultural landmarks). FPIC is specific to Indigenous Peoples and historically underserved traditional communities who have collective customary tenure systems.
2) FPIC involves a mutually agreed-upon process for discussion and decision-making (for example, rules of engagement, project design, and implementation), along with a corresponding action plan and supporting documentation. This final step is essential for demonstrating that the organization sought consent for land acquisition or development projects.
3) FPIC is distinct from stakeholder engagement (as specified in criterion 2.1.4). Both processes support the organization in implementing measures for prevention, mitigation, and remediation.</t>
  </si>
  <si>
    <t>The organization seeks the FPIC of Indigenous Peoples if it plans to acquire or develop land and is legally required to do so.</t>
  </si>
  <si>
    <t>1) Given the specificity and resource-intensive nature of FPIC, the organization determines whether proposed land acquisition or development projects are subject to legally applicable FPIC requirements. Noting the variability in locally applicable and community-approved FPIC protocols, it is recommended that organizations seek local expert guidance (for example, service providers, civil society organizations—ideally recognized by the affected community).
2) This criterion is not applicable to members of a farm group.</t>
  </si>
  <si>
    <t>A. If FPIC is legally required for land acquisition or development in a specific location, the group manager provides context-specific guidance to group members.
B. Where legally applicable, the group manager requires group members to seek FPIC.
C. The organization prohibits retaliation against forest, land, and human rights defenders under any circumstance.</t>
  </si>
  <si>
    <t>1) Given the specificity and resource-intensive nature of FPIC, the group manager provides members with context-specific guidance—based on applicable legal requirements—to determine whether their proposed land acquisition or development projects are subject to locally applicable FPIC requirements.
2) It is recommended that group managers direct their members to local expert guidance (for example, government agencies, service providers, civil society organizations—ideally recognized by the affected community).</t>
  </si>
  <si>
    <t>A. If the organization plans to acquire or develop land, it determines whether FPIC is legally required in the specific location.
B. Where legally applicable, the organization seeks FPIC.
C. If FPIC processes are infringed, the organization provides a remedy that addresses the harm caused.
D. The organization prohibits retaliation against forest, land, and human rights defenders under any circumstances.</t>
  </si>
  <si>
    <t>1) Given the specificity and resource-intensive nature of FPIC, the organization determines whether proposed land acquisition or development projects are subject to legally applicable FPIC requirements. Noting the variability in locally applicable and community-approved FPIC protocols, it is recommended that organizations seek local expert guidance (for example, service providers, civil society organizations—ideally recognized by the affected community).
2) The organization implements remedies as required by applicable law. The fundamental remedy for conducting activities affecting Indigenous Peoples and historically underserved traditional communities is conducting a robust FPIC process. In cases where FPIC was secured but its conditions were not fully respected, the organization implements the mutually agreed-upon remediation measures included in the FPIC agreement. Conventional remediation measures (as described in criterion 2.1.7) are not an acceptable substitute for conducting FPIC processes where legally required. 
3) This criterion is not applicable to members of a farm group.</t>
  </si>
  <si>
    <t>The organization has a grievance mechanism that is accessible to all stakeholders.</t>
  </si>
  <si>
    <t>1) A grievance mechanism is intended to support stakeholders, including workers, to raise human rights concerns related to the organization's activities, and to seek remedy for any actual impacts.
2) The effectiveness of an organization's grievance mechanism depends on clear communication to stakeholders (for example, directly hired workers, contracted workers, contractors, suppliers, neighboring communities) regarding the scope of concerns (i.e., applicable human rights) that are eligible for reporting through the mechanism, instructions on how to use it, and clarity on the process and outcomes.
3) Recognizing that fully aligning these systems with international frameworks (for example, the UNGPs) requires effort, time, and dedicated resources, this criterion focuses on organizations making all reasonable efforts to enable stakeholders to use this tool effectively and without fear of retaliation.
4) Organizations may choose to develop and maintain different grievance mechanisms to cater to the specific needs of different intended users (for example, one channel designed to process workers' complaints and another, separate channel tailored to the needs of business relations or neighboring communities).
5) Further guidance is available in the optional TE-MM-GUI-127 Developing and Implementing a Grievance Mechanism and Remediation Plan Guide.</t>
  </si>
  <si>
    <t>A. The organization has a grievance mechanism.
B. The organization ensures that directly hired workers and contracted workers understand how to submit a complaint.
C. The organization guarantees confidentiality and prohibits retaliation against persons who submit complaints through its grievance mechanism.</t>
  </si>
  <si>
    <t>1) This grievance mechanism is not required to be fully documented, provided that workers are familiar with how it functions and how to access it.
2) This criterion is not applicable to members of a farm group.</t>
  </si>
  <si>
    <t>A. The group manager develops and maintains a group-level grievance mechanism to receive complaints from key stakeholders (including directly hired workers, contracted labor providers, suppliers, and neighboring communities, as applicable).
B. The group manager requires group members to communicate the existence of this group-level grievance mechanism to their stakeholders (including at least directly hired workers, contracted labor providers, suppliers, and neighboring communities).
C. The group manager enables complaints to be submitted anonymously and ensures that all complaints are managed consistently, regardless of whether they are anonymous or not.
D. The group manager arranges group-level awareness-raising sessions to enable key stakeholders to use the group-level grievance mechanism effectively and without fear of retaliation.
E. The organization guarantees confidentiality and prohibits retaliation against persons who submit complaints through its grievance mechanism.</t>
  </si>
  <si>
    <t>1) The grievance mechanism is either managed directly by the group manager or implemented through an existing mechanism available to the wider industry.</t>
  </si>
  <si>
    <t>A. The organization develops and maintains a grievance mechanism to receive complaints from key stakeholders (including directly hired workers, contractors, suppliers, and neighboring communities, as applicable).
B. The organization enables complaints to be submitted anonymously and ensures that all complaints are managed consistently, regardless of whether they are anonymous or not.
C. The organization arranges awareness-raising sessions to enable key stakeholders to use the grievance mechanism effectively and without fear of retaliation.
D. The organization guarantees confidentiality and prohibits retaliation against persons who submit complaints through its grievance mechanism.</t>
  </si>
  <si>
    <t>The organization investigates all complaints submitted through its grievance mechanism in order to address concerns, as necessary.</t>
  </si>
  <si>
    <t>1) The effectiveness of a grievance mechanism depends not only on informing stakeholders of its existence and how to use it, but also on the organization having a clear procedure to investigate all complaints submitted through the mechanism, implement measures to prevent recurrence, and, if necessary, provide remedies to affected parties.
2)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</si>
  <si>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conducts timely investigations of all complaints submitted through its grievance mechanism.
B. The organization implements measures to prevent similar issues from recurring.</t>
  </si>
  <si>
    <t>1) The organization may carry out its investigations informally and communicate them verbally, as long as it also takes steps to prevent similar issues from recurring.
2) This criterion is not applicable to members of a farm group.</t>
  </si>
  <si>
    <t>A. The group manager works with members to conduct timely investigations of all complaints submitted through the group-level grievance mechanism.
B. The group manager supports members in implementing measures to prevent similar issues from recurring.
C. If necessary, the group manager supports group members in providing remedies to all affected parties.
D. The group manager maintains records of all complaints submitted through the group-level grievance mechanism.</t>
  </si>
  <si>
    <t>A. The organization conducts timely investigations of all complaints submitted through its grievance mechanism.
B. The organization implements measures to prevent similar issues from recurring.
C. If necessary, the organization provides remedies to all affected parties.
D. The organization maintains records of all complaints submitted through its grievance mechanism.</t>
  </si>
  <si>
    <t>The organization consults affected stakeholders during its human rights risk assessments.</t>
  </si>
  <si>
    <t>1) This recommended practice builds on criterion 2.1.4, which requires the organization to engage stakeholders affected by the priority risks of its human rights risk assessment (per criterion 2.1.3).
2) The organization is encouraged to engage stakeholders who are affected by its activities, whether or not those activities are identified as priority risks. This ensures that stakeholders are given every reasonable opportunity to voice concerns and collaborate in identifying and prioritizing actual human rights risks and potential impacts. Stakeholder engagement is critical to a robust assessment methodology, effective risk prioritization, and the development of measures for prevention and mitigation.</t>
  </si>
  <si>
    <t>The organization's human rights risk assessment considers the potentially higher severity and likelihood associated with sourcing inputs from unknown or mixed origins when determining risk priority.</t>
  </si>
  <si>
    <t>1) This recommended practice builds on criterion 2.1.3, which requires the organization to conduct comprehensive human rights risk assessments.
2) The recommended practice is based on a rebuttable assumption that sourcing reclaimed inputs poses a higher human rights risk exposure for the organization than sourcing other materials. This is particularly true when inputs are of unknown or mixed origin, in which fragmentary or missing supply chain traceability disproportionately increases the organization's risk exposure. This is especially concerning when the organization does not have access to the information required to identify actual human rights risks and potential impacts, making it difficult to implement mitigation, prevention, or remediation measures. As a result, it is recommended that the organization's human rights risk assessment specifically considers the likelihood and severity of at least the following risks:
• Child labor;
• Forced labor, including identifying the most vulnerable groups of workers;
• Decent income, working hours, and working conditions;
• Health and safety, including potential hazards of local waste collection and applicable laws; and
• Discrimination, harassment, and abuse, including but not limited to gender-based violence.</t>
  </si>
  <si>
    <t>The organization proactively engages with Indigenous Peoples and Local Communities beyond the scope of land developments or acquisitions.</t>
  </si>
  <si>
    <t>1) This recommended practice builds on criterion 2.1.5, which requires that the organization seek the FPIC of Indigenous Peoples and historically underserved traditional local communities in the specific context of land acquisitions or developments.
2) It further encourages the organization to engage with Indigenous Peoples and historically underserved traditional local communities on an ongoing basis, in order to inform mitigation, prevention, or remediation measures.
3) The organization makes all reasonable efforts to ensure representation of Indigenous Peoples and historically underserved traditional local communities, including appointed leadership and subgroups (or credible proxies thereof). Wherever publicly available, the organization adheres to specific engagement guidance (for example, language, format, temporality, and sequencing).</t>
  </si>
  <si>
    <t>The organization incorporates stakeholder input into the design of its grievance mechanism and the procedures for handling complaints.</t>
  </si>
  <si>
    <t>1) This recommended practice builds on criterion 2.1.4, which requires the organization to engage stakeholders affected by the priority risks of its human rights risk assessment, and on criteria 2.1.5 and 2.1.6, which together define baseline expectations for the implementation of a grievance mechanism and the handling of complaints.
2) As with human rights risk assessments, it is recommended that the organization develops its grievance mechanism in consultation with affected stakeholders, among other reasons, because they are likely to use this mechanism and expect their complaints to be resolved. This approach improves the organization's ability to resolve disputes in a timely and impartial manner.
3) As with stakeholder engagement more broadly, the organization makes all reasonable efforts to ensure that consultations on the grievance mechanism and handling of complaints are conducted in a manner that respects cultural norms and values, with particular attention to the sensitivity of the topic.</t>
  </si>
  <si>
    <t>The organization takes actions to improve the accessibility of its grievance mechanism for vulnerable groups.</t>
  </si>
  <si>
    <t>1) This recommended practice builds on criteria 2.1.5 and 2.1.6, which define baseline expectations for the implementation of a grievance mechanism and the handling of complaints.
2) The organization prioritizes accessibility and inclusivity (for example, the participation of vulnerable groups, including but not limited to women) as a measure of the overall effectiveness of its grievance mechanism.
3) Acknowledging that certain groups or specific persons are often more difficult to engage and are likely to feel uneasy about voicing concerns, the organization is encouraged to proactively share information on the existence of the grievance mechanism and the procedures for handling complaints in their preferred language, adapted to their literacy levels and taking into account potential distrust.</t>
  </si>
  <si>
    <t>The organization maps other available grievance mechanisms in locations where it operates and shares this information with affected stakeholders to help direct them to the best-suited mechanism for addressing their complaints.</t>
  </si>
  <si>
    <t>1) This leadership criterion builds on criteria 2.1.5 and 2.1.6, which define baseline expectations for the implementation of a grievance mechanism and the handling of complaints.
2) The organizational grievance mechanism is intended to reinforce (rather than replace or act as proxies for) other non-judicial grievance mechanisms (for example, those available domestically or internationally), as well as stakeholder engagement activities and collective bargaining processes.
3) The organization shares information on available grievance mechanisms with affected stakeholders, both to complement its own system and to increase the likelihood of positive outcomes (such as a meaningful remedy) for those affected. Such non-state grievance mechanisms include, but are not limited to:
• Organizational grievance mechanisms, which may be individual, joint (for example, backed by international buyers), or jurisdictional;
• Certification systems' grievance mechanisms;
• Internal dispute resolution mechanisms of Indigenous Peoples and Local Communities, governed by legal and customary rights; and
• Mediation or arbitration platforms.
The organization is not allowed to redirect complaints received through its own grievance mechanism toward alternative options.</t>
  </si>
  <si>
    <t>2.2. Responsible working practices</t>
  </si>
  <si>
    <t>The organization conducts legally required verifications before employing directly hired workers.</t>
  </si>
  <si>
    <t>1) The intent of this criterion is for the organization to conduct systematic verifications for each directly hired worker, to better manage priority human rights risks (see criterion 2.1.3).
2) The organization requires all applicants to present valid identification documents to verify their age, identity, and right to work (particularly in the case of migrant workers). Wherever possible, the organization uses government systems or software to cross-check identification, especially to prevent underage workers from using falsified or misleading documents (for example, fake identification documents (IDs) or IDs belonging to another person).
3) A small farm does not necessarily have to conduct extensive verifications, particularly for family workers, but it takes measures to ensure all workers are of legal working age.</t>
  </si>
  <si>
    <t>For each directly hired worker, the organization conducts legally required identification, right-to-work, and age verifications.</t>
  </si>
  <si>
    <t>1) The organization is able to describe—at least verbally—the approach to implementing legally required verifications (for example, verifying the age of directly hired workers).
2) For a small-scale farmer group, if any member has directly hired workers, the group manager collaborates with those members to co-develop and implement a group-level verification process.</t>
  </si>
  <si>
    <t xml:space="preserve">A. For each directly hired worker, the organization conducts legally required identification, right-to-work, and age verifications. 
B. The organization maintains records of the corresponding documentation. </t>
  </si>
  <si>
    <t>1) The organization maintains records of legal verifications for each directly hired worker.
2) A robust process is in place to verify the legal working age of each directly hired worker.</t>
  </si>
  <si>
    <t>The organization ensures that directly hired workers do not bear the costs related to recruitment, in accordance with the Employer Pays Principle.</t>
  </si>
  <si>
    <t>1) The intent of the Employer Pays Principle is to ensure that no worker bears costs associated with recruitment.
2) The intent of this criterion is to protect workers from being made to pay substantial fees (for example, recruitment costs, travel, visa, and administrative costs, among other fees and service charges) to secure employment. Low-wage workers, especially migrants, are often compelled to take out loans to pay these recruitment fees, risking indebtedness and increased vulnerability to human rights harm.
3) Farms may manage documentation for family workers more informally than for directly hired workers, but the standard criteria apply equally to all.
4)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</si>
  <si>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ensures that directly hired workers do not bear the costs related to recruitment, in accordance with the Employer Pays Principle.
B. The organization informs directly hired workers that they are not required to bear any recruitment-related costs.
C. If made aware that fees have been collected during the recruitment processes of directly hired workers, the organization takes action to prevent this from occurring again.</t>
  </si>
  <si>
    <t>1) For a small-scale farmer group, if any member has directly hired workers, the group manager collaborates with those members to implement the standard criteria.</t>
  </si>
  <si>
    <t>A. The organization ensures that directly hired workers do not bear the costs related to recruitment, in accordance with the Employer Pays Principle.
B. The organization informs directly hired workers that they are not required to bear any recruitment-related costs and encourages them to raise any related concerns through designated channels.
C. The organization implements measures to prevent the collection of recruitment fees from directly hired workers.
D. When necessary, the organization provides remedies to all affected parties.</t>
  </si>
  <si>
    <t>The organization ensures that all directly hired workers fully understand their contractual agreements before beginning work.</t>
  </si>
  <si>
    <t>1) The intent of this criterion is to ensure that the organization raises workers' awareness of the terms of their contractual agreements. By doing so, workers are better able to:
• Understand all aspects of their contractual agreements; and
• If necessary, take steps to avoid involuntary work (for example, when working conditions are inconsistent with the terms of work, or when workers do not understand those terms), which often increases their vulnerability to human rights abuses.
2) The organization recognizes and promotes internal awareness that workers in general—and especially those who are economically and socially vulnerable (for example, temporary, seasonal, migrant, piece-rate, documented, or undocumented workers)—often rely on having a contractual agreement to access essential public services (for example, safe drinking water, medical care, schooling).
3) Farms may manage documentation for family workers more informally than for directly hired workers, but the standard criteria apply equally to all.</t>
  </si>
  <si>
    <t>The organization holds meetings with directly hired workers to review their contractual agreements before they begin work.</t>
  </si>
  <si>
    <t>1) The intent is to ensure that workers are informed of their contractual terms before starting work and are given the opportunity to ask questions.
2) For a small-scale farmer group, if any member directly hires workers, the group manager collaborates with those members to implement the standard criteria.
3) Small and medium farms may enter into verbal agreements, provided they clearly communicate the terms of employment (for example, base salary, working hours) before the worker's first day.</t>
  </si>
  <si>
    <t>A. The organization has a written contractual agreement with each directly hired worker. This agreement is signed before the worker begins work and includes:
a. The worker's date of birth, along with age verification;
b. Job description;
c. Working hours, including conditions for voluntary overtime;
d. Pay rate, method and frequency of payment, overtime pay rate, and legally required salary deductions;
e. Workplace location, employer name, and address;
f. Contract period (start and end dates), including provisions for contract renewal and conditions for early termination by either the worker (with or without reasonable notice) or the employer;
g. Daily break time; and
h. Benefits and leave entitlements, as well as repatriation terms (for overseas workers, this includes who arranges and pays for travel).
B. The organization ensures that directly hired workers understand all aspects of their contractual agreement and are given every reasonable opportunity to ask questions before signing the document.</t>
  </si>
  <si>
    <t>1) The signed contractual agreements include, at least, all the provisions from 2.2.3.2.A.a. to 2.2.3.2.A.h.</t>
  </si>
  <si>
    <t>The organization monitors workforce data for its directly hired workers to ensure the fulfillment of contractual agreements.</t>
  </si>
  <si>
    <t>1) The intent of this criterion is to ensure that directly hired workers are paid according to the terms of their employment.
2) Organizations that monitor workforce data—such as working hours, leave entitlements, and minimum wage payments—are better equipped to manage conformance and uphold the workers' contractual agreements.</t>
  </si>
  <si>
    <t>1) The workforce data monitoring system may be implemented informally, without the need for documentation, provided that contractual terms are being met.
2) For a small-scale farmer group, if any member has directly hired workers, the group manager collaborates with those members to implement the standard criteria.</t>
  </si>
  <si>
    <t>The organization maintains records to demonstrate fulfillment of contractual agreements for its directly hired workers, including:
a. Daily start and end times;
b. Total pay and benefits for regular working hours;
c. Total overtime payments;
d. Pay rates;
e. Payment structure;
f. Number of days of paid and unpaid leave earned and used;
g. Daily break times; and
h. Work status.</t>
  </si>
  <si>
    <t>1) The organization maintains records that include all the specified data points, noting the following examples (this is not an exhaustive list):
• Units of pay (for example, per unit of time, task, or piece);
• Work status (for example, formal, informal/casual/without social security, temporary visa, or contracted workers);
• Pay rates for different units of pay, quota amounts, overtime rates, disincentive pay, and efficiency pay;
• Payment structure (including mixed job scenarios, piece work, quota-based work, and casual/as needed work); and
• Number of days of paid and unpaid leave earned and used, including for holidays, vacation, sick time, and maternity leave.
2) Regular daily break times—including those for meals and prior to the start of overtime—are to be provided to directly hired workers.</t>
  </si>
  <si>
    <t>If the organization hires workers through contracted labor providers, it communicates its expectation that all labor rights be respected.</t>
  </si>
  <si>
    <t>1) The intent of this criterion is that the organization engages contracted labor providers in a manner consistent with the code of conduct (see criterion 2.1.2), to effectively share responsibilities in implementing the rights of contracted workers. The goal is to avoid inconsistencies in the way contracted workers and directly hired workers are managed during their day-to-day activities.</t>
  </si>
  <si>
    <t>If the organization hires workers through contracted labor providers, it communicates to all hiring parties its expectation that applicable labor rights be respected.</t>
  </si>
  <si>
    <t>A. If the organization hires workers through contracted labor providers, it communicates its expectation that labor rights be respected by all hiring parties. The organization specifies the following expectations for contracted labor providers:
a. Implement the Employer Pays Principle and prohibit the withholding of wages under any circumstances;
b. Comply with applicable legal requirements, particularly those related to child labor, young workers, forced labor, discrimination, harassment and abuse, collective bargaining, and freedom of association;
c. Align contractual agreements and compensation packages with all applicable legal requirements;
d. Explain the terms of contractual agreements to contracted workers in a language they understand, giving them every reasonable opportunity to ask questions prior to signing;
e. Pay wages and benefits directly to contracted workers, ensuring they receive all legally applicable social protections; and
f. Implement all legally applicable health and safety measures for contracted workers. In particular, the contracted labor provider supplies personal protective equipment suited to the tasks performed and ensures its correct use.
B. If a concern is identified, the organization raises it with the contracted labor provider responsible for the work to collaborate on preventing its recurrence.
C. If necessary, the organization provides remedies to all affected parties.</t>
  </si>
  <si>
    <t>The organization prohibits discrimination against any person for any reason, takes action to prevent it, and, if applicable, provides remedies to all affected parties.</t>
  </si>
  <si>
    <t>1) The intent of this criterion is for the organization to address discrimination in the workplace, in line with its code of conduct (see criterion 2.1.2). Consistent with the findings of its human rights assessment (see criterion 2.1.3), the organization acknowledges that certain persons or groups are particularly vulnerable to discrimination, including, but not limited to, women, people with disabilities, young and elderly workers, unionized workers, and Indigenous Peoples. A key aspect of this criterion lies in raising workers' awareness of discrimination, so that they are empowered to take steps to avoid it and to flag concerns to the organization, which then implements all necessary measures for prevention and mitigation.
2) The organization acknowledges the sensitive nature of raising such concerns and, where applicable, seeking remedy, and takes all necessary precautions to prioritize the welfare of the person, recognizing the heightened vulnerability involved.
3)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</si>
  <si>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prohibits discrimination against any person for any reason.
B. The organization takes action to explain to all workers (and their representatives, as applicable) how to identify instances of discrimination and report concerns through designated channels.
C. If made aware of related concerns, the organization takes action to prevent their recurrence.</t>
  </si>
  <si>
    <t>A. The organization prohibits discrimination against any person for any reason.
B. The organization takes action to train its workers (and their representatives, as applicable) to identify instances of discrimination and report concerns through designated channels.
C. If made aware of related concerns, the organization takes action to prevent their recurrence.
D. If applicable, the organization provides remedies to all affected parties.
E. The organization maintains records of identified issues, the remediation process, and outcomes.</t>
  </si>
  <si>
    <t>The organization prohibits harassment or abuse of any person for any reason, and if applicable, provides remedies to all affected parties.</t>
  </si>
  <si>
    <t>1) The intent of this criterion is for the organization to address harassment and abuse in the workplace, in line with its code of conduct (see criterion 2.1.2). Consistent with the findings of its human rights assessment (see criterion 2.1.3), the organization acknowledges that certain persons or groups are particularly vulnerable to harassment and abuse, including, but not limited to, women, people with disabilities, young and elderly workers, unionized workers, and Indigenous Peoples. A key aspect of this criterion lies in raising workers' awareness of harassment and abuse, including gender-based violence, so that workers are empowered to take steps to avoid such behavior and report concerns to the organization, enabling it to implement all necessary measures for prevention and mitigation.
2) The organization acknowledges the sensitive nature of raising such concerns and seeking remedy, if applicable, and takes all necessary precautions to prioritize the welfare of the person, given their heightened vulnerability.
3)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</si>
  <si>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prohibits harassment and abuse, including gender-based violence, against any person, for any reason.
B. The organization takes action to explain to all workers (and their representatives, as applicable) how to identify instances of harassment and abuse, including gender-based violence, and to report concerns through designated channels.
C. If made aware of related concerns, the organization takes action to prevent their recurrence.</t>
  </si>
  <si>
    <t>A. The organization prohibits harassment and abuse, including gender-based violence, against any person, for any reason.
B. The organization takes action to train all workers (and their representatives, as applicable) to identify instances of harassment and abuse, including gender-based violence, and to report concerns through designated channels.
C. If made aware of related concerns, the organization takes action to prevent their recurrence.
D. If applicable, the organization provides remedies to all affected parties.
E. The organization maintains records of identified issues, the remediation process, and outcomes.</t>
  </si>
  <si>
    <t>The organization respects and recognizes the rights of workers to join unions and other workers' organizations of their choice, and to bargain collectively.</t>
  </si>
  <si>
    <t>1) The intent of this criterion is to ensure that the organization allows workers to exercise their rights to freedom of association and collective bargaining, and to enable the operation of trade unions and worker representatives in the workplace. A key aspect of this criterion is raising workers' awareness of these rights, empowering them to take action and report concerns to the organization, which then implements necessary measures for prevention and remediation.
2) Unions and worker representatives are typically seen as watchdogs for human rights harms. When the organization engages with them regularly and enables them to perform their work, they contribute to informing and supporting the implementation of the organization's actions.
3)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</si>
  <si>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ensures that directly hired workers and contracted workers are free to exercise their right to freedom of association and collective bargaining, including by becoming members of a workers' association or union of their choice.
B. The organization prohibits retaliation against workers who exercise their right to freedom of association or collective bargaining.
C. If made aware of related concerns, the organization takes action to prevent their recurrence.</t>
  </si>
  <si>
    <t>1) The organization is able to verbally describe how it respects its workers' rights to freedom of association and collective bargaining.
2) For a small-scale farmer group, if any member has directly hired workers, the group manager collaborates with those members to implement the standard criteria.</t>
  </si>
  <si>
    <t>A. The organization ensures that directly hired workers and contracted workers are free to exercise their right to freedom of association and collective bargaining, including by becoming members of a workers' association or union of their choice.
B. The organization takes actions to raise awareness among directly hired workers (and their representatives, as applicable) of their right to freedom of association and collective bargaining, and how to report concerns through designated channels.
C. The organization prohibits retaliation against workers and their representatives exercising their right to freedom of association and collective bargaining.
D. If made aware of related concerns, the organization takes action to prevent their recurrence.
E. If applicable, the organization provides remedies to all affected parties.
F. The organization maintains records of identified issues, the remediation process, and outcomes.
G. Where applicable laws restrict the operation of workers' organizations, the organization supports the establishment of alternative forms of worker representation, such as worker-representative committees.
H. Where there is an established worker-representative committee, its representatives are freely elected by workers.
I. The organization provides an enabling environment for representatives to carry out their duties and any required training.</t>
  </si>
  <si>
    <t>The organization provides worker benefits above legally required levels.</t>
  </si>
  <si>
    <t>1) This recommended practice builds on criterion 2.2.3, which includes benefits as part of the terms of work that the organization is required to explain to its directly hired workers.
2) Over time, the organization develops a progress plan to offer worker benefits (for example, maternity leave, paid leave) that go above and beyond applicable legal requirements or industry standards. Benefits, including parental leave, where applicable, play an essential role in parents' ability to provide for their children, extended families, and communities. This includes, but is not limited to, vulnerable persons such as the elderly, in areas like food security, housing, schooling, social security, and healthcare.
3) With specific regard to children and young workers (see theme 2.5), the organization acknowledges and promotes internal awareness that offering benefits beyond legally applicable specifications provides parents with a credible alternative to bringing their children to work—particularly in situations where leaving them alone at home poses safety concerns or affordable childcare is unavailable. Additionally, enhancing benefits serves as a lever for the organization to address worker poverty and, in turn, supports progress in mitigating, preventing, and remedying priority human rights risks, such as forced labor, the worst forms of child labor, discrimination, harassment, abuse, and gender-based violence.</t>
  </si>
  <si>
    <t>The organization engages with a trade union or workers' association to deliver training and raise awareness among its workers.</t>
  </si>
  <si>
    <t>1) This recommended practice channels the awareness-raising component embedded across Principle 2 criteria and builds on criterion 2.2.8, which requires the organization to implement and foster the right to freedom of association and collective bargaining.
2) The organization engages with trade unions or workers' associations, for example, through formal collaboration or partnership agreements.
3) Recognizing the specificity of the issues covered in theme 2.2, the organization is encouraged not to implement training in a vacuum, but rather to leverage the expertise of trade unions or workers' associations. Partnering to deliver training helps the organization share responsibilities, pool resources, and streamline training curricula and delivery for all workers.</t>
  </si>
  <si>
    <t>The organization refers victims of discrimination, harassment, or abuse to specialized entities like non-governmental organizations (NGOs) and service providers that offer support.</t>
  </si>
  <si>
    <t>1) This leadership criterion builds on criteria 2.2.6 and 2.2.7, which require the organization to address, prevent, and remedy discrimination, harassment, and abuse, including gender-based violence.
2) The organization has established a process to identify and maintain a readily accessible list of entities to which it refers persons who have experienced discrimination, harassment, or abuse, as needed. 
3) Recognizing the sensitivity of such harms, the organization works collaboratively with local civil society organizations and expert service providers to prioritize the welfare of the affected parties and ultimately inform the remediation measures.
4) This referral system does not substitute the handling of related complaints received through grievance mechanisms (see criterion 2.1.7). Instead, it supports the organization in addressing the comparatively higher risk of such concerns going unreported—and thus remaining unaddressed, without prevention or remediation.</t>
  </si>
  <si>
    <t>2.3. Health and safety</t>
  </si>
  <si>
    <t>The organization understands and complies with applicable health and safety laws.</t>
  </si>
  <si>
    <t>1) The intent of this criterion is for the organization to comply with applicable health and safety laws to ensure the well-being of all workers.
2)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</si>
  <si>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1) Implementation is not required to be fully documented, provided that the organization is able to verbally describe how it complies with applicable local and national health and safety laws.
2) For a small-scale farmer group, if any member has directly hired workers, the group manager collaborates with those members to implement the standard criteria.</t>
  </si>
  <si>
    <t>A. The organization regularly reviews health and safety laws applicable to its specific activities.
B. The organization complies with applicable health and safety laws.</t>
  </si>
  <si>
    <t>1) The organization maintains records demonstrating legal compliance with applicable health and safety laws, such as government-mandated audit findings or equivalent documentation.</t>
  </si>
  <si>
    <t>The organization implements health and safety measures, training programs, and procedures, as necessary, to address both actual and potential workplace hazards.</t>
  </si>
  <si>
    <t>1) The intent of this criterion is to safeguard the health and safety of workers, visitors, and neighboring communities, including their right to health and a safe, healthy environment.
2) Given the risks associated with agriculture and textile production, the organization addresses the risks of workers handling chemicals and fertilizers in its human rights risk assessment (see criterion 2.1.3). It applies corresponding prevention and mitigation measures to manage these risks.
3)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</si>
  <si>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The organization implements basic safety measures for all workers to address hazards prioritized through its human rights risk assessment (see criterion 2.1.3).</t>
  </si>
  <si>
    <t>1) Implementation is not required to be fully documented, provided that the organization is able to verbally describe any health and safety measures it has implemented.
2) For a small-scale farmer group, if any member has directly hired workers, the group manager collaborates with those members to implement the standard criteria.</t>
  </si>
  <si>
    <t>A. The organization implements health and safety measures for all directly hired workers, contracted workers, visitors, and any neighboring communities to address the hazards prioritized through its human rights risk assessment (see criterion 2.1.3).
B. The organization provides regular training on safety measures to all directly hired workers and contracted workers.</t>
  </si>
  <si>
    <t>1) The organization delivers basic health and safety training to directly hired workers and contracted workers, at least at the start of their employment, during team meetings, or as part of in-person or practice-based training.</t>
  </si>
  <si>
    <t>The organization provides first aid or other qualified medical care when necessary.</t>
  </si>
  <si>
    <t>1) The intent of this criterion is to ensure the organization is prepared for accidents or medical emergencies, so that it is capable of delivering potentially life-saving first aid as necessary.
2) Recognizing that farms and processing facilities are often located in remote areas, and that formal first aid certification is frequently inaccessible or unaffordable, the goal is to ensure access to at least qualified medical care on site.</t>
  </si>
  <si>
    <t>In the event of an accident or emergency affecting its workers, the organization provides first aid or other qualified medical care as necessary.</t>
  </si>
  <si>
    <t>1) Provision of first aid or another qualified medical care option includes, for example, access to on-site personnel trained in first aid, local medical centers, or first responders.
2) For a small-scale farmer group, if any member has directly hired workers, the group manager collaborates with those members to implement the standard criteria.</t>
  </si>
  <si>
    <t>In the event of an accident or emergency affecting its workers or visitors, the organization has access to personnel certified to provide first aid, or to other locally qualified medical care, as necessary.</t>
  </si>
  <si>
    <t>1) The organization maintains records (for example, first aid certificates in the name of a worker or manager, qualified care contractual agreements) demonstrating that first aid or qualified care is available to all workers and visitors in case of an accident or emergency.
2) If professional emergency health services are available and accessible, they may substitute on-site qualified care.
3) In case of an accident or emergency, timely first aid or qualified care is provided on site.</t>
  </si>
  <si>
    <t>The organization ensures that first-aid supplies are stocked in line with operational needs and provided when required.</t>
  </si>
  <si>
    <t>1) The intent of this criterion is for the organization to be prepared to provide first-aid supplies free of charge.
2) Given the risks associated with agriculture and textile production, the organization ensures that the nature, quantity, storage (i.e., conditions that respect expiration dates), and use of first aid supplies align with the findings of the human rights risk assessment (see criterion 2.1.3). For example, when heated components are present, burn treatment supplies are kept near the heat source, workers receive burn management training, and supplies are applied safely and effectively.</t>
  </si>
  <si>
    <t>The organization ensures that first-aid supplies are well stocked and available free of charge to its workers, as needed.</t>
  </si>
  <si>
    <t>1) The organization maintains physical first-aid supplies that are readily available to workers and visitors (for example, suited to the type of injury, free of charge, in good condition, and stocked to support expected usage).
2) For a small-scale farmer group, if any member has directly hired workers, the group manager collaborates with those members to implement the standard criteria.</t>
  </si>
  <si>
    <t>The organization provides legally required health checks to directly hired workers.</t>
  </si>
  <si>
    <t>1) The intent of a health check—during recruitment/on the job; annually or periodically—is to increase workers' awareness and help prevent health risks, allowing for early detection and timely treatment where necessary.
2) While the organization uses health checks to monitor workers' general health and risk exposure, particularly in dangerous working conditions (for example, night shifts, handling machinery or chemicals), it is not permitted to discriminate based on the results under any circumstances.
3)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</si>
  <si>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provides legally required health checks to directly hired workers and family workers (as applicable) free of charge when they begin work.
B. The organization ensures that health check results are not used in discriminatory ways.</t>
  </si>
  <si>
    <t>1) The organization does not use the findings (whether positive or negative) in discriminatory ways (for example, in relation to access to promotions, pay raises, or training opportunities).
2) For a small-scale farmer group, if any member has directly hired workers, the group manager collaborates with those members to implement the standard criteria.</t>
  </si>
  <si>
    <t>A. The organization provides legally required health checks to directly hired workers, free of charge, when they begin work.
B. The organization ensures that health check results are not used in discriminatory ways.</t>
  </si>
  <si>
    <t>1) If legally required, the organization arranges health checks for its directly hired workers and family workers (as applicable), free of charge and at least once before they begin work.
2) Findings (whether positive or negative) are not used in discriminatory ways (for example, in relation to access to promotions, pay raises, or training opportunities).</t>
  </si>
  <si>
    <t>The organization provides workers with unrestricted access to clean and safe sanitation facilities and drinking water.</t>
  </si>
  <si>
    <t>1) The intent of this criterion is for the organization to implement the right to a safe and healthy environment, in which access to drinking water and sanitation are key components.
2) Where farms and facilities are located in remote areas, ensuring access to safe drinking water and functional sanitation often presents a significant challenge. Additionally, the ability to regularly monitor (for example, through testing) and maintain infrastructure (for example, upkeep of permanent restroom facilities) is often limited. Nevertheless, the expectations outlined in this criterion are essential, both in terms of human dignity and workplace health and safety measures (see criterion 2.3.2).
3) The organization manages risks related to access to clean and safe drinking water and sanitation—especially those involving waterborne pathogens (for example, Legionella species, Salmonella species, Escherichia coli) and insect-borne diseases such as malaria, dengue, and yellow fever.</t>
  </si>
  <si>
    <t>The organization provides its workers with unrestricted access to clean and safe sanitation facilities and drinking water.</t>
  </si>
  <si>
    <t>1) Clean and safe sanitation facilities and drinking water are made available through access points, sanitation blocks, and other means, depending on context.
2) For a small-scale farmer group, if any member has directly hired workers, the group manager collaborates with those members to implement the standard criteria.</t>
  </si>
  <si>
    <t>The organization provides unrestricted access to clean and safe sanitation facilities and drinking water to directly hired workers, contracted workers, and visitors.</t>
  </si>
  <si>
    <t>1) If the organization is located in a region with known water contamination risks or unsafe drinking water, it implements measures (for example, water storage, filtration devices, sanitation blocks) and maintains documented practices (for example, test results, maintenance contracts) to ensure that all directly hired workers, contracted workers, and visitors have access to clean and safe sanitation and drinking water.
2) If the organization is located in an area where there is a low risk of contamination to household water supplies, then water testing or related measures are not required.</t>
  </si>
  <si>
    <t>The organization provides the necessary personal protective equipment (PPE) and monitors its correct use.</t>
  </si>
  <si>
    <t>1) The intent of this criterion is for the organization to be prepared to provide PPE designed for the tasks performed, free of charge.
2) The organization ensures that the nature, quantity, use, and storage of PPE—including adherence to storage instructions and expiration dates—align with the findings of the human rights risk assessment (see criterion 2.1.3). For example, if its activities generate dust, the organization stocks respirator masks, provides guidance on correct use, and requires all on-site stakeholders to wear them.</t>
  </si>
  <si>
    <t>The organization provides PPE to directly hired workers, contracted workers, and family workers (as applicable), free of charge and in quantities that support safe and consistent use.</t>
  </si>
  <si>
    <t>1) For a small-scale farmer group, the group manager collaborates with the group's members to implement the standard criteria.</t>
  </si>
  <si>
    <t>A. The organization provides PPE to all workers (according to their activities) and visitors.
B. The organization ensures that PPE is designed for the tasks performed, provided free of charge, available in quantities that meet operational needs, and renewed frequently enough to effectively mitigate priority workplace hazards identified through its human rights risk assessment (see criterion 2.1.3).
C. The organization ensures that PPE is provided to all workers handling pesticides or other chemicals, as prescribed on the chemical product label or in the Safety Data Sheet (SDS), and monitors its use to ensure it aligns with prescribed guidelines. If such information is unavailable, PPE provision is based on the risk level and handling method.
D. The organization provides training on the correct use of PPE to all workers.</t>
  </si>
  <si>
    <t>1) The organization oversees the correct use of PPE across the worksite, particularly among workers handling pesticides and other hazardous materials, as prescribed on product labels or in the SDS.
2) Line managers oversee the correct use of PPE and reinforce necessary training by explaining product label instructions to all workers in a language they understand, and as often as necessary to effectively manage the organization's priority risks (see criterion 2.1.3).</t>
  </si>
  <si>
    <t>The organization ensures that all machinery is well maintained and safe to use.</t>
  </si>
  <si>
    <t>1) The intent of this criterion is for the organization to ensure the safety of all on-site stakeholders in relation to potentially dangerous machinery.
2) The organization adopts machine safety measures consistent with its priority health and safety risks (see criterion 2.1.3). For example, if a farm or processing facility uses cutting machines, it takes necessary actions, such as implementing physical or automatic safeguards, providing training, restricting its use to qualified personnel, securely storing or encasing spare parts, and maintaining equipment in safe working condition.</t>
  </si>
  <si>
    <t>The organization ensures that machinery is safe and well maintained.</t>
  </si>
  <si>
    <t>1) The organization ensures that machinery is safe, well maintained, and protected by safeguards such as locks and casings.
2) For a small-scale farmer group, if any member has directly hired workers, the group manager collaborates with those members to implement the standard criteria.</t>
  </si>
  <si>
    <t>A. The organization ensures that machinery is well maintained and renewed frequently enough to effectively mitigate workplace hazards, as prioritized through its human rights risk assessment (see criterion 2.1.3).
B. The organization ensures that machines are safe to use, including guarding or encasing dangerous parts.
C. The organization provides machine safety training to both directly hired and contracted workers.</t>
  </si>
  <si>
    <t>1) The organization ensures that machinery is safe and well maintained, protected by safeguards such as locks and casings.
2) The organization maintains safety training records.</t>
  </si>
  <si>
    <t>The organization monitors extreme weather events and takes necessary measures to ensure the health and safety of its workers.</t>
  </si>
  <si>
    <t>1) The intent of this criterion is to raise the organization's awareness of risks posed by extreme weather events (such as droughts, floods, heatwaves, and strong winds) and to help mitigate the most severe impacts of these events on workers.
2) Recognizing that extreme weather events are becoming more frequent, unpredictable, and intense, the organization adopts a proactive approach to minimize their most severe impacts on all on-site workers, in alignment with identified priority risks (see criterion 2.1.3). This includes making adjustments to worksite facilities (for example, ventilation and water evaporative cooling systems) and/or workload (for example, shift modifications, increased rest time to maintain safe core body temperature levels).</t>
  </si>
  <si>
    <t>A. The organization monitors extreme weather events.
B. The organization takes necessary measures to ensure the health and safety of its workers.</t>
  </si>
  <si>
    <t>1) Implementation is not required to be fully documented, provided that the organization is able to verbally describe its approach to monitoring extreme weather events and the measures in place to mitigate the worst impacts of these events on workers.
2) For a small-scale farmer group, if any member has directly hired workers, the group manager collaborates with those members to implement the standard criteria.</t>
  </si>
  <si>
    <t>A. The organization monitors extreme weather events.
B. The organization adjusts workplace processes or equipment as necessary to ensure the health and safety of its workers.</t>
  </si>
  <si>
    <t>1) The organization has and implements a clear process for monitoring extreme weather events (for example, weather reports, alerting systems) and mitigating the worst impacts of these events on workers.
2) Mitigating measures include, but are not limited to, modifying shifts, providing rest and shade for all on-site workers, and training workers and line managers on weather-related safety protocols.</t>
  </si>
  <si>
    <t>If the organization provides worker housing, it complies with applicable legal requirements.</t>
  </si>
  <si>
    <t>1) The intent of this criterion is to protect all workers from unhealthy housing conditions (especially in the absence of applicable legal requirements). It is applicable only when worker housing is provided by the organization, whether on- or off-site.
2) For farms and facilities located in remote areas, providing worker housing presents both a major challenge (for example, development and maintenance) and an opportunity to mitigate risks.
3) The organization pays particular attention to structural safety and potential issues such as wall cracks and fire drills. It conducts regular inspections and maintenance of exit facilities, fire detectors, fire extinguishers, alarms, and emergency lighting. It ensures that electrical and gas licenses are up to date, regularly inspects and maintains waste disposal systems, tests drinking water supplies as well as electrical circuits, connections, and appliances, and maintains ongoing maintenance schedules.
4) Farms may manage documentation for family workers more informally than for directly hired workers, but the standard criteria apply equally to all.
5) The organization takes particular note of the socio-economic and cultural considerations associated with worker housing and consults with workers as needed to adapt equipment to local conditions and ensure practical implementation on-site, as well as accommodate collective preferences. For example, in certain cultures, wash basins are often preferred over shower blocks, or they tend to be more practical due to local climatic conditions.</t>
  </si>
  <si>
    <t>If the organization provides housing for any on-site workers and, where applicable, their families, it complies with applicable laws.</t>
  </si>
  <si>
    <t>1) For a small-scale farmer group, if any group member provides housing for workers, the group manager collaborates with those members to implement the standard criteria.</t>
  </si>
  <si>
    <t>A. If the organization provides housing for on-site workers (and their families, as applicable), it complies with applicable laws.
B. The organization maintains documentary evidence of legal compliance.
C. At least—and especially in the absence of applicable laws—the organization provides safe and dignified living quarters at no additional cost to the worker.</t>
  </si>
  <si>
    <t>1) When the organization provides worker housing, it ensures safe and dignified living quarters (for example, safe cooking facilities, ventilation, drinking water, and sanitation equipment) and complies with applicable laws, or with the minimum requirements indicated in 2.3.10.2.C.
2) Records maintained by the organization typically include government inspection reports (wherever required), maintenance bills, transportation contracts, and grievance logs.
3) Workers are able to travel freely and safely to and from their worksite.</t>
  </si>
  <si>
    <t>The organization works with local stakeholders to improve response mechanisms to be used during extreme weather events or longer-term environmental changes.</t>
  </si>
  <si>
    <t>1) This leadership criterion builds on subcriterion 2.3.9.2, which requires organizations to protect workers from the most severe impacts of extreme weather events.
2) Given the cross-cutting nature and technical complexity of monitoring extreme weather events and their related impacts, organizations are encouraged to collaborate with local stakeholders (for example, civil society organizations, government bodies, expert service providers, and disaster relief experts) to improve their response mechanisms and develop solutions tailored to local contexts.
3) The organization engages with key stakeholders, for example through formal collaboration or partnership agreements. Partnering enables the organization to share responsibilities, pool resources, and streamline methodologies—ultimately allowing for more efficient monitoring of medium- and long-term changes and better mitigation of emerging risks.</t>
  </si>
  <si>
    <t>2.4. Fair pay, benefits, and working hours</t>
  </si>
  <si>
    <t>The organization does not withhold workers' pay under any circumstances.</t>
  </si>
  <si>
    <t>1) The intent of this criterion is to protect workers from abusive pay retention, whether or not applicable laws recognize this practice as illegal.
2) Wage retention infringes on workers' ability to support themselves and their families, further exposing already vulnerable persons to human rights harm.
3) Farms may manage documentation for family workers more informally than for directly hired workers, but the standard criteria apply equally to all.
4)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</si>
  <si>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does not, under any circumstances, withhold pay from directly hired workers.
B. If made aware of related concerns, the organization takes action to prevent their recurrence.</t>
  </si>
  <si>
    <t>A. The organization does not, under any circumstances, withhold pay from directly hired workers.
B. The organization clearly communicates to directly hired and contracted workers (and their representatives, as applicable) that it does not withhold wages, so that workers understand this policy and feel safe reporting related concerns through designated channels.
C. If made aware of related concerns, the organization takes action to prevent their recurrence.
D. If applicable, the organization provides remedies to all affected parties.</t>
  </si>
  <si>
    <t>The organization ensures that directly hired workers' regular working hours do not exceed forty-eight (48) hours per week, unless an alternate limit is defined by applicable laws or collective bargaining agreements.</t>
  </si>
  <si>
    <t>1) The intent of this criterion is to protect workers from excessive working hours (i.e., more than forty-eight (48) hours per week), whether or not applicable laws recognize this practice as illegal.
2) The organization acknowledges and promotes internal awareness that workers need rest that meets their physical needs in order to manage job demands and family responsibilities. Without this, workers are at increased risk of human rights harm.
3) Farms may manage documentation for family workers more informally than for directly hired workers, but the standard criteria apply equally to all.
4)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</si>
  <si>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ensures that directly hired workers' regular working hours do not exceed forty-eight (48) hours per week, unless an alternate limit is defined by applicable laws or collective bargaining agreements.
B. If made aware of related concerns, the organization takes action to prevent their recurrence.</t>
  </si>
  <si>
    <t>1) The organization implements its forty-eight (48)-hour regular working limitations. Alternatively, the organization provides written references to applicable laws, or collective bargaining agreements, that permit an alternate limit.
2) For a small-scale farmer group, if any member has directly hired workers, the group manager collaborates with those members to implement the standard criteria.</t>
  </si>
  <si>
    <t>A. The organization ensures that directly hired workers' regular working hours do not exceed forty-eight (48) hours per week, unless an alternate limit is documented in accordance with applicable laws or collective bargaining agreements. It also communicates its expectation that contracted labor providers apply the same to contracted workers (see criterion 2.2.5), if applicable.
B. The organization clearly communicates applicable working hours limitations to directly hired workers and contracted workers (and their representatives, as applicable), so that all workers understand the specifications and feel safe to report related concerns through designated channels.
C. If made aware of related concerns, the organization takes action to prevent their recurrence.
D. If applicable, the organization provides remedies to all affected parties.</t>
  </si>
  <si>
    <t>1) The organization implements its forty-eight (48)-hour regular working limitations. Alternatively, the organization provides written references to applicable laws, or collective bargaining agreements, that permit an alternate limit.</t>
  </si>
  <si>
    <t>The organization aims to ensure that overall working hours do not exceed sixty (60) hours in any seven (7)-day period. To uphold this, it implements necessary measures to protect workers' health and safety, including:
a. Ensuring overtime is voluntary and in accordance with applicable legal requirements;
b. Providing adequate rest to minimize fatigue and safeguard worker well-being;
c. Allowing for exceptional circumstances only when justified and without increased risk to health and safety; and
d. Conforming to the specific expectations outlined in the applicable subcriteria below.</t>
  </si>
  <si>
    <t>1) The intent of this criterion is to protect workers from excessive overtime, whether or not applicable laws recognize this practice as illegal.
2) The organization acknowledges and promotes internal awareness that workers need rest that meets their physical needs in order to manage job demands and family responsibilities. Without this, workers are at increased risk of human rights harm.
3) The criterion aims to ensure that if workers are requested to work overtime, processes are in place to ensure this does not become regular or necessary, and that steps are taken to protect workers' health and safety.
4) Farms may manage documentation for family workers more informally than for directly hired workers, but the standard criteria apply equally to all.
5)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</si>
  <si>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aims to ensure that the overall working hours of directly hired workers do not exceed sixty (60) hours in any seven (7)-day period. A specific process is in place to protect workers' health and safety, as follows:
a. Overtime is strictly voluntary and permitted by applicable laws;
b. If a collective agreement is in place, overtime is managed accordingly;
c. Safeguards are taken to protect workers' health and safety; and
d. Workers benefit from adequate rest periods, including:
i. At least twenty-four (24) consecutive hours of rest in every seven (7)-day period or forty-eight (48) consecutive hours in every fourteen (14)-day period;
ii. At least ten (10) consecutive hours of rest per twenty-four (24)-hour period; and
iii. At least a thirty (30)-minute break after a maximum of six (6) consecutive hours of work.
B. If, under exceptional circumstances, directly hired workers' overtime exceeds sixty (60) hours in any seven (7)-day period, the organization ensures:
a. The nature of the work and workload allow it to be carried out without increased risk to safety and health;
b. The shift system is designed to minimize fatigue accumulation; and
c. The organization is able to demonstrate that exceptional circumstances apply.
C. If made aware of related concerns, the organization takes action to prevent their recurrence.</t>
  </si>
  <si>
    <t>1) The organization discusses overtime specifications and occurrences with workers to ensure they have a clear understanding and are encouraged to report any related concerns.
2) For a small-scale farmer group, if any member has directly hired workers, the group manager collaborates with those members to implement the standard criteria.</t>
  </si>
  <si>
    <t>A. If overtime is required, the organization aims to ensure that the total number of working hours does not exceed sixty (60) hours in any seven (7)-day period, and that the following conditions are met:
a. Overtime is strictly voluntary and permitted by applicable laws;
b. If a collective agreement is in place, overtime is managed accordingly;
c. Safeguards are taken to protect workers' health and safety; and
d. Workers benefit from adequate rest periods, including:
i. At least twenty-four (24) consecutive hours of rest in every seven (7)-day period, or forty-eight (48) consecutive hours of rest in every fourteen (14)-day period;
ii. At least ten (10) consecutive hours of rest per twenty-four (24)-hour period; and
iii. At least a thirty (30)-minute break after a maximum of six (6) consecutive hours of work.
B. If, under exceptional circumstances, overtime exceeds sixty (60) hours in any seven (7)-day period, the organization ensures:
a. The nature of the work and the workload allow it to be carried out without increased risk to safety and health;
b. The shift system is designed to minimize fatigue accumulation; and
c. The employer is able to demonstrate that exceptional circumstances apply, such as unexpected production peaks, accidents, or emergencies.
C. The organization clearly communicates overtime specifications to directly hired and contracted workers (and their representatives, as applicable), so that all workers understand the requirements and feel safe reporting related concerns through designated channels.
D. If made aware of related concerns, the organization takes action to prevent recurrence.
E. If applicable, the organization provides remedies to all affected parties.</t>
  </si>
  <si>
    <t>1) The organization engages with directly hired and contracted workers regarding overtime (for example, during onboarding, training sessions, team meetings) to ensure that:
• They understand the overtime specifications;
• They are encouraged to report any related concerns; and
• The organization is made aware of excessive overtime if it occurs.</t>
  </si>
  <si>
    <t>For work performed during regular working hours, the organization pays at least the legally required minimum wage.</t>
  </si>
  <si>
    <t>1) The intent of this criterion is to protect workers from incomplete and/or irregular wage payments.
2) Paying less than the legally required minimum wage infringes on workers' ability to support themselves and their families, further exposing potentially already vulnerable workers to human rights harm.
3) Farms may manage documentation for family workers more informally than for directly hired workers, but the standard criteria apply equally to all.
4)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</si>
  <si>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For work performed by directly hired workers during regular working hours (per criterion 2.4.2), the organization pays these workers at least the highest of the following: the legally required minimum wage, the wage negotiated through a collective bargaining agreement, or the industry standard wage.
B. The organization clearly communicates the applicable wage rates to both directly hired and contracted workers (and their representatives, where applicable), ensuring they understand the terms and feel safe reporting related concerns through designated channels.
C. When made aware of related concerns, the organization takes action to prevent their recurrence.
D. Where applicable, the organization provides remedies to all affected parties.</t>
  </si>
  <si>
    <t>A. The organization pays at least the legally required premium for any overtime performed.
B. The organization conforms with the specific expectations as outlined in the applicable subcriterion below.</t>
  </si>
  <si>
    <t>1) The intent of this criterion is to protect workers from irregular or underpaid overtime.
2) Failing to pay workers an overtime premium—whether established by applicable laws, a collective bargaining agreement, industry standard, or a formally adopted employment policy—undermines their ability to support themselves and their families. This practice tends to disproportionately impact vulnerable workers and often leads to adverse human rights consequences, particularly in contexts where such premiums represent a recognized standard of fair compensation.
3) Farms may manage documentation for family workers more informally than for directly hired workers, but the standard criteria apply equally to all.
4)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</si>
  <si>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For any overtime work performed by directly hired workers, the organization pays at least one of the following, whichever is highest:
a. The applicable legal requirements for overtime pay;
b. The premium wage negotiated in a collective bargaining agreement;
c. The established industry standard for overtime wages; or
d. 125% of the worker's regular rate of pay.
B. The organization clearly communicates the applicable overtime premium to directly hired and contracted workers (and their representatives, as applicable), ensuring that all workers understand its specifications and feel safe reporting related concerns through designated channels.
C. When made aware of related concerns, the organization takes action to prevent their recurrence.
D. If applicable, the organization provides remedies to all affected parties.</t>
  </si>
  <si>
    <t>If the organization provides loans to workers, it ensures that the terms are fair and transparent.</t>
  </si>
  <si>
    <t>1) The intent of this criterion is to prevent workers from incurring serious debt.
2) Fair and transparent terms are essential to enable workers to repay loans while still supporting themselves and their families. This helps prevent further exposure of already vulnerable workers to human rights harm.
3) Farms may manage documentation for family workers more informally than for directly hired workers, but the standard criteria apply equally to all.</t>
  </si>
  <si>
    <t>A. If an organization provides loans to directly hired or contracted workers, it implements fair and transparent terms. At the very least:
a. The loan agreement complies with applicable legal limits;
b. The aggregate amount of the loan or salary advance does not exceed 50% of the worker's monthly base wage; and
c. The monthly loan payment does not exceed 10% of the worker's monthly base wage.
B. If an organization provides loans to directly hired or contracted workers, it ensures that any interest rate charged:
a. Does not place an undue burden on workers for repayment or bind them to the job; and
b. Does not exceed interest rates set by government-regulated financial institutions or prevailing market lending rates in the region.
C. The organization explains the loan terms and conditions to workers in a language and vocabulary they understand.</t>
  </si>
  <si>
    <t>1) For a small-scale farmer group, if any member provides loans to directly hired workers, the group manager collaborates with those members to implement the standard criteria.</t>
  </si>
  <si>
    <t>A. If an organization provides loans to directly hired or contracted workers, it implements fair and transparent terms. At the very least:
a. The loan agreement complies with applicable legal limits;
b. The aggregate amount of the loan or salary advance does not exceed 50% of the worker's monthly base wage; and
c. The monthly loan payment does not exceed 10% of the worker's monthly base wage.
B. If an organization provides loans to directly hired or contracted workers, it ensures that any interest rate charged:
a. Does not place an undue burden on workers for repayment or bind them to the job; and
b. Does not exceed interest rates set by government-regulated financial institutions or prevailing market lending rates in the region.
C. The organization documents the loan terms and conditions in writing, explains them to workers prior to their signature in a language and vocabulary they understand, and includes a formal loan request from the worker.</t>
  </si>
  <si>
    <t>1) If the organization provides loans to workers, it maintains a copy of all signed agreements. These agreements include fair and transparent loan limitations and interest rates.
2) The organization has a process in place to determine applicable loan limitations and interest rates.</t>
  </si>
  <si>
    <t>2.5. Child labor and forced labor</t>
  </si>
  <si>
    <t>The organization protects the health, safety, and well-being of children living and/or working on site.</t>
  </si>
  <si>
    <t>1) The intent of this criterion is to ensure that children are protected by requiring the organization to comply with applicable legal requirements on child labor and to assess and address potential hazards in work affecting their physical, mental, and emotional development, health, and well-being.
2) In line with ILO guidance, the organization prevents the worst forms of child labor, as well as the exposure of youth under the age of eighteen (18) to hazardous work. 
3) The organization does not employ children under the age of fifteen (15). An exception is made in developing countries—where economic and educational resources are not yet fully established—allowing organizations to specify a minimum age of fourteen (14) for regular employment, provided consultation with employers' and workers' organizations has taken place. The organization never allows any child under the age of fourteen (14) to enter regular employment, restricting them to informal, non-employment activities within the family or educational settings.
4) In line with ILO guidance  and in compliance with applicable laws, the organization may permit light work from the age of twelve (12), provided it is not likely to harm the child's health or development and does not interfere with school attendance, participation in vocational training, or the ability to benefit from education.
5) The organization considers its exposure to child labor as part of its human rights risk assessment (see criterion 2.1.3). This includes the correlation between child labor and the working conditions prevalent among extended families and communities (for example, economic pressures that contribute to children engaging in work and/or discontinuing their education prematurely).
6) Farms may manage documentation for family workers more informally than for directly hired workers, but the standard criteria apply equally to all.
7)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</si>
  <si>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understands and implements applicable legal limitations on the hours and types of work involving children.
B. If any of the worst forms of child labor are identified, the organization removes the children from all work and ensures their access to a safe space, meals, and protection from harm, pending further remediation (see criterion 2.5.3).
C. The organization encourages all workers, including family workers, to prioritize access to education for their children living on site.</t>
  </si>
  <si>
    <t>1) The organization is aware of applicable legal limitations on child labor, complies with these requirements, and takes action to prevent and address any occurrences of the worst forms of child labor.
2) For a small-scale farmer group, the group manager collaborates with members to implement the standard criteria.</t>
  </si>
  <si>
    <t>A. The organization understands and implements the applicable legal limitations on the hours and types of work involving children. When children perform on-site work, the organization ensures it is suited to their developmental stage and is conducted under safe conditions.
B. The organization clearly communicates child labor limitations to both directly hired and contracted workers, ensuring that all workers understand the requirements and feel safe reporting related concerns through designated channels.
C. If any of the worst forms of child labor are identified, the organization removes the children from all work and ensures their access to safe housing, meals, and protection from harm, pending further remediation (per criterion 2.5.3).
D. If made aware of other child labor concerns, the organization takes action to prevent recurrence.
E. Where applicable, the organization provides remedies to all affected parties.
F. The organization encourages all workers to prioritize access to education for their children living on site.</t>
  </si>
  <si>
    <t>The organization protects the health, safety, and well-being of young workers—defined as persons between the minimum legal working age and eighteen (18) years of age—who live and/or work on site.</t>
  </si>
  <si>
    <t>1) The intent of this criterion is to ensure that young workers are protected by requiring the organization to comply with applicable legal requirements regarding their employment, and to build and act on an understanding of the potential hazards associated with work affecting their physical, mental, and emotional development, health, and well-being.
2) While employing young workers is permissible under specific circumstances (as detailed in applicable laws and international conventions), the organization prevents young people under the age of eighteen (18) from being exposed to hazardous work. Accordingly, the organization considers young workers as part of its human rights risk assessment (see criterion 2.1.3).
3)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</si>
  <si>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A. The organization understands and implements applicable legal limitations on the hours and types of work involving young workers. Specifically, the working hours, payment, and benefits for workers who are under eighteen (18) years of age, full-time students, student learners, or apprentices comply with applicable laws.
B. The organization encourages all workers, including family workers, to prioritize access to education for young workers.</t>
  </si>
  <si>
    <t>1) Implementation is not required to be fully documented, provided that the organization understands and complies with the applicable legal requirements concerning young workers.
2) For a small-scale farmer group, the group manager collaborates with members to implement the standard criteria.</t>
  </si>
  <si>
    <t>A. The organization understands and implements applicable legal limitations on the hours and types of work involving young workers. Specifically:
a. Young workers' participation in hazardous activities is restricted to training contexts, where such activities are conducted sporadically, briefly, and under close oversight; and
b. The working hours, payment, and benefits for workers under eighteen (18) years of age, full-time students, student learners, or apprentices comply with applicable laws.
B. The organization clearly communicates the limitations regarding young workers to both directly hired and contracted workers, ensuring that all workers understand the specifications and feel safe reporting related concerns through designated channels.
C. Upon becoming aware of related concerns, the organization takes action to prevent recurrence.
D. If applicable, the organization provides remedies to all affected parties.
E. The organization encourages all workers to prioritize access to education for young workers.</t>
  </si>
  <si>
    <t>1) The organization is aware of and complies with applicable legal requirements concerning young workers.
2) The organization carries out engagement efforts to inform workers about these limitations, ensuring they understand the specifications and feel encouraged to report any related concerns.</t>
  </si>
  <si>
    <t>If children are found working outside applicable legal limitations, the organization takes action to implement corrective measures.</t>
  </si>
  <si>
    <t>1) The intent of this criterion is to emphasize the organization's responsibility to address and remedy all instances of child labor found outside applicable legal requirements, as outlined in criterion 2.5.1.
2) The organization may seek support from local service providers and civil society organizations to design robust child labor remediation plans aligned with internationally recognized guidance when deemed necessary.
3) The organization is aware of the sensitive nature of addressing such concerns and seeking remedy if applicable, and takes all necessary precautions to prioritize the welfare of the children, given their heightened vulnerability.
4) If the organization employs contracted workers, the same specifications applied to directly hired workers are to be communicated to contracted labor providers. The organization collaborates with them to implement measures for prevention, mitigation, and remediation, as necessary.
5) Further guidance is available in the TE-MM-GUI-127 Developing and Implementing a Grievance Mechanism and Remediation Plan Guide.</t>
  </si>
  <si>
    <t>If children are found to be working outside applicable legal limitations, the organization takes immediate action to remove them from all work and ensure they have access to a safe space, meals, and protection from harm.</t>
  </si>
  <si>
    <t>1) For a small-scale farmer group, the group manager collaborates with members to implement the standard criteria.
2) The organization has the option to contact the children's legal guardians to assume responsibility or seek support from child protection authorities and local NGOs or service providers specializing in child welfare.
3) Further guidance is available in the TE-MM-GUI-127 Developing and Implementing a Grievance Mechanism and Remediation Plan Guide.</t>
  </si>
  <si>
    <t xml:space="preserve">A. If children are found to be working outside applicable legal limitations, the organization takes immediate action to remove them from all work and ensure they have access to safe housing, meals, and protection from harm until further remediation action is undertaken.
</t>
  </si>
  <si>
    <t>1) Further guidance is available in the TE-MM-GUI-127 Developing and Implementing a Grievance Mechanism and Remediation Plan Guide.</t>
  </si>
  <si>
    <t xml:space="preserve">B. If the organization employs contracted workers, it communicates the same specifications to its contracted labor providers and collaborates with them on implementation.
</t>
  </si>
  <si>
    <t xml:space="preserve">C. The organization also implements a child labor remediation plan, which includes at least the following measures:
a. Conduct a timely assessment of the child's situation within the specific context of the site;
b. Define possible remediation solutions with legal guardians, the child, and contractors (if applicable), such as access to vocational schools or other training options;
c. Define roles and responsibilities of production site managers/farm owners, children, legal guardians, and specialized service providers; and
d. Provide support to the child, family, and contracted labor providers (if applicable) throughout the remediation process.
</t>
  </si>
  <si>
    <t>D. The organization maintains a written record of all incidents of child labor, corresponding remediation actions, and outcomes.</t>
  </si>
  <si>
    <t>The organization prohibits all forms of forced labor and, if identified, provides timely remedies to all affected parties.</t>
  </si>
  <si>
    <t>1) The intent of the criterion is to protect workers from forced labor, which is a combination of involuntary work and the use of threats, coercion, or intimidation (i.e., either factor is a major risk; in combination, they qualify as forced labor).
2) The organization prohibits all forms of forced labor, in compliance with applicable laws and in alignment with ILO Conventions 29 and 105. It demonstrates a broader commitment to safeguarding the well-being of workers, their families, and the communities in which it operates.
3) As part of its human rights risk assessment (see criterion 2.1.3), the organization evaluates its exposure to all forms of forced labor, specifically considering indicators such as: abuse of vulnerability, deception, restriction of movement, isolation, intimidation and threats, withholding of wages, debt bondage, physical or sexual violence, retention of identity documents, abusive working and living conditions, and excessive overtime.
4) The organization takes necessary precautions to prioritize the safety, dignity, and welfare of workers, especially those in vulnerable situations.
5) If the organization employs contracted workers, the same specifications applied to directly hired workers are to be communicated to contracted labor providers. The organization collaborates with them to implement measures for prevention, mitigation, and remediation, as necessary.</t>
  </si>
  <si>
    <t xml:space="preserve">A. The organization does not engage in any form of forced labor.
</t>
  </si>
  <si>
    <t>1) For a small-scale farmer group, the group manager collaborates with members to implement the standard criteria.</t>
  </si>
  <si>
    <t>B. If made aware of related concerns, the organization takes action to prevent their recurrence.</t>
  </si>
  <si>
    <t>A. The organization does not engage in any form of forced labor.</t>
  </si>
  <si>
    <t>B. The organization clearly communicates its policies regarding forced labor to both directly hired and contracted workers, ensuring that all workers understand them and feel safe reporting related concerns through designated channels.</t>
  </si>
  <si>
    <t>C. If made aware of related concerns, the organization takes action to prevent their recurrence.</t>
  </si>
  <si>
    <t>D. If applicable, the organization provides remedies to all affected parties.</t>
  </si>
  <si>
    <t>E. The organization maintains a record of all instances of forced labor, corresponding remediation actions, and outcomes.</t>
  </si>
  <si>
    <t>The organization works collaboratively with local stakeholders to develop, implement, and monitor the effectiveness of its plans to prevent, mitigate, and remediate child labor, forced labor, or both.</t>
  </si>
  <si>
    <t>1) This recommended practice builds on criteria 2.5.1, 2.5.2, 2.5.3, and 2.5.4, which require organizations to address, prevent, and remedy the worst forms of child labor and/or forced labor.
2) Given the cross-cutting nature of monitoring child labor and forced labor, organizations are encouraged to collaborate with local stakeholders (for example, civil society organizations, government bodies, expert service providers) to improve their response mechanisms and develop solutions tailored to local contexts.
3) In particular, collaborating with workers, civil society, and communities helps organizations share responsibilities, pool resources, and streamline methodologies (especially to identify and mitigate the root causes of child labor and/or forced labor locally) and ultimately implement holistic preventive systems to detect, prevent, and remediate child labor and/or forced labor, developed and operated in partnership with workers, civil society, and communities (for example, child labor monitoring and remediation systems, community-based monitoring).</t>
  </si>
  <si>
    <t>The organization refers victims of child labor and/or forced labor to non-governmental organizations (NGOs) and service providers that offer support to victims.</t>
  </si>
  <si>
    <t>1) This leadership criterion builds on criteria 2.5.1, 2.5.2, 2.5.3, and 2.5.4, which require the organization to address, prevent, and remedy the worst forms of child labor, the involvement of young workers in inappropriate activities, and/or forced labor.
2) Recognizing the sensitivity of such harm, the organization works collaboratively with local civil society organizations and expert service providers to prioritize the welfare of the affected parties and ultimately inform the remediation measures.
3) This referral system does not substitute the handling of related complaints received through grievance mechanisms (see criterion 2.1.7). Instead, it supports the organization in addressing the comparatively higher risk of such concerns going unreported—and thus remaining unaddressed, without prevention or remediation.</t>
  </si>
  <si>
    <t>2.6. Livelihoods</t>
  </si>
  <si>
    <t>The organization takes steps to progress toward paying living wages to all directly hired workers.</t>
  </si>
  <si>
    <t>1) The intent of this criterion is to provide actionable recommendations for the organization to progress toward supporting its workers in achieving a decent standard of living for themselves, their families, and their communities.
2) The concept of "living wages" applies to directly hired workers (and family workers, to the extent that they are formally paid wages), whereas "living income" refers to any income earner, such as self-employed farmers.
3) Farms may manage documentation for family workers more informally than for directly hired workers, but the standard criteria apply equally to all.</t>
  </si>
  <si>
    <t>A. The organization has identified a local living wage benchmark and annually assesses the gap between the actual wages of its directly hired workers and the locally applicable benchmark.
B. The organization has a plan to reduce or close any gaps between the living wage benchmark and its actual wages.
C. The organization demonstrates that directly hired workers are paid the locally applicable living wage benchmark, or documents ongoing, annual progress toward meeting that goal.</t>
  </si>
  <si>
    <t>1) The organization has the option to use available, locally applicable living wage calculations. In some cases, benchmarks are not available or do not align with the organization's specific context, making it important to seek expert support from local service providers, unions, or civil society organizations.
2) The organization compares the median wages it pays to directly hired workers, excluding overtime payments, performance bonuses, or similar add-ons. The goal of this process is to highlight the extent of the gap (if any) between living wage benchmarks and actual wages.
3) The organization implements measures to reduce the gap between locally applicable living wage benchmarks and its actual wages.
4) The organization acknowledges and builds internal awareness that a living wage benchmark is a composite metric. Achieving living wages does not rely exclusively on increasing workers' wages but also includes adjustments to other variables (for example, benefits), which are often more practical and meaningful for workers and their families.
5) Achieving a living wage for all directly hired workers takes time. The organization is encouraged to document its process and maintain evidence of continuous progress on the matter.</t>
  </si>
  <si>
    <t>The organization provides fair and transparent pricing to its direct raw material suppliers for the products and services they deliver.</t>
  </si>
  <si>
    <t>1) The intent of this criterion is to provide actionable recommendations for the organization to progress toward addressing the impact of its pricing practices on suppliers—particularly in terms of enabling them to potentially achieve a living income and offer fair working conditions to their own workers. A good starting point is for the organization to account for the risks that its pricing practices potentially pose to suppliers in its human rights risk assessment (per criterion 2.1.3).
2) Farmers are often unable to influence their own access to a living income. The intent of this criterion is to ensure they take living incomes into account when interacting with suppliers, potentially including other farmers.</t>
  </si>
  <si>
    <t>A. The organization annually assesses the impact of its pricing practices on its direct raw material suppliers and adjusts findings for inflation.
B. The organization collaborates with direct raw material suppliers to adjust its pricing system and mitigate adverse impacts as necessary.</t>
  </si>
  <si>
    <t>1) In certain circumstances, the prices paid for goods and services do not fully cover production costs (for example, the cost of raw materials, component parts, and labor for producing the specific order), exposing farmers or supply chain workers to potential human rights harm.
2) Having identified the impacts, the organization is encouraged to collaborate with direct suppliers to mitigate the potentially adverse effects of its pricing practices. Potential solutions include a range of mutually reinforcing measures, not limited to increasing financial compensation, but also encompassing adjustments to payment conditions (for example, advances), ensuring timely and consistent payments, and providing forecasting support to suppliers.
3) To assess its pricing practices, the organization is encouraged to develop an engagement process with its direct suppliers, adapted to the specific context.
4) This engagement process is designed to achieve a mutual understanding of the organization's pricing practices and their potential knock-on effects on suppliers of goods or services.</t>
  </si>
  <si>
    <t>3. Land use</t>
  </si>
  <si>
    <t>3.1. Management plan</t>
  </si>
  <si>
    <t>The organization has a written land health management plan in place, which includes a description of land tenure and covers the following areas:
a. Soil health;
b. Nutrient management;
c. Integrated pest management;
d. Water management; and
e. Biodiversity management.</t>
  </si>
  <si>
    <t>1)	The organization refers to its land health management plan when carrying out farm activities related to the topics listed in the criterion.
2)	If any of the sections do not apply, the organization provides a rationale explaining why.
3)	The land health management plan is reviewed at least annually, in accordance with criterion 1.2.2.
4)	Land tenure requires only a description of the ownership of the land (for example, owned, rented, or communal) used for production, to help understand the organization's ability to make decisions on land management.
5)	For a small-scale farmer group, members may collaboratively develop a single written land health management plan, to be maintained at the group level.
6)	Further guidance on this theme, including an optional template covering records for applicable issues, is available in the TE-MM-GUI-125 Land Health Management Plan Guide.</t>
  </si>
  <si>
    <t>The organization's land health management plan is used to guide its actions across farmed and non-farmed areas to ensure that land health is maintained.</t>
  </si>
  <si>
    <t>1) If any of the sections do not apply, the organization provides a rationale explaining why.
2) "Non-farmed areas" refer to parts of the farm not used for fiber production but still under the organization's management control, whether owned or rented. These include non-grazed and/or non-cropped areas such as woodlands and riparian zones.</t>
  </si>
  <si>
    <t>Workers responsible for implementing the land health management plan are knowledgeable about current best practices related to each section of the plan and are competent to recognize when expert support is needed.</t>
  </si>
  <si>
    <t>1) This criterion applies to workers responsible for implementing specific sections of the land health management plan. Their required knowledge of best practices is limited to the farm context in which they work and the specific sections of the plan they are tasked with delivering.</t>
  </si>
  <si>
    <t>Monitoring requirements are met for all sections of the land health management plan as applicable to the production system. These include:
a. Soil and vegetation health;</t>
  </si>
  <si>
    <t>1) The organization has a monitoring plan that takes into account the monitoring requirements listed from 3.1.4.a to 3.1.4.f.
2) If any of the monitoring requirements do not apply, the organization provides a rationale explaining why.
3) For a small-scale farmer group, members may collaboratively develop a single monitoring plan (as part of the land health management plan), to be maintained at the group level.</t>
  </si>
  <si>
    <t>Monitoring requirements are met for all sections of the land health management plan as applicable to the production system. These include:
b. Soil degradation and restoration;</t>
  </si>
  <si>
    <t>Monitoring requirements are met for all sections of the land health management plan as applicable to the production system. These include:
c. Nutrient applications;</t>
  </si>
  <si>
    <t>Monitoring requirements are met for all sections of the land health management plan as applicable to the production system. These include:
d. Pest thresholds and pesticide applications;</t>
  </si>
  <si>
    <t>Monitoring requirements are met for all sections of the land health management plan as applicable to the production system. These include:
e. Water use; and</t>
  </si>
  <si>
    <t>Monitoring requirements are met for all sections of the land health management plan as applicable to the production system. These include:
f. Lethal control registers.</t>
  </si>
  <si>
    <t>The number and distribution of monitoring sites conform to the standard monitoring guidance and ensure that monitoring points are strategically placed and representative of the scale of potential impact.</t>
  </si>
  <si>
    <t>1) Monitoring includes consideration of:
• Selection of monitoring sites;
• Number of monitoring points; and
• Monitoring methodologies.
2) Records of monitoring activities are kept.
3) Strategic monitoring is required; however, demonstrating outcomes or progress is not.
4) Additional monitoring guidance is available in the TE-MM-GUI-125 Land Health Management Plan Guide.</t>
  </si>
  <si>
    <t>3.2. Soil health</t>
  </si>
  <si>
    <t>The soil health section of the land health management plan includes:
a. Forage resources;
b. Grazing practices;
c. Soil erosion;
d. Compaction;
e. Organic matter;
f. Soil biodiversity; and
g. Other risks impacting soil health.</t>
  </si>
  <si>
    <t>1) The soil health section describes how the activities under each of the elements from 3.2.1.a to 3.2.1.g contribute to soil and land health. For example, rather than simply stating "erosion is avoided" under 3.2.1.c, the plan identifies areas at highest risk of specific types of erosion and describes the mitigation measures in place. For example: "Pastures one and three are prone to sheet erosion due to more bare ground. These pastures are managed with short, intense grazing periods and longer rest periods to encourage the establishment of vegetation cover and avoid further degradation due to overgrazing."
2) The soil health section describes the activities carried out on the farm for each topic listed in the criteria and includes an explanation for any topics that do not apply to the farm.
3) For a small-scale farmer group, members may collaboratively develop a single written section on soil health (as part of the land health management plan), to be maintained at the group level.</t>
  </si>
  <si>
    <t>The organization has a plan and implements it to monitor overall soil and vegetation health, including the following specific factors:
a. Soil compaction;
b. Soil erosion;
c. Soil organic matter; 
d. Vegetation coverage, composition, and health; and
e. Efficacy of restoration efforts.</t>
  </si>
  <si>
    <t>1) Although monitoring efforts differ among certified organizations, all are required to focus on at least the basic on-farm monitoring techniques available.
2) Monitoring systems are designed to detect changes resulting from grazing and crop management, where applicable, and to provide objective information on progress toward sustainable land management. This includes monitoring the effectiveness of restoration or threat mitigation interventions.
3) The organization's monitoring plan considers the monitoring requirements listed from 3.2.2.a to 3.2.2.e. If any requirements are not applicable, the organization provides a rationale explaining why.
4) Monitoring site selection, sample size, and frequency depend largely on the organization's objectives, the impacts of the associated production system, and the condition of the farm. The need for a strategic monitoring plan is further outlined in criterion 3.1.5.
5) For a small-scale farmer group, when internal audits are conducted for nomadic or semi-nomadic group members, photos of the land before and after grazing are taken by the group member. The group manager provides training to nomadic or semi-nomadic members to recognize signs of land management issues—such as erosion, compaction, vegetation degradation, and overgrazing—whether caused by herders or other land users, and to understand how to respond effectively (for example, for known erosion sites, actions such as avoiding grazing or moving animals through quickly and lightly).</t>
  </si>
  <si>
    <t>The organization applies land management techniques that aim to prevent or minimize:
a. Soil compaction;
b. Loss of soil organic matter;
c. Soil erosion; and
d. Degradation of vegetation cover.</t>
  </si>
  <si>
    <t>1) The intent of this criterion is to ensure that the organization applies land management techniques that do not degrade soil and/or vegetation.
2) The soil health section, as part of the land health management plan, includes descriptions of soil management actions to prevent the degradation of soil and vegetation.
3) Examples of these techniques include:
• Animal stocking rates and grazing management; and
• Erosion prevention and control systems.</t>
  </si>
  <si>
    <t>Where land or soil degradation is detected, the organization takes action to restore all affected areas under its management.</t>
  </si>
  <si>
    <t>1) This criterion includes farmed areas (for example, pastures, rangeland, and cropping land) as well as non-farmed areas (for example, riparian areas, and buffer strips).
2) Where areas of degradation are identified, strategic restoration efforts are implemented (for example, soil erosion control, compaction restoration, and/or rehabilitation of vegetation through changes in production activities) to promote better soil health.</t>
  </si>
  <si>
    <t>The land is not degraded as a result of grazing or other land-use practices by the organization.</t>
  </si>
  <si>
    <t>1) The organization considers the impact of grazing pressure and animal presence/stocking density on land degradation. Examples of degradation include increasing bare ground, negative changes in species composition, and increases in unfavorable pioneer species.
2) The soil health section of the land health management plan (see criterion 3.2.1) details the risks and techniques to mitigate these impacts.</t>
  </si>
  <si>
    <t>Where land is reseeded or planted with fodder crops, the organization takes action to protect soil health.</t>
  </si>
  <si>
    <t>1) This criterion is applicable only when the organization grows supplementary crops to support animals included in the scope certificate or when pastures or rangelands are reseeded. Any reseeding of rangeland or other native pastures does not result in the conversion of natural ecosystems.
2) To protect soil health during reseeding or planting, principles such as minimizing soil disturbance and maintaining soil cover are key considerations. These are implemented through methods such as conservation tillage or low-till practices.</t>
  </si>
  <si>
    <t>3.3. Soil nutrients</t>
  </si>
  <si>
    <t>If nutrients are used, the organization's land health management plan includes a section on nutrient management. This follows the principles of efficiency and reduced synthetic fertilizer use, calculating likely crop requirements based on the available nutrients in soil, organic manures, composts, and crop residues.</t>
  </si>
  <si>
    <t>1) Soil nutrient criteria (including all criteria in theme 3.3) are applicable only to organizations that use nutrients.
2) The nutrient management section supports the organization in planning its nutrient application—including both synthetic and non-synthetic nutrients (for example, manure or compost)—in terms of nutrient type, timing and method of application, and specific crop requirements.
3) This type of plan is referred to as a "nutrient budget" in some regions. The name of the document is not important, as long as the necessary details are included.
4) The level of detail in the plan depends on the scale of the farm and the planned application.
5) For a small-scale farmer group in which at least one member applies synthetic or non-synthetic nutrients, group members may collaboratively develop a single written nutrient management plan, to be maintained at the group level.</t>
  </si>
  <si>
    <t>The organization avoids nutrient excess or waste by efficiently applying nutrient amounts that are tailored to the specific requirements of the crop being treated.</t>
  </si>
  <si>
    <t>1) Nutrients are used efficiently through the implementation of the organization's nutrient management section, as part of the land health management plan.
2) Efficient applications consider the crops to be treated, their nutrient needs, and the methodologies employed to optimize use and mitigate environmental risks.</t>
  </si>
  <si>
    <t>Nutrient application equipment is kept in good working order, cleaned after each use, and regularly calibrated.</t>
  </si>
  <si>
    <t>1) The intent of this criterion is to mitigate risks to human and environmental safety by ensuring well-executed maintenance of nutrient application equipment.</t>
  </si>
  <si>
    <t>Fertilizers and manures are applied only to the intended crop area, with a buffer zone between the application area and any existing water bodies, riparian zones, or natural ecosystems.</t>
  </si>
  <si>
    <t>1) The intent of this criterion is to ensure that fertilizers and manures are applied as efficiently and responsibly as possible, in a manner that prevents or mitigates associated environmental risks.
2) The standard does not prescribe a specific width or area for buffer zones. The organization determines a zone that aligns with the objective of this criterion, based on the type of nutrient being applied and the method of application (for example, surface spreading compared with manure injection).</t>
  </si>
  <si>
    <t>The risk of water pollution from runoff containing sediment, composts, manure, fertilizers, or other potentially polluting materials is assessed and managed.</t>
  </si>
  <si>
    <t>1) Actions to reduce runoff include the use of buffer strips, precision application (for example, targeting specific areas of a field or crop with greater or lesser nutrient needs rather than applying uniformly), avoiding application to frozen or waterlogged soil, and refraining from application during heavy rain or when such conditions are forecast.
2) While this criterion falls within the soil nutrients theme, it is important to also consider other water pollutants, such as sediments and contaminants from hazardous material disposal (i.e., polluting materials).</t>
  </si>
  <si>
    <t>For all nutrient applications, the organization maintains records detailing:
a. Date of application;
b. Type of nutrient applied;
c. Reason for application;
d. Volume of nutrient used; and
e. Area of application.</t>
  </si>
  <si>
    <t>1) The nutrient monitoring management section, as part of the land health management plan, includes a record-keeping system that documents the types and volumes of fertilizers applied during each cropping cycle, specifying the area of application (in hectares).
2) The intent of this criterion is to support management planning, provide evidence of application rates, and to monitor trends in nutrient applications over time.
3) The optional TE-MM-GUI-125 Land Health Management Plan Guide is available for use.
4) For a small-scale farmer group, a single record-keeping system for nutrient applications may be collaboratively maintained at the group level.</t>
  </si>
  <si>
    <t>The organization uses compost or other organic fertilizers either produced on-site or derived from waste and by-products available in the region.</t>
  </si>
  <si>
    <t>1) The intent of this criterion is to encourage the use of compost and other organic fertilizers produced on the farm or within the surrounding region for nutrient management, in order to reduce reliance on external and synthetic fertilizer applications, thereby helping to lower greenhouse gas emissions.
2) For a small-scale farmer group, a single record-keeping system for the nutrient management section of the land health management plan may be collaboratively maintained at the group level.</t>
  </si>
  <si>
    <t>3.4. Pest management</t>
  </si>
  <si>
    <t>If pesticides are used, the organization's land health management plan includes a section on integrated pest management (IPM), which is implemented for each crop and each year.</t>
  </si>
  <si>
    <t>1) Pest management criteria (including all criteria under theme 3.4) are applicable only to organizations that use pesticides.
2) For a small-scale farmer group, members may collaboratively develop a single written section on integrated pest management (as part of the land health management plan), to be maintained at the group level.</t>
  </si>
  <si>
    <t>The IPM section, part of the organization's land health management plan, is based on a systems approach and the principles of prevention, observation, monitoring, and intervention. It includes recommended thresholds or triggers for pesticide use, where such thresholds are available.</t>
  </si>
  <si>
    <t>1) The IPM section, as part of the land health management plan, describes the ecological justification for pesticide use, rather than simply listing applications based on crop growth stages or times of the year.</t>
  </si>
  <si>
    <t>In accordance with the IPM section of the land health management plan, the organization prioritizes biological, physical, and cultural control methods as the initial response, unless it is demonstrated that these methods are ineffective.</t>
  </si>
  <si>
    <t>1) The IPM section, as part of the organization's land health management plan, demonstrates that non-pesticide methods are prioritized, and that biological, physical, or cultural methods (for example, intercropping systems or physical pest removal) have been shown to be ineffective before any pesticides are used for that crop and pest.
2) The organization maintains detailed records of non-pesticide methods that have been attempted and discarded due to ineffectiveness.
3) For a small-scale farmer group, a single record-keeping system for documenting non-pesticide methods that have been attempted and discarded due to ineffectiveness may be collaboratively maintained with group members at the group level.</t>
  </si>
  <si>
    <t>Chemicals are stored and handled in compliance with applicable legal requirements and in accordance with best practice guidance, including, at least, that:
a. Site selection takes into account the environmental risks associated with leakage;
b. User restrictions, including those related to age and pregnancy, are respected;
c. Only authorized and trained workers have access to the keys to the storage area;
d. Workers responsible for managing pesticide storage are trained in pesticide handling and understand the implications of incorrect handling;
e. No feedstuffs are stored in the area that is used for chemical storage;
f. Large containers are stored either directly on the cement floor, on wooden pallets covered with thick plastic, or on plastic pallets;
g. Products in solid, powder, or granular form are stored above liquid formulations to reduce potential damage from accidental leakage; and
h. All products are stored in their original containers with the manufacturers' labels intact.</t>
  </si>
  <si>
    <t>1) Site selection ensures that the storage area is:
• Located above the fifty (50)-year flood line; 
• Contained within a bunded area designed to prevent leakage or overflow;
• Not located near any drains or wells; and
• Constructed to resist fire.</t>
  </si>
  <si>
    <t>Chemical containers are not reused outside of their original purpose.</t>
  </si>
  <si>
    <t>1) The intent of this criterion is to ensure that no secondary poisoning or contamination results from the reuse of these containers, in alignment with numerous health and safety considerations.</t>
  </si>
  <si>
    <t>The organization does not apply pesticides as a prophylactic measure; applied pesticides are appropriate and specific to control the identified pest burden.</t>
  </si>
  <si>
    <t>1) Appropriate pesticides are those that target the specific pest, disease, fungus, or weed, and are applied at the correct dosage and frequency, and (where necessary) in mixtures as defined by the label and application guidelines.
2) Prophylactic use of pesticides refers to the application of pesticides without reference to monitoring or threshold levels, but rather at a predetermined crop growth stage. Another example of prophylactic use is when one type of pesticide is justified, and another is mixed into the tank and applied as an insurance against potential future problems. Research has shown that prophylactic use does not increase crop productivity and generally results in larger volumes of pesticides being used.</t>
  </si>
  <si>
    <t>The organization applies pesticides responsibly, including:
a. In accordance with the directions on the manufacturer's label;
b. In appropriate weather conditions;
c. Only to specific crops for which the product is licensed for use;
d. Using appropriate and well-maintained equipment; and
e. Using personal protective equipment (PPE) in alignment with criterion 2.3.7 and applicable subcriteria.</t>
  </si>
  <si>
    <t>1) Directions on the label that are followed include: dilution and application rates, acceptable mixes of various products, and the specific crops for which the product is licensed for use.
2) The use of PPE is consistent with the risk level and the method of application of the product being used (see criterion 2.3.7).
3) Appropriate weather conditions are those that allow for the efficient application of pesticides. Conditions to be avoided include:
• Windy weather, which increases the risk of spray drift;
• Wet weather, which—if it occurs soon after application—risks leaching of chemicals into watercourses; and
• Hot weather, which tends to cause leaf scorching.
4) Appropriate and well-maintained equipment ensures even application of the product at the correct rate.
5) A chemical handling certificate or similar documentation that demonstrates adherence to chemical management practices serves as evidence of conformance with this criterion.</t>
  </si>
  <si>
    <t>Pesticides are applied only to the intended crop area, with a buffer zone maintained between the application area and any existing water bodies, riparian zones, or natural ecosystems.</t>
  </si>
  <si>
    <t>1) The intent of this criterion is to ensure that pesticides are applied as efficiently and responsibly as possible, and in a manner that prevents or mitigates associated environmental risks.
2) The standard does not prescribe a specific width or area for buffer zones. The organization determines a zone that meets the objective of this criterion, based on the pesticides being applied, the type of application (for example, tractor-mounted sprayers compared with handheld sprayers), aligned with local expert recommendations, and in compliance with applicable laws.</t>
  </si>
  <si>
    <t>The organization takes measures to avoid damage to beneficial organisms.</t>
  </si>
  <si>
    <t>1) The organization considers the potential impacts on beneficial organisms, such as soil microfauna and pollinators, when selecting a pesticide, choosing those that pose the least risk to these organisms.</t>
  </si>
  <si>
    <t>The organization takes necessary action to mitigate risks to human and animal health associated with pesticide application.</t>
  </si>
  <si>
    <t>1) The organization considers the potential impacts on human and animal health when making decisions regarding pesticide application.
2) Human health includes that of the person(s) conducting the application, other workers, and nearby communities.
3) Animals are also vulnerable to negative impacts from pesticide application. For example, when spray drifts onto grazing land or when animals are allowed to graze on recently sprayed cropping areas.
4) As per criterion 3.4.7, application follows label recommendations and is carried out responsibly.</t>
  </si>
  <si>
    <t>The organization takes action to mitigate the risk of pesticide resistance.</t>
  </si>
  <si>
    <t>1) Pesticide resistance often develops when the same pesticide—or those with similar modes of action— is applied repeatedly or at incorrect application rates (i.e., dosage and/or frequency). This repeated exposure allows insect pests, diseases, fungi, or weeds to develop resistance.
2) Following the IPM section of the land health management plan to determine when to spray, and ensuring that application rates are correct, is a good starting point. However, if multiple applications are necessary to control the same problem, it is recommended to consider different products with distinct modes of action.</t>
  </si>
  <si>
    <t>The organization monitors crops or pastures at a frequency that ensures timely detection of thresholds or triggers for pesticide use (see criterion 3.4.2).</t>
  </si>
  <si>
    <t>1) The organization undertakes monitoring at a frequency that enables timely detection of pesticide threshold levels and helps prevent economic crop damage.</t>
  </si>
  <si>
    <t>For all pesticide applications, the organization maintains records detailing the:
a. Substance (product) administered;
b. Reason for application;
c. Location of application;
d. Volume of product used;
e. Date of application; and
f. Person who applied the pesticide.</t>
  </si>
  <si>
    <t>1) The IPM section of the land health management plan includes a record-keeping system for documenting pesticide applications.
2) The intent of this criterion is to support management planning, provide proof of application rates, and monitor trends in pesticide use over time.
3) The optional TE-MM-GUI-125 Land Health Management Plan Guide is available for use.
4) For a small-scale farmer group, a single record-keeping system for the IPM section of the land health management plan may be collaboratively maintained with group members at the group level.</t>
  </si>
  <si>
    <t>3.5. Water management</t>
  </si>
  <si>
    <t>If irrigation is used, the organization's land health management plan includes a section on water management for the protection and conservation of local water resources, including:
a. Monitoring of irrigation or abstraction by volume (if measurable); and
b. Adoption of the best available methods, tools, and technologies to improve protection and use efficiency.</t>
  </si>
  <si>
    <t>1) Water management criteria (including all criteria under theme 3.5) are applicable only to organizations using irrigation.
2) Measurement of water abstraction is not possible when systems or tools are unavailable to the producer due to resource constraints or lack of local extension support.
3) For a small-scale farmer group, members may collaboratively develop a single written section on water management (as part of the land health management plan), to be maintained at the group level.</t>
  </si>
  <si>
    <t>The organization implements practices to ensure efficient use of water for irrigation.</t>
  </si>
  <si>
    <t>1) Irrigation is used in response to local conditions, taking into account the specific growing season, and plant needs.
2) Irrigation is most efficient when limited to essential times of the day—such as at night or in the early morning—when temperatures and wind speeds are generally lower and evaporation from the sun's heat is reduced.</t>
  </si>
  <si>
    <t>The volume of water abstraction does not exceed the limits set in licenses or other agreements and does not contribute to the long-term depletion of the water source.</t>
  </si>
  <si>
    <t>1) Long-term depletion of water occurs where there is long-term abstraction pressure, regardless of climatic conditions.
2) While it is important to ensure licenses and agreements are met, on their own these do not ensure that no long-term depletion of water takes place.
3) It is widely recognized that water depletion is more critical at the landscape level. When a national or regional report indicates that a water resource is under pressure, the organization is urged to reduce its extraction rate, regardless of what its water license allows. Even in the absence of such a report, if the organization observes that available water levels are low (for example, reduced aquifer levels or low snowpack from the previous winter, depending on the water source), it adjusts its water use to remain below its licensed allowance in order to protect water stocks for future years.</t>
  </si>
  <si>
    <t>The organization tracks its irrigation water use by water source and distribution area, where measurement is possible.</t>
  </si>
  <si>
    <t>1) Measuring irrigation water use is not possible when producers lack access to measurement systems or tools, for example due to resource constraints or lack of local extension support.
2) For a small-scale farmer group, a single record-keeping system for the water management section of the land health management plan may be collaboratively maintained with group members at the group level.</t>
  </si>
  <si>
    <t>The organization does not use flood or sprinkler irrigation when more efficient alternatives are available.</t>
  </si>
  <si>
    <t>1) While flood and sprinkler irrigation systems cover large areas of land, there is a risk that they result in water use that exceeds crop requirements. There are more efficient alternatives, such as drip irrigation.
2) "Available" in the criterion refers to options that are fit for purpose and have been successfully implemented by other producers in the local context or a similar one.</t>
  </si>
  <si>
    <t>3.6. Biodiversity management</t>
  </si>
  <si>
    <t>The organization's land health management plan includes a section on biodiversity management that guides the management and monitoring of biodiversity on the farm.</t>
  </si>
  <si>
    <t>1) This criterion assesses whether a written biodiversity management section, as part of the land health management plan, addresses the details outlined in criteria 3.6.2 and 3.6.3 below.
2) For a small-scale farmer group, members may collaboratively develop a single written section on biodiversity management (as part of the land health management plan), to be maintained at the group level.</t>
  </si>
  <si>
    <t>The biodiversity management section of the land health management plan addresses the management of land in each of the following sensitive areas, where present on the farm:
a. Protected areas;
b. Key Biodiversity Areas;
c. Biodiversity hotspots;
d. Rare, endangered, and endemic species;
e. Riparian areas and aquatic ecosystems; and
f. Wildlife corridors and migration routes.</t>
  </si>
  <si>
    <t>1) The biodiversity management section of the land health management plan describes and includes spatial representations of any sensitive areas found on the farm.
2) Implementation of this criterion is supported by the farm profile, created through the completion of the TE-MM-TEM-109 Materials Matter Farm Survey, and spatial data support through Textile Exchange, which identifies any protected areas, Key Biodiversity Areas, and biodiversity hotspots.</t>
  </si>
  <si>
    <t>The biodiversity management section of the organization's land health management plan identifies and addresses each of the following threats to biodiversity, as applicable:
a. Grazing pressure;</t>
  </si>
  <si>
    <t>1) The biodiversity management section of the land health management plan describes management interventions to address biodiversity threats associated with farming activities. While overlap with other land management criteria is possible, this criterion ensures a focused approach to biodiversity planning.</t>
  </si>
  <si>
    <t>The biodiversity management section of the organization's land health management plan identifies and addresses each of the following threats to biodiversity, as applicable:
b. Crop management;</t>
  </si>
  <si>
    <t>The biodiversity management section of the organization's land health management plan identifies and addresses each of the following threats to biodiversity, as applicable:
c. Soil degradation;</t>
  </si>
  <si>
    <t>The biodiversity management section of the organization's land health management plan identifies and addresses each of the following threats to biodiversity, as applicable:
d. Alien and invasive species;</t>
  </si>
  <si>
    <t>The biodiversity management section of the organization's land health management plan identifies and addresses each of the following threats to biodiversity, as applicable:
e. Hunting, fishing, or gathering of protected, threatened, or endemic plant or animal species; and</t>
  </si>
  <si>
    <t>The biodiversity management section of the organization's land health management plan identifies and addresses each of the following threats to biodiversity, as applicable:
f. Human-wildlife conflict.</t>
  </si>
  <si>
    <t>No deforestation or conversion of natural ecosystems has occurred since June 1, 2016.</t>
  </si>
  <si>
    <t>1) Deforestation and conversion under the standard align with the definitions set out by the Accountability Framework initiative (AFi) and relate to the legal and illegal deforestation or conversion of natural ecosystems and forests also defined under AFi. The cut-off date is applicable to any fiber historically recognized under the original Responsible Animal Fiber (RAF) standards as the cut-off dates were set in line with the release of the initial Responsible Wool Standard (RWS) in 2016.
2) In the absence of local demarcation, the Science Based Targets Network (SBTN) Natural Lands Map may be used as a baseline for deforestation and conversion from 2020 onwards.</t>
  </si>
  <si>
    <t>Where hazardous materials are disposed of, disposal occurs in designated areas and in compliance with applicable laws.</t>
  </si>
  <si>
    <t>1) Hazardous materials are defined according to the categories stipulated by applicable laws.
2) Hazardous materials are those that pose risks to human or animal health, water, or soil quality. These include waste materials from:
• Animal health products, for example, medicines and sharps;
• Chemicals, for example, fertilizers, pesticides, cleaning agents, and antifreeze;
• Certain building materials, for example, asbestos and contaminated concrete;
• Batteries;
• Equipment containing refrigerants, for example, freezers and air conditioners;
• Lubricating oils and filters;
• Paints or coatings;
• Machinery tires;
• Pressurized containers; and
• Devices containing mercury, for example, thermometers, fluorescent bulbs, thermostats, and electrical switches.</t>
  </si>
  <si>
    <t>The organization implements non-lethal measures to foster human-wildlife coexistence.</t>
  </si>
  <si>
    <t>1) When selecting non-lethal control measures, a decision tree approach is used, with consideration given to the species and the context.
2) Examples of non-lethal measures include:
• Exclusionary fencing;
• Livestock guardian animals;
• Lights and sirens (which are often motion-activated); and
• Fladry lines (i.e., flags or strips of fabric attached to fences).
3) The organization is encouraged to refer to the decision tree described in the TE-MM-GUI-125 Land Health Management Plan Guide.</t>
  </si>
  <si>
    <t>Lethal control of wildlife is used only when non-lethal measures have been shown to be ineffective (i.e., when wildlife continues to pose a problem despite the use of non-lethal methods).</t>
  </si>
  <si>
    <t>1) Rats and mice are not considered "wildlife" under this criterion.
2) Lethal control is used only if it is legal in the country of operation. It is the organization's responsibility to verify the applicable laws to ensure that such control measures are legally permitted and that the species involved are not protected by law.
3) In situations where invasive species are being controlled under government-mandated programs in which lethal control is the first response, an organization that demonstrates it is following such a program is exempt from this criterion for the invasive species named in that program.</t>
  </si>
  <si>
    <t>Live traps are used solely to target specific problem animals and in compliance with applicable laws.</t>
  </si>
  <si>
    <t>1) If used, live traps are managed to target the specific problem animal and are checked at least twice every twenty-four (24) hours—once in the morning and once in the evening.
2) Live trapping for the relocation of problem animals is guided by a conservation expert to avoid any illegal or ecologically problematic introductions of species into new environments.</t>
  </si>
  <si>
    <t>Lethal control targets the specific animal(s) that pose a risk to human-wildlife coexistence.</t>
  </si>
  <si>
    <t>1) The intent of this criterion is to reduce the likelihood of non-selective persecution of non-conflict species and to minimize the negative effects of such actions on biodiversity.
2) If a single animal is causing a problem that is not manageable through non-lethal means, it is not acceptable for all members of that species to be targeted for lethal control—unless the species is classified as invasive. The organization implements monitoring to identify the animal(s) that is/are presenting a risk to livestock or crops.
3) In situations where invasive species are being controlled under government-mandated programs that target all individuals of a given species, an organization that demonstrates compliance with such a program is exempt from this criterion for the invasive species named in that program.</t>
  </si>
  <si>
    <t>Lethal control is not used for any protected or threatened endemic species.</t>
  </si>
  <si>
    <t>1) "Endemic species" includes those listed as Near Threatened, Vulnerable, Endangered, or Critically Endangered on the International Union for Conservation of Nature (IUCN) Red List of Threatened Species.</t>
  </si>
  <si>
    <t>The organization ensures that lethal control of any animal posing a risk to human-wildlife coexistence results in instantaneous unconsciousness and death.</t>
  </si>
  <si>
    <t>1) The intent of this criterion is to ensure the humane treatment of animals prior to death and to reduce pain and suffering.
2) In situations where invasive species are being controlled under government-mandated programs that use baiting to target specific species, an organization that demonstrates compliance with such a program is exempt from this criterion for the invasive species named in that program (see criterion 3.6.13).
3) Acceptable methods include the use of a firearm by a skilled marksman.
4) The use of hunting dogs to flush wildlife from cover is permitted. However, the use of hunting dogs to kill the species in question is not permitted, as it does not result in instantaneous unconsciousness or death. It is also not permitted to use hunting dogs to chase animals for extended periods, as this causes prolonged mental and physical stress.</t>
  </si>
  <si>
    <t>The organization does not use leghold traps or snares.</t>
  </si>
  <si>
    <t>1) The intent of this criterion is to reduce pain and suffering, as well as the mutilation of non-target species that are captured and subsequently released from such traps.
2) This trapping method, including soft-catch traps, is prohibited.</t>
  </si>
  <si>
    <t>A baiting program using poison for any species other than rats and mice is used only if all of the following criteria are met:</t>
  </si>
  <si>
    <t>1) This criterion is applicable only if the baiting program aligns with or is part of a broader conservation or regional program informed by experts, and all associated conditions (those specific to the country and local context) are met.</t>
  </si>
  <si>
    <t>3. Land Use</t>
  </si>
  <si>
    <t>3.6. Biodiversity Management</t>
  </si>
  <si>
    <t>a. The target species is classified as invasive;</t>
  </si>
  <si>
    <t>2) Rel. 3.6.13.a. The animal in question is formally recognized as an invasive species, not merely considered a pest by the organization.
3) Rel. 3.6.13.a. An invasive species is defined as a species:
• That is non-native (or alien) to the ecosystem under consideration; and
• Whose introduction causes, or is likely to cause, economic or environmental harm, or harm to human health.
4) Rel. 3.6.13.a. Non-native species are plants and animals living in areas where they do not naturally exist. The terms non-native species and invasive species are not interchangeable.</t>
  </si>
  <si>
    <t xml:space="preserve">b. If the target species is a predator, it presents an active threat to the animals covered under the certificate scope; </t>
  </si>
  <si>
    <t>5) Rel. 3.6.13.b. The animal species targeted for control poses an active threat to certified animals and is not being persecuted for historical reasons, but only in response to its current behavior.</t>
  </si>
  <si>
    <t>c. The organization has a written wildlife management plan that details the issue, the proposed control measures, and specifies who is responsible for what, where, and when;</t>
  </si>
  <si>
    <t>6) Rel. 3.6.13.c. The organization's written wildlife management plan aligns with, or is integrated into, the broader conservation or regional management plan, under the guidance of experts leading the invasive wildlife management program.</t>
  </si>
  <si>
    <t>d. The wildlife management plan has an integrated approach that includes other species that are likely to increase if the target wildlife population is reduced;</t>
  </si>
  <si>
    <t>7) Rel. 3.6.13.d. An integrated approach considers the unintended consequences of the proposed control program. For example, while foxes pose problems for sheep farmers, they sometimes also help manage rabbit populations, thereby reducing crop damage caused by that species.</t>
  </si>
  <si>
    <t>e. The plan includes justification for why other compliant methods (for example, shooting individual problem animals, using CO2 traps) are ineffective or unsuitable for the intended purpose;</t>
  </si>
  <si>
    <t>8) Rel. 3.6.13.e. A baiting program is used only when the organization demonstrates that all other compliant methods under the standard are either ineffective or unsuitable for the intended purpose.</t>
  </si>
  <si>
    <t>f. The decision to use poison takes into consideration the national, regional, or landscape-level impacts, and involves expert input from external bodies;</t>
  </si>
  <si>
    <t>9) Rel. 3.6.13.f. Baiting programs form part of broader landscape-driven management initiatives, relying on expert input and considerations aligned with landscape-level needs. Baiting programs are not to be implemented by individual organizations in isolation.</t>
  </si>
  <si>
    <t>g. The choice of poison takes into account environmental impact, animal welfare, and applicable legal requirements;</t>
  </si>
  <si>
    <t>10) Rel. 3.6.13.g. Programs to control invasive species include the rationale for the poisons selected, taking into consideration environmental impact, animal welfare, and any applicable legal requirements. The goal is to minimize potential negative knock-on effects and to promote the most humane options—for example, avoiding anticoagulant products where possible.</t>
  </si>
  <si>
    <t>h. All bait, including any that is unused or uneaten, is handled and disposed of in accordance with product label requirements;</t>
  </si>
  <si>
    <t>11) Rel. 3.6.13.h. Bait is used only for the purposes of the program and is managed in accordance with product label requirements. Any unused bait is collected and disposed of safely.</t>
  </si>
  <si>
    <t>i. Poison bait is distributed in a manner that avoids harming non-target wildlife, whether through primary or secondary poisoning; and</t>
  </si>
  <si>
    <t>12) Rel. 3.6.13.i. Poison bait is distributed in a manner that reduces the risk of poisoning non-target wildlife (primary poisoning). This requires consideration of bait location, accessibility by non-target species, and the potential for scavenging poisoned carcasses, which poses a risk of secondary poisoning. Indiscriminate distribution of bait or poisons—such as aerial or spray applications—is not permitted.</t>
  </si>
  <si>
    <t>j. Monitoring takes place before and after poison bait is used—firstly, to determine where invasive wildlife is active, and secondly, to assess the success of the baiting program.</t>
  </si>
  <si>
    <t>13) Rel. 3.6.13.j. Monitoring is crucial to ensure that program progress is tracked, to inform the adaptation of interventions, and to assess whether continuation of the program is necessary. Evidence-based outcomes are essential to evaluate impact—both positive and negative—and for ensuring that these programs are effective and implemented responsibly.</t>
  </si>
  <si>
    <t>When lethal control has been necessary and implemented, the organization continues to explore non-lethal methods that support human-wildlife coexistence to identify potential improvements and prevent future conflicts.</t>
  </si>
  <si>
    <t>1) This criterion ensures that lethal control is not adopted as an ongoing method of wildlife management, and that continuous investigation into alternative non-lethal methods is maintained.
2) The annual review of the biodiversity management section, as part of the land health management plan, includes an evaluation of lethal compared with non-lethal methods and outlines the strategy for key species planned for the coming year.</t>
  </si>
  <si>
    <t>The organization maintains records each time lethal control methods are used, including the:
a. Event date;
b. Target species;
c. Total number of animals killed; and
d. Reason for using lethal methods.</t>
  </si>
  <si>
    <t>1) The intent of this criterion is to ensure that lethal control methods are used only after careful consideration and with clear justification. Tracking these interventions over time reveals trends that help inform future management planning.
2) When lethal control methods are used to manage an individual animal (for example, a predator or large herbivore), a record for that species is maintained. When such methods are used to control a population (for example, invasive species targeted through events or population-level actions like rabbit control), a record of the event is maintained, including the estimated total number of individuals killed.
3) For a small-scale farmer group, a single record-keeping system for the biodiversity management section of the land health management plan may be collaboratively maintained at the group level.</t>
  </si>
  <si>
    <t>The biodiversity management section of the organization's land health management plan outlines actions to improve habitat connectivity across the farm.</t>
  </si>
  <si>
    <t>1) The intent of this criterion is to recognize the organization's efforts to reduce habitat fragmentation.
2) Potential actions include, but are not limited to, the following:
• Removing areas of land from production to connect existing habitat areas (for example, wildlife corridors);
• Establishing trees or plants that are maintained as habitat areas; and
• Allowing existing habitat areas to encroach onto farmland.
These and other actions contribute to improved ecosystem functioning and enhance wildlife movement.</t>
  </si>
  <si>
    <t>The organization implements cropping practices that promote biodiversity.</t>
  </si>
  <si>
    <t>1) Native or locally adapted species often require less nutrient and pesticide inputs to thrive, as they are suited to local conditions.
2) The inclusion of native or locally adapted species in their natural environments is often beneficial to local biodiversity.</t>
  </si>
  <si>
    <t>The organization takes action to reduce the volume of waste produced on the farm by reusing and recycling it, where feasible.</t>
  </si>
  <si>
    <t>1) Waste includes materials such as plastic, wood, metal, and other similar materials used on farms.
2) In regions where farm plastic recycling programs exist, certified organizations participate in those programs.</t>
  </si>
  <si>
    <t>Where unresolved human-wildlife conflicts exist, the organization engages with a wildlife biologist or a similar expert or expert group and follows their recommended mitigation measures.</t>
  </si>
  <si>
    <t>1) This criterion recognizes the efforts of organizations that have consulted with experts to holistically investigate unresolved human-wildlife conflicts, including advice on available methods to mitigate these conflicts and guidance on implementing actions that support human-wildlife coexistence.</t>
  </si>
  <si>
    <t>The organization uses renewable energy sources.</t>
  </si>
  <si>
    <t>1) This criterion acknowledges organizations that are using renewable energy sources in their production processes.</t>
  </si>
  <si>
    <t>The biodiversity management section of the organization's land health management plan adopts an ecological systems approach.</t>
  </si>
  <si>
    <t>1) An ecological systems approach considers the functioning and needs of ecosystems within the production system, aiming to ensure that actions mimic or support ecological processes that benefit the natural system and its associated biodiversity.</t>
  </si>
  <si>
    <t>The biodiversity management section of the organization's land health management plan includes considerations for rewilding low-productivity or unproductive land to create habitat that enhances biodiversity.</t>
  </si>
  <si>
    <t>1) Rewilding refers to efforts aimed at restoring biodiversity and ecosystem health.
2) Areas of the farm with low productivity are likely to deliver greater benefits if rewilded.</t>
  </si>
  <si>
    <t>The organization uses greenhouse gas (GHG) accounting tools to determine annual GHG emissions and sequestrations, applying the findings to adapt its management system accordingly.</t>
  </si>
  <si>
    <t>1) This criterion recognizes efforts by the organization to record or track its GHG emissions with the aim of adapting management planning to reduce them through more efficient use of associated inputs.</t>
  </si>
  <si>
    <t>4. Animal welfare</t>
  </si>
  <si>
    <t>4.1. Health and welfare plan</t>
  </si>
  <si>
    <t>The organization has a written health and welfare plan that guides the management of animals included in the scope certificate.</t>
  </si>
  <si>
    <t>1) The organization conducts a review of the plan at least annually, in accordance with criterion 1.2.2.
2) For a small-scale farmer group, members may collaboratively develop a single written management plan for herd or flock health and animal welfare, to be maintained at the group level.
3) The optional TE-MM-TEM-115 Health and Welfare Plan Template (Sheep, Goats, Alpacas), is available for use, either for documentation purposes or as a guide to develop the health and welfare plan.</t>
  </si>
  <si>
    <t>The written health and welfare plan includes the following topics, where applicable:
a. How nutritional requirements are met;</t>
  </si>
  <si>
    <t>1) 1)	Examples of health issues to be considered within the plan include prevalent diseases, vaccination, lameness, injuries, and internal and external parasites.
2)	Examples of husbandry operations for which SOPs are needed within the plan include castration and euthanasia.</t>
  </si>
  <si>
    <t>The written health and welfare plan includes the following topics, where applicable:
b. How access to clean and safe drinking water is maintained;</t>
  </si>
  <si>
    <t>The written health and welfare plan includes the following topics, where applicable:
c. Prevention and monitoring of health issues;</t>
  </si>
  <si>
    <t>The written health and welfare plan includes the following topics, where applicable:
d. Standard operating procedures (SOPs) for animal husbandry operations;</t>
  </si>
  <si>
    <t>The written health and welfare plan includes the following topics, where applicable:
e. Biosecurity;</t>
  </si>
  <si>
    <t xml:space="preserve">The written health and welfare plan includes the following topics, where applicable:
f. Grazing management; and </t>
  </si>
  <si>
    <t>The written health and welfare plan includes the following topics, where applicable:
g. Loading and transport.</t>
  </si>
  <si>
    <t>Grazing areas are managed to reduce the risk of facial eczema, where applicable.</t>
  </si>
  <si>
    <t>1) Facial eczema is a skin disease caused by the ingestion of fungal spores.
2) Facial eczema affects all ruminants, with alpacas showing particular susceptibility, even at spore count levels deemed safe for sheep.
3) Measures to reduce the risk of facial eczema include:
• Conducting regular spore counts to identify high-risk pastures and avoiding these areas during peak risk periods (for example, when the weather has been warm and wet);
• Managing pastures to reduce risk (for example, harrowing the sward to remove accumulated dead litter, which is known to increase fungal spore buildup);
• Maintaining lower stocking rates for animals grazing short pastures; and
• Supplementing animals' diets with zinc, which helps reduce liver damage caused by the fungus.</t>
  </si>
  <si>
    <t>An emergency plan is in place to maintain animal welfare under exceptional circumstances, which includes the following:
a. Measures to ensure feed and water are available;
b. A strategy for providing shelter;
c. A strategy for assessing and treating animals during an epidemic disease outbreak; and
d. A plan for relocating, selling, or humanely euthanizing animals, if necessary, to ensure their welfare is not adversely affected.</t>
  </si>
  <si>
    <t>1) The organization conducts a review of the plan at least annually, in accordance with criterion 1.2.2.
2) The written emergency plan addresses the points listed in the criterion that are applicable to the organization (i.e., circumstances with a higher risk of occurrence are described in greater detail).
3) Circumstances that warrant inclusion in an emergency plan include fire, power, or water service interruptions, floods, snowstorms, feeding system breakdowns, transport vehicle breakdowns, epidemic disease outbreaks, and similar events.
4) For a small-scale farmer group, members may collaboratively develop a single written emergency plan, to be maintained at the group level.
5) The optional TE-MM-TEM-117 Emergency Plan Template (Sheep, Goats, Alpacas) is available for use, either for documentation purposes or as a guide to develop the health and welfare plan.</t>
  </si>
  <si>
    <t>When there is a risk of parasite infestation that cannot be resolved through management practices, animals are treated preventively.</t>
  </si>
  <si>
    <t>1) Preventive treatment is not an alternative to management practices, but rather a consequence when these fail.
2) Mulesing and other breech modifications are not considered "treatments" under this criterion.</t>
  </si>
  <si>
    <t>The organization conducts routine welfare inspections and monitors for signs of disease, lameness, injury, or any other signs of ill health. The frequency of inspections is increased during extreme weather events, birthing times, flystrike, and similar situations.</t>
  </si>
  <si>
    <t>1) The intent of this criterion is to ensure that animals are inspected frequently enough to avoid unnecessary suffering.
2) The frequency of inspections depends on the scale and type of farming system:
• When animals are housed or penned off pasture, stock keepers conduct daily inspections of their livestock and equipment. Records are kept for any incidents requiring treatment.
• When animals are in extensive pasture settings, the frequency of inspection of individual animals and groups tends to be lower. Organizations maintain a daily routine for checking animals, but this does not require visiting every occupied pasture or range area on the certified site, nor seeing every group or individual each day.
3) The frequency of inspection is increased during extreme weather events, birthing times, flystrike risk periods, and similar situations.
4) If high levels of injury, morbidity, or mortality occur on the farm, this suggests insufficient inspection frequency.
5) Further guidance is available in the TE-MM-GUI-116 Animal Welfare Guidance (Sheep, Goats) and in the TE-MM-GUI-117 Animal Welfare Guidance (Alpacas).</t>
  </si>
  <si>
    <t>Workers are knowledgeable and demonstrate competency in handling animals; possess and practice the skills necessary to maintain the animals' health and welfare; and perform husbandry procedures, euthanasia, and on-farm slaughter in accordance with the standard criteria.</t>
  </si>
  <si>
    <t>1) Workers are knowledgeable in current best practices for animal welfare specific to the species they work with and recognize when it is necessary to consult veterinarians or other experts.
2) Workers responsible for conducting handling, husbandry procedures, euthanasia, and on-farm slaughter are capable of applying techniques that conform to the standard criteria.</t>
  </si>
  <si>
    <t>Contractors carrying out any work involving animals included in the scope certificate receive an orientation meeting before beginning work. The meeting covers the criteria in the standard that apply to the tasks the contractor's workers are engaged to perform.</t>
  </si>
  <si>
    <t>1) The orientation meeting is conducted by the farmer or a designated representative who is familiar with the applicable criteria.
2) SOPs or pictorial guidance may be used to support the orientation; however, these do not replace the requirement for a meeting.
3) A record of the meeting, including the names of those present, is maintained.
4) Contract workers are not required to sign the orientation record.</t>
  </si>
  <si>
    <t xml:space="preserve">The animals' body condition is routinely monitored as part of the organization's health and welfare plan. </t>
  </si>
  <si>
    <t>1) Routine monitoring requires that at least a sample of animals is assessed at least twice each year.</t>
  </si>
  <si>
    <t>The organization employs workers who are capable of measuring the animals' body condition score (BCS).</t>
  </si>
  <si>
    <t>1) Workers are familiar with the body condition scoring system and know the correct points of the body and the associated muscle and fat coverage on which to base their assessment.
2) Further guidance is available in the TE-MM-GUI-116 Animal Welfare Guidance (Sheep, Goats) and in the TE-MM-GUI-117 Animal Welfare Guidance (Alpacas).</t>
  </si>
  <si>
    <t>If a BCS measurement indicates inadequate nutrition, the organization takes action to restore the animal(s) to good health, and these actions are documented.</t>
  </si>
  <si>
    <t>1) When using a BCS system that scores from one (1.0) to five (5.0), a score of two (2.0) or lower is considered evidence of inadequate nutrition.</t>
  </si>
  <si>
    <t>Animals that are found suffering from welfare or health problems are treated promptly.</t>
  </si>
  <si>
    <t>1) Treatment is considered prompt when it is delivered as soon as possible after the health problem is discovered. For housed animals, this typically means within minutes—and certainly within an hour. For animals on pasture that need to be caught before treatment, a worst-case scenario potentially involves returning to the farm for equipment and assistance from other workers, extending the time from discovery to treatment beyond an hour.</t>
  </si>
  <si>
    <t>Treatment is not withheld to preserve the market eligibility of individual animals, herds, or flocks.</t>
  </si>
  <si>
    <t>1) The applicability of this criterion includes, but is not limited to, cases where the organization holds certifications prohibiting the use of certain medications. For instance, some retail meat programs prohibit any use of antibiotics.</t>
  </si>
  <si>
    <t>Sick or injured animals that need to be removed from the herd or flock are provided with a safe space for their treatment and recovery.</t>
  </si>
  <si>
    <t>1) Not all sick or injured animals need to be removed from the herd or flock for care or treatment; in some cases, treating animals within the group leads to quicker recovery.
2) Animals that are unable to keep up with the rest of the herd or flock, or that have difficulty accessing feed and water, are candidates for placement in hospital pens or a similar area.
3) The organization does not need to maintain a designated hospital pen or similar area at all times. However, if it treats individual sick or injured animals in a manner that requires separation from the group and does not have a designated area, it is able to establish one when needed.</t>
  </si>
  <si>
    <t>When advice is needed on prevention, treatment, or strategies to avoid the development of resistant parasites, such advice is sought from a veterinarian or other qualified specialist.</t>
  </si>
  <si>
    <t>1) This criterion addresses the challenges posed by parasites that are, or have the potential to become, resistant to treatment.</t>
  </si>
  <si>
    <t>When dipping is conducted, stress to the animals is minimized and the health and safety of workers are safeguarded by following best practice guidelines, including:
a. Taking care to ensure that animals do not drown when fully submerged in the solution;
b. Separating females and unweaned offspring to prevent young animals from being trapped by larger ones in the dip;
c. Avoiding the dipping of animals with open cuts or wounds, to minimize the risk of infection;
d. Not dipping animals when they are wet, tired, or thirsty;
e. Maintaining the dip solution at the required concentration and preventing excessive contamination with soil or feces, which is one of the causes of post-dipping lameness; and
f. Ensuring worker safety by requiring the use of appropriate personal protective equipment (PPE), conducting dipping in well-ventilated areas, and using splash boards and screens to reduce splashing from animals entering the dip.</t>
  </si>
  <si>
    <t>1) Appropriate PPE is defined by the manufacturers of chemicals used for dipping and includes at least waterproof clothing and gloves.
2) Dipping animals in the morning allows them to dry completely during the day, which helps prevent conditions such as pneumonia.
3) Fully submersible cages are not used for dipping animals, as passive immersion carries the potential to induce or increase anxiety, panic, suffocation, or inhalation of the solution into the lungs.
4) Dip residues often remain on animals for several weeks after dipping. Protective equipment is recommended when handling animals during that period.
5) Scourers have the right to request a declaration of products used in dips in relation to criterion 5.2.16.</t>
  </si>
  <si>
    <t>Treatments for animal health are administered according to the label or veterinary advice.</t>
  </si>
  <si>
    <t>1) The organization provides workers with guidance on the use of common health treatments.
2) Workers responsible for administering treatments are able to assess dosages and apply products correctly.</t>
  </si>
  <si>
    <t>For all treatments, the organization maintains records detailing the:
a. Substance (product) administered and the reason for treatment;
b. Animal or group identification;
c. Number of animals treated;
d. Date of treatment; and
e. Withdrawal period.</t>
  </si>
  <si>
    <t>1) Where a small-scale farmer group manages or oversees the use of veterinary medicines on behalf of its members, treatment records may be collaboratively maintained at the group level.</t>
  </si>
  <si>
    <t>Animals needing treatment but unable to move on their own due to illness or injury are moved humanely.</t>
  </si>
  <si>
    <t>1) If an animal that has a chance of recovery after treatment cannot rise and walk easily but needs to be moved in order to receive treatment, the movement is done carefully to avoid any further pain or distress (for example, by using a truck, sled, or cart, depending on the type and size of the animal).
2) Animals that do not have a chance of recovery after treatment are not moved and are euthanized where they are. See criteria 4.10.1 to 4.10.4 for details on assessing when euthanasia is necessary and how it is to be carried out.</t>
  </si>
  <si>
    <t>The organization maintains mortality records for animals that die or are euthanized.</t>
  </si>
  <si>
    <t>1) Records distinguish between animals that die (or are found dead) and those that are euthanized, and include the reason for death when known.</t>
  </si>
  <si>
    <t>Unexpected deaths and disease outbreaks are investigated, and preventive and remedial actions are taken.</t>
  </si>
  <si>
    <t>1) The organization is aware of prevalent diseases and other risks that have the potential to lead to disease or death.
2) If deaths or disease outbreaks occur outside normal expectations, these are investigated—using external expert advice if necessary—and remedial actions are taken to avoid recurrence.
3) The organization maintains records of any remedial actions taken and their outcomes.</t>
  </si>
  <si>
    <t>If mortality rates exceed expected levels, actions are taken to resolve the problem.</t>
  </si>
  <si>
    <t>1) There is no set expected level of mortality determined by the standard.
2) The organization documents its expectations for overall mortality or mortality for different types or age groups of animals. If rates exceed these limits, the organization demonstrates that it investigates the cause and takes action to bring mortality back to expected levels.
3) The organization maintains records of actions taken to reduce mortality.</t>
  </si>
  <si>
    <t>Species of animals kept on the farm that are not included in the scope certificate are also treated humanely. These animals are not kept in continuous close confinement and receive nutrition, care, handling, and veterinary attention as necessary for their health, safety, and comfort.</t>
  </si>
  <si>
    <t>1) Other species include working animals, guardian animals, or other types of livestock present on the certified site.
2) Close confinement is defined as a situation in which an animal does not have the freedom to stand up, lie down, move around, or distance itself from other animals.</t>
  </si>
  <si>
    <t>The organization's health and welfare plan is reviewed by a veterinarian at least annually, and any recommended amendments are implemented by the organization.</t>
  </si>
  <si>
    <t>1) Given potential challenges in accessing veterinarians, the organization's health and welfare plan may be reviewed remotely.</t>
  </si>
  <si>
    <t>4.2. Animal nutrition</t>
  </si>
  <si>
    <t>When planning for feeding and nutrition, the organization takes into consideration animal numbers, seasonal forage production, supplemental feed, and changing climate patterns.</t>
  </si>
  <si>
    <t>1) Climate change has disrupted historical growing patterns in some regions. For instance, areas where drought was once considered an emergency are now experiencing it as a regular occurrence. Feed and nutrition planning takes into account evolving climate patterns and their impact on available animal feed.</t>
  </si>
  <si>
    <t>Animals have access to forage-based nutrition that meets their age-specific needs, helping maintain health and prevent prolonged hunger or malnutrition.</t>
  </si>
  <si>
    <t>1) Overall nutrition is based on forage that is either grazed or provided in harvested forms (for example, hay, baleage). This does not preclude the use of grains or protein feeds to support animal health and welfare.
2) All feeds are palatable and together meet the animal's physiological requirements for fiber, protein, energy, minerals, and other essential nutrients.
3) The daily diet contains a forage proportion that helps mitigate risks such as acidosis.</t>
  </si>
  <si>
    <t>Changes to the diet are introduced gradually.</t>
  </si>
  <si>
    <t>1) When animals are transferred from pasture to crop grazing (or vice versa), or introduced to supplementary feeding, this is done at a rate that allows them to adapt to the new feed.
2) The time needed for adaptation varies with the severity of the change in diet.</t>
  </si>
  <si>
    <t>Growth promoters are not used in animals.</t>
  </si>
  <si>
    <t>1) Growth promoters are not routinely used in fiber animal production and are prohibited in many countries. However, this criterion is included in the standard, as some farming systems still use growth promoters for flock- or herd-based treatments.
2) Some antibiotics are known to have growth-promoting effects; therefore, their use for growth promotion or routine disease prevention is not considered acceptable. Any herd- or flock-wide use is justified only when there is a clear medical indication of disease presence.</t>
  </si>
  <si>
    <t>Animals have daily access to clean, safe drinking water in quantities that meet their needs.</t>
  </si>
  <si>
    <t>1) Animals' water supply—whether from troughs, drinkers, or natural sources—is clean, of good quality, and easily accessible at all times.
2) Where sheep, goats, and alpacas cannot have continuous access to water (for example, in nomadic herding systems), they are able to drink their fill at least twice per day—once in the morning and once in the evening.</t>
  </si>
  <si>
    <t>Sheep and/or goats are only deprived of feed and water when it is reasonable for management practices, and not for more than twenty-four (24) hours.</t>
  </si>
  <si>
    <t>1) Examples of activities where feed and water deprivation are sometimes necessary include shearing, transport, and slaughter.
2) The duration that sheep or goats are deprived of feed and water does not exceed the minimum necessary for the task at hand.
3) When successive groups of animals are deprived of feed and water over a period of time (for example, for shearing), the organization implements a system to track when each group was taken off feed and water, to ensure all animals are returned to feed and water within the maximum time permitted by the standard.</t>
  </si>
  <si>
    <t>Ewes and/or does in late pregnancy or lactation are not deprived of water for more than twenty (20) hours.</t>
  </si>
  <si>
    <t>1) Ewes and does in late pregnancy are defined as those within the final third of gestation.
2) The organization tracks the time at which each group of late pregnancy or lactating ewes or does is removed from water, ensuring that all animals are returned to water within the maximum time permitted by the standard.</t>
  </si>
  <si>
    <t>Alpacas are deprived of feed and water only when it is reasonable for management practices, and not for more than twenty (20) hours.</t>
  </si>
  <si>
    <t>1) Examples of activities where feed and water deprivation are sometimes necessary include shearing, transport, and slaughter.
2) The duration that alpacas are deprived of feed and water does not exceed the minimum necessary for the task at hand.
3) The organization tracks the time at which each group of alpacas is removed from water, ensuring that all animals are returned to water within the maximum time permitted by the standard.</t>
  </si>
  <si>
    <t>Animals withheld from feed and water for animal husbandry practices are monitored for signs of distress, and remedial actions are promptly taken when distress is observed.</t>
  </si>
  <si>
    <t>1) The organization closely monitors animals during any deprivation periods, with special attention given to those in late pregnancy or lactation. Monitoring also includes post-shearing impacts.
2) The organization takes immediate remedial action if signs of discomfort or distress are observed.
3) An increase in metabolic diseases, such as pregnancy toxemia or abortions, is potentially linked to stress caused by deprivation periods.
4) Signs of discomfort and distress include excessive panting or unsteadiness on their feet in hot conditions and shivering or huddling in cold conditions.
5) Remedial actions—depending on the conditions and severity of the reaction—include providing additional shelter, adjusting stocking density, relocating animals to areas with greater or less ventilation, providing feed or water, or implementing management changes to reduce the duration of future deprivation periods.</t>
  </si>
  <si>
    <t>Animals in poor health or in poor condition are not deprived of feed or water.</t>
  </si>
  <si>
    <t>1) Animals in poor health or in poor condition (i.e., with a BCS of 2.0 or lower) are identified and removed from any group undergoing feed or water deprivation (for example, prior to shearing).</t>
  </si>
  <si>
    <t>Feed is properly stored to ensure that its quality is maintained and that contamination is avoided.</t>
  </si>
  <si>
    <t>1) This criterion is applicable to stored forages (for example, hay) as well as concentrate or grain-based feeds.
2) Proper storage ensures that feed remains dry, prevents easy access by rodents or wild birds, and avoids contamination with mold or foreign bodies.</t>
  </si>
  <si>
    <t>The organization performs regular checks and monitoring to ensure feed and water quality and quantity are maintained and promptly rectifies any identified supply or storage issues.</t>
  </si>
  <si>
    <t>1) The frequency of checks depends on the source and availability of feed and water (for example, natural pasture and water sources where animals always have free access require less oversight than situations where animals are housed).
2) Feed and water are checked whenever animals are inspected.
3) Any problems identified are addressed promptly.</t>
  </si>
  <si>
    <t>4.3. Living environment</t>
  </si>
  <si>
    <t>Housing and handling systems are designed, constructed, and maintained so as to minimize stress and the likelihood of injury to the animals.</t>
  </si>
  <si>
    <t>1) Maintenance of housing and handling systems means ensuring that there are no sharp edges, projections, or other features that pose a risk of injury to animals, and that animals do not have access to any electrical points.
2) Handling systems are designed to accommodate the animals to be handled (for example, animals tend to move more easily around curves than at right-angled corners).
3) This criterion is also applicable to shearing sheds.</t>
  </si>
  <si>
    <t>All buildings in use on the farm are structurally sound.</t>
  </si>
  <si>
    <t>1) This criterion covers all buildings used or intended for housing animals that are included in the scope certificate, even if they are temporarily vacant. This includes, but is not limited to, barns, shelters, shearing sheds, and storage rooms.
2) A building or outdoor pen is considered structurally sound if it confines animals safely and without risk of injury (for example, from the collapse of all or part of the structure).</t>
  </si>
  <si>
    <t>Infrastructure is inspected regularly and kept in good condition through maintenance or repair, as needed.</t>
  </si>
  <si>
    <t>1) Infrastructure includes all physical structures and facilities that potentially require maintenance or are subject to damage (for example, pathways, fences, barns, partitions, treatment stands, and troughs).
2) The frequency of inspection and maintenance depends on the frequency of use (for example, inspection of shearing sheds and any necessary maintenance is required before shearing; however, if the sheds are not used at other times of the year, monthly inspections are not required).</t>
  </si>
  <si>
    <t>Animals in housing or outdoor pens are protected to prevent heat or cold stress.</t>
  </si>
  <si>
    <t>1) Signs of heat stress include:
• Panting;
• Rapid breathing; and
• Weakness or difficulty standing.
2) Remedial actions for heat stress include moving the animals to a cool, shaded area with good air circulation and offering water.
3) Signs of cold stress include:
• Shallow breathing;
• Shivering; and
• Huddling together with other animals.
4) Remedial actions for cold stress include moving animals to a sheltered area and providing feed. For individual animals, the use of coats or capes offers protection against cold stress.
5) All fiber animals are at risk of cold stress post-shearing, so extra attention is needed during this time.</t>
  </si>
  <si>
    <t>Housing for animals is well ventilated.</t>
  </si>
  <si>
    <t>1) This criterion is applicable when animals are housed in roofed buildings.
2) Buildings are effectively ventilated to avoid high humidity, condensation, or the buildup of harmful concentrations of gases such as ammonia and carbon dioxide.
3) Levels of dust and ammonia in housing are not noticeably unpleasant to humans. Ammonia and dust are checked at animal height, not at human height.</t>
  </si>
  <si>
    <t>Where automatic or mechanical housing ventilation systems are required to maintain air quality, an alarm system is in place that alerts workers to any failures in these systems.</t>
  </si>
  <si>
    <t>1) This criterion is applicable only where automatic or mechanical ventilation systems are in place.
2) Alarm systems function by generating alerts—either audible, visual, or automated messages—to notify individuals able to respond to system failures.</t>
  </si>
  <si>
    <t>Housing and pens are kept in a sanitary and safe condition.</t>
  </si>
  <si>
    <t>1) This criterion is applicable to outdoor pens as well as buildings.
2) For fiber animals, manure is removed from housing or shelters on a regular basis, depending on how often the housing is used and the length of time the animals are housed.
3) All applicable equipment and services—including water bowls and troughs, ventilating fans, heating and lighting units, fire extinguishers, and alarm systems—are inspected and cleaned regularly.</t>
  </si>
  <si>
    <t>Animals have no more than 20% of their bodies covered with plaques of dirt, or no more than 30% covered with liquid dirt.</t>
  </si>
  <si>
    <t>1) The animal's head, neck, and legs below the knee or hock are excluded from the calculation of the percentage of its body.
2) Plaques of dirt are built-up, three-dimensional areas of mud or dirt that indicate prolonged exposure to dirty or muddy conditions.
3) Groups of animals are assessed visually, ideally within a few meters from each individual. Although it is difficult to get this close to animals in extensive pasture, in any case the risk of dirtiness is highest for animals held in pens or housing.</t>
  </si>
  <si>
    <t>Housing and shelters ensure that animals have dry, safe, and comfortable footing.</t>
  </si>
  <si>
    <t>1) A dry, safe, and comfortable footing ensures that animals do not slip or fall when being moved in pens or housing.
2) If the floor in holding pens is made of smooth concrete, grooving or applying bedding or rubber matting is advised to enhance grip.</t>
  </si>
  <si>
    <t>Animals have access to natural light during daylight hours.</t>
  </si>
  <si>
    <t>1) Where natural light in animal housing does not meet the needs—for example, for the inspection of animals—artificial lighting is used to achieve the required illumination levels.</t>
  </si>
  <si>
    <t>Animals are not in close confinement or tethered for long periods of time (i.e., long-term confinement). Close confinement or tethering is used only for the minimum time necessary to address a specific need, such as providing medical care.</t>
  </si>
  <si>
    <t>1) Close confinement refers to situations where the animal does not have freedom of movement—for example, animals held in a race, turn crate, or crush, or the use of fostering/grafting crates where the ewe or doe is held in a neck yoke and cannot turn around.
2) Tethering similarly restricts the animal's freedom of movement.
3) Close confinement and tethering are acceptable only when there is no other option for managing the animals.
4) If animals are held in close confinement or tethered for longer than the time needed to complete the task, this is considered long-term confinement.
5) The amount of time needed varies depending on the task. For example, an individual animal placed in a hoof-trimming crate is typically released within minutes, while a large group brought in for drenching remains in pens and races for several hours. A ewe or doe restrained to allow lambs to be fostered onto her is restrained for a couple of days in cases where this is needed to ensure the survival of the lambs. These examples are acceptable.</t>
  </si>
  <si>
    <t>Housed animals are provided with pens that offer freedom of movement and floor space for all individuals to lie down in a normal resting posture.</t>
  </si>
  <si>
    <t>1) The intent of this criterion is to ensure that housed animals are able to perform their normal behaviors, taking into account both the pen layout and the total space available.
2) The exact space per animal is specified in criteria 4.3.13 and 4.3.14 below, and is assessed separately. For example, it is possible that the organization meets this criterion but not the applicable criterion below.
3) If goats have raised platforms in accordance with criterion 4.3.15, the lying surface on these is considered part of the available floor space.</t>
  </si>
  <si>
    <t>When housed for more than twenty-four (24) consecutive hours, each sheep or goat has at least the following minimum area per animal:
a. Ewe or doe: 1.4 m2;
b. Ewe or doe with a single lamb or kid: 2.0 m2;
c. Each additional lamb or kid up to three (3) months of age: 0.6 m2;
d. Lamb or kid from three (3) to twelve (12) months of age: 0.9 m2; and
e. Ram or buck: 2.0 m2.</t>
  </si>
  <si>
    <t>1) This criterion is not applicable if animals are never housed for more than twenty-four (24) consecutive hours.
2) To determine the space available per animal, divide the total area of the pen or housing by the number and type of animals present, or by the maximum number the organization places in that area.</t>
  </si>
  <si>
    <t>When housed for more than twenty-four (24) consecutive hours, each alpaca has at least the following minimum area, based on body weight:
a. Less than 50 kg (110 lbs): 1.2 m2;
b. 50–80 kg (110–176 lbs): 1.8 m2; and
c. 80–120 kg (176–264 lbs): 2.1 m2.</t>
  </si>
  <si>
    <t>1) This criterion is not applicable if animals are never housed for more than twenty-four (24) consecutive hours.
2) It is acceptable to use the average weight of a group to determine the minimum area per animal.
3) To determine the space available per animal, divide the total area of the pen or housing by the number of animals present, or by the maximum number the organization places in that area.</t>
  </si>
  <si>
    <t>Goats housed for periods longer than forty-eight (48) consecutive hours have access to raised platforms.</t>
  </si>
  <si>
    <t>1) Raised platforms are constructed using a variety of materials, such as hay or straw bales, wooden platforms, or similar items. Research has shown that such provisions reduce aggression in groups of housed goats.
2) This criterion is not applicable to does and kids housed for bonding shortly after birth, nor to situations where housing is provided in an emergency—even if, in either case, housing extends beyond forty-eight (48) hours.</t>
  </si>
  <si>
    <t>When housed for more than twenty-four (24) consecutive hours, animals have access to dry, mold-free bedding that keeps them comfortable.</t>
  </si>
  <si>
    <t>1) The bedding area is large enough to allow all animals to lie down if they choose. As a guideline, if the required minimum housing area is provided, at least half of that area is bedded.
2) The bedding is deep enough to provide comfort for the animals.
3) Abrasion, lesions, or other types of skin damage on the animals indicate that the bedding does not meet their needs, resulting in discomfort.
4) Pens with slatted flooring are not exempt from the requirement to have bedding. Slatted flooring areas may be covered or partially covered to create the equivalent of a solid surface capable of holding bedding.</t>
  </si>
  <si>
    <t>Wood-based bedding products are not made from chemically treated wood.</t>
  </si>
  <si>
    <t xml:space="preserve">1) If used, wood-based bedding is free of chemically treated wood to prevent exposing animals to harmful substances. Chemical treatments—commonly applied to preserve or protect wood—often leave residues that persist even after the wood is processed into bedding. These residues pose potential health risks to animals through direct contact or ingestion.
</t>
  </si>
  <si>
    <t>Animals have access to pasture at all times, unless emergencies or severe weather conditions negatively impact their welfare.</t>
  </si>
  <si>
    <t>1) The intent of this criterion is to ensure that fiber animals are kept in a herd or flock on pasture, allowing them to perform their normal behaviors.
2) Keeping animals off pasture is not permitted, unless removal is necessary for animal welfare reasons, such as during extreme weather events like ice storms.
3) Animals that are about to give birth, as well as those that have just given birth, may need to be removed from pasture to protect the welfare of their newborns.
4) Examples of prohibited practices include keeping animals in dry lots or feedlots for the purpose of feeding them to prepare for slaughter or breeding.</t>
  </si>
  <si>
    <t>Animals on pasture have access to effective natural or artificial shade, shelter, or windbreaks as needed to prevent heat or cold stress.</t>
  </si>
  <si>
    <t>1) Changing climate patterns are considered when evaluating whether the available shade and shelter protect animals on pasture. Climate change has altered seasonal weather in some regions; for example, high summer temperatures and drought are becoming the norm in certain geographies.
2) Planning for shade, shelter, or windbreaks takes into account these evolving climate patterns and their impact on animal welfare.
3) The risk of heat or cold stress is influenced by factors beyond air temperature, including wind speed and humidity, which have the potential to either intensify or reduce the impact. It is not required for every outdoor area to provide protection against all conceivable weather conditions that contribute to heat or cold stress. Nevertheless, the organization ensures that animals are relocated to areas offering protective features—such as shade, shelter, or windbreaks—during periods when such risks are present.
4) In hot conditions, shade is available to all animals, and overcrowding does not occur.
5) In cold conditions, animals are well protected from the elements, so they are not observed crowding for warmth, hunching down, or shivering.</t>
  </si>
  <si>
    <t>Fencing is designed for the species and age or type of animal, and it is regularly inspected and maintained.</t>
  </si>
  <si>
    <t>1) When any type of mesh fencing is used—particularly for horned animals and around pastures used for birthing—it is inspected frequently to ensure animals are not trapped in it.
2) Fences are high enough to discourage animals from attempting to jump over them.
3) Fences around handling areas are built to endure the lateral forces applied by animals held within them.
4) If used, electric fences are designed, installed, used, and maintained so that contact with them causes no more than momentary discomfort to the animal.</t>
  </si>
  <si>
    <t>Alpacas have access to areas that allow for dust bathing.</t>
  </si>
  <si>
    <t>1) The intent of this criterion is to encourage natural behaviors that contribute to alpaca welfare. Dust bathing is an instinctive activity that helps alpacas maintain healthy fleece and skin, supports thermoregulation, and contributes to parasite control.
2) Providing access to functional areas for dust bathing ensures that alpacas are able to fulfill this behavioral need.</t>
  </si>
  <si>
    <t>Stocking rates are appropriate based on the following factors:
a. Land type;
b. Pasture quality;
c. Seasonal conditions, including water availability;
d. Class of stock;
e. Available feed; and
f. Total grazing pressure.</t>
  </si>
  <si>
    <t>1) Calculation of stocking rates considers all factors in the criterion. Total grazing pressure includes the total number of animals on the site, the grazing techniques used (for example, high-density rotational grazing compared with low-density set stocking), and an assessment of the needs of both local wild herbivores and livestock.
2) Stocking rates are appropriate if they ensure animals receive the desired nutritional intake.
3) The organization maintains and provides a copy of its seasonal stocking rate records. If the organization has a plan for stocking different areas of its land each year, it also indicates where actual stocking rates differed from those planned. Stocking rate records are maintained either at the level of individual pastures or at the level of groups of pastures managed together.
4) Seasonal stocking rates cover, at least, the growing and non-growing seasons, but may be more detailed depending on the farm system.
5) For the impact of stocking rates on soil health and land degradation, see the criteria under the land use principle.</t>
  </si>
  <si>
    <t>Farm animals are protected from the threat of predators.</t>
  </si>
  <si>
    <t>1) The intent of this criterion is to ensure that the organization is aware of local predator threats and takes measures to protect its livestock. This criterion does not imply that attacks or injuries by predators never occur.
2) Acceptable options for protecting farm animals from predators include, but are not limited to, fencing, night kraals, herders who accompany animals, and livestock guardian animals.</t>
  </si>
  <si>
    <t>4.4. Husbandry procedures</t>
  </si>
  <si>
    <t>Good hygiene practices are observed in relation to facilities, workers, handling procedures, and equipment.</t>
  </si>
  <si>
    <t>1) This criterion pertains to animal husbandry practices such as castration and tagging for identification.
2) Good hygiene refers to mitigating the risk of disease during husbandry procedures that break the skin or otherwise create an entry point for bacteria.
3) Hygienic equipment includes both the organization's own tools and those borrowed or brought onto the certified site by contractors or other parties.</t>
  </si>
  <si>
    <t>Equipment used for animal husbandry procedures is well-maintained and designed specifically for the intended use.</t>
  </si>
  <si>
    <t>1) Equipment is clean, in good condition, and designed for the procedure. For example, tools used to insert ear tags are correctly sized for the tag's type and design, and capable of inserting the tag with a single closure of the tagging pliers.</t>
  </si>
  <si>
    <t>Husbandry procedures are not implemented on lambs or kids until the maternal bond has been firmly established.</t>
  </si>
  <si>
    <t>1) Female animals are given time to establish a maternal bond with their offspring in the hours following birth, in order to prevent rejection or abandonment.
2) The bond is primarily dependent on recognition of smell. Handling offspring or performing husbandry procedures that alter their scent before the bond is established has the potential to interfere with bonding and result in maternal rejection.</t>
  </si>
  <si>
    <t>Where injurious husbandry procedures—such as tail docking (sheep only) and/or castration—are implemented, they are supported by a written and well-justified welfare risk–benefit analysis, in accordance with the health and welfare plan.</t>
  </si>
  <si>
    <t>1) The welfare risk–benefit analysis clearly demonstrates that, on balance, the procedures undertaken result in a net welfare benefit.
2) The welfare risk–benefit analysis may be included in the organization's health and welfare plan.
3) The analysis is reviewed at least annually, as per criterion 1.2.2.
4) For a small-scale farmer group, the written welfare risk–benefit analysis may be fulfilled at the group level.
5) The TE-MM-TEM-115 Health and Welfare Plan Template (Sheep, Goats, Alpacas) is available for use.</t>
  </si>
  <si>
    <t>The welfare risk–benefit analysis is reviewed annually and addresses each of the following:
a. The welfare challenge that the injurious husbandry procedure seeks to address;
b. In the case of castration, whether the animal will be kept beyond the point at which it reaches sexual maturity;
c. Alternative practices that protect the animal's welfare and their effectiveness;
d. Methods best suited to the procedure and the age of the animal; and
e. Actions to be taken to minimize pain and distress, as advised by a veterinarian.</t>
  </si>
  <si>
    <t>1) When assessing whether animals will be kept beyond sexual maturity, this determination is made at the group level rather than for individual animals. For example, if some animals in a group are slaughtered before reaching sexual maturity while others are retained beyond that stage, the organization treats the entire group as potentially being kept beyond sexual maturity.
2) For this criterion, the veterinarian may provide advice remotely.
3) For a small-scale farmer group, members may collaboratively develop a single written risk–benefit analysis, with advice from a veterinarian, to be maintained at the group level.</t>
  </si>
  <si>
    <t>For all injurious husbandry procedures, regardless of method, pain relief is applied when suitable pain relief is available.</t>
  </si>
  <si>
    <t>1) A suitable product is defined as one that provides a pain-relieving effect for the specific method of castration or tail docking used. Some pain-relieving products act quickly to address acute pain; others take longer to take effect but provide longer-lasting relief. Methods of castration and tail docking also vary: some cause acute pain at the time of the procedure (for example, scalpel castration), while there is a risk of chronic postoperative pain with others (for example, rubber ring tail docking). Additionally, some pain-relieving products are designed to be applied to a wound, and not all methods of castration or tail docking result in a wound.
2) An available product is one that is licensed for use by the farmer in the country where the farm operates, for the intended species and for the purpose of pain relief. This definition does not require the farm's veterinarian to make a judgment regarding off-label medication use, and it also ensures that the farmer has access to pain-relieving products. This includes medications that require a veterinary prescription, provided the license allows the farmer to use the product without the veterinarian being present.
3) When the first suitable pain relief product is newly licensed in a country, an implementation period is permitted.
4) The organization retains invoices or other evidence demonstrating the use of pain relief. This evidence demonstrates that the quantity of pain-relieving medication purchased aligns with the number of animals treated each year.
5) For a small-scale farmer group, this criterion is a recommended practice.
6) Further guidance is available in the TE-MM-GUI-116 Animal Welfare Guidance (Sheep, Goats) and in the TE-MM-GUI-117 Animal Welfare Guidance (Alpacas).</t>
  </si>
  <si>
    <t>After any injurious husbandry procedures, animals are monitored for signs of postoperative complications, and corrective actions are taken as necessary.</t>
  </si>
  <si>
    <t>1) Postoperative complications vary depending on the operation and tools used, for example herniation, hemorrhage, infection, sepsis, or an incorrect banding technique causing injury or disease.</t>
  </si>
  <si>
    <t>When castration is performed on sheep and/or goats, one of the following methods is used:
a. Clamp or bloodless emasculator;
b. Application of a rubber ring, including shortening of the scrotum; or
c. Surgical methods (for example, scalpel), with mandatory pain relief.</t>
  </si>
  <si>
    <t>1) The organization specifies in its animal health and welfare plan (see criterion 4.1.1) which of the listed methods is used, describes the procedure for its use, and makes this information available in a way that is easy for its workers to understand.
2) If the scalpel is the chosen method, pain relief is mandatory. If pain relief is unavailable to the organization or its veterinarian, castration is not permitted.
3) Further guidance is available in the TE-MM-GUI-116 Animal Welfare Guidance (Sheep, Goats).</t>
  </si>
  <si>
    <t>When castration is performed on alpacas, surgical methods with mandatory pain relief are used.</t>
  </si>
  <si>
    <t>1) As alpacas have a different anatomy than sheep and goats, scalpel castration is the only permitted method, and pain relief is mandatory.
2) If pain relief is unavailable to the organization or its veterinarian, castration is not permitted.
3) Further guidance is available in the TE-MM-GUI-117 Animal Welfare Guidance (Alpacas).</t>
  </si>
  <si>
    <t>Castration of sheep is performed before eight (8) weeks of age.</t>
  </si>
  <si>
    <t>1) The maximum age of eight (8) weeks is calculated as a flock average, not on an individual lamb basis.
2) The average castration age of the flock is determined by reviewing the spread of lambing dates and the date of castration.</t>
  </si>
  <si>
    <t>Castration of goats using rubber rings or surgery is performed before eight (8) weeks of age.</t>
  </si>
  <si>
    <t>1) The maximum age of eight (8) weeks is calculated as a herd average, not on an individual kid basis.
2) The average castration age of the herd is determined by reviewing the spread of kidding dates and the date of castration.</t>
  </si>
  <si>
    <t>Castration of goats using a bloodless emasculator is performed before fourteen (14) weeks of age.</t>
  </si>
  <si>
    <t>1) The maximum age of fourteen (14) weeks is calculated as a herd average, not on an individual kid basis.
2) The average castration age of the herd is determined by reviewing the spread of kidding dates and the date of castration.</t>
  </si>
  <si>
    <t>Castration of sheep and goats above the ages specified above is performed only if the following conditions are met:
a. The organization raises rams or bucks for sale or retention as breeding stock;
b. The organization has established criteria to assess rams or bucks for suitability as breeding stock;
c. An initial assessment of young rams or bucks against these criteria is made by the time all lambs and kids to be castrated with rubber rings are eight (8) weeks of age, or by fourteen (14) weeks of age for kids to be castrated with a bloodless emasculator. Any young rams or bucks not meeting the criteria are castrated at this time; and
d. Young rams or bucks that pass the initial assessment but later develop undesirable traits for breeding purposes may be castrated for retention in the herd or flock, provided that the procedure is performed using a bloodless emasculator with mandatory pain relief.</t>
  </si>
  <si>
    <t>1) The intent of this criterion is to specify the circumstances under which castration is allowed to occur at a later date than specified in the previous criteria.
2) It is not permitted to declare all male animals as breeding animals solely to allow for castration at a later date.</t>
  </si>
  <si>
    <t>Castration of alpacas is performed before twelve (12) months of age.</t>
  </si>
  <si>
    <t>1) The maximum age of each animal that is castrated is twelve (12) months. If animals born over a period of several weeks are all castrated on the same day, the oldest animal in the group is not more than twelve (12) months old.
2) The maximum castration age for alpacas differs significantly from that of sheep and goats due to their distinct anatomical structures.</t>
  </si>
  <si>
    <t>Tail docking of sheep is performed using one of the following methods:
a. Application of a rubber ring;
b. Use of a clamp device;
c. Thermocautery (preferred method); or
d. Scalpel (cold knife), with mandatory pain relief.</t>
  </si>
  <si>
    <t>1) The organization specifies in its animal health and welfare plan (see criterion 4.1.1) which of the listed methods is used and the procedure for its use. It also ensures that this information is available in a way that is easy for workers to understand.
2) If the scalpel (cold knife) is the chosen method, pain relief is mandatory. If pain relief is unavailable to the organization or its veterinarian, tail docking using a scalpel (cold knife) is not permitted.
3) Further guidance is available in the TE-MM-GUI-116 Animal Welfare Guidance (Sheep, Goats).</t>
  </si>
  <si>
    <t>Tail docking of sheep is performed before eight (8) weeks of age.</t>
  </si>
  <si>
    <t>1) The maximum age of eight (8) weeks is calculated as a flock average, not on an individual lamb basis.
2) The average docking age of the flock is determined by reviewing the spread of lambing dates and the date of tail docking.</t>
  </si>
  <si>
    <t>Sheep's docked tails cover the vulva in ewes and the equivalent length in rams.</t>
  </si>
  <si>
    <t>1) Docking the tail at the distal end of the caudal fold ensures that tail length meets the requirements of the standard.
2) When purchasing breeding stock, the organization seeks animals whose tail docking meets the standard. If no other local options exist, short-docked stock is accepted, and their wool remains eligible for certification. Records of the purchase date and the number of short-docked sheep are maintained.</t>
  </si>
  <si>
    <t>Sheep are not mulesed. The breech, tail skin folds, or tail skin wrinkles of a sheep are not removed by any method.</t>
  </si>
  <si>
    <t>1) No method of removing breech or tail skin folds is permitted. This includes mulesing shears, steining or freeze-mulesing, clips, and any other techniques.
2) A certified flock may include sheep that were previously mulesed. However, no lamb born on the certified farm during the twelve (12) months preceding its first certification has been mulesed. Additionally, the organization is not allowed to purchase sheep that were mulesed by previous owners within the same twelve (12) month period.
3) Once a farm is certified, the purchase of mulesed sheep is treated the same as if the farm had carried out mulesing itself. See also criterion 1.1.9.</t>
  </si>
  <si>
    <t>Sheep that have previously been mulesed and are on the farm at the time of first certification may be retained in the flock, but their wool cannot be considered certified under the standard and is separated from that of non-mulesed animals.</t>
  </si>
  <si>
    <t>1) As the purchase of mulesed stock is not permitted, and older sheep are gradually removed from the flock, the number of mulesed sheep on the certified farm decreases year by year.</t>
  </si>
  <si>
    <t>Horned animals are inspected regularly to ensure the tip (or another part of the horn) is not in contact with the face.</t>
  </si>
  <si>
    <t>1) These checks are part of routine animal inspections, and necessary actions are taken to prevent welfare issues.</t>
  </si>
  <si>
    <t>Dehorning, disbudding, and substantial horn trimming are not conducted unless needed to address animal welfare.</t>
  </si>
  <si>
    <t>1) Disbudding is prohibited. Dehorning and substantial horn trimming are carried out only when necessary to protect the animal's welfare—for example, when a horn has partially broken off or is digging into the animal's skin, and more than minor tipping is needed to resolve the issue.
2) Minor horn trimming (i.e., removal of the tip of the horn) in adults is acceptable if done above the "quick," where the tissue is devoid of nerves and blood vessels. If blood vessels are involved, the procedure is considered substantial horn trimming.</t>
  </si>
  <si>
    <t>Where more substantial horn trimming is necessary (i.e., where parts of the horn containing blood vessels and nerves are cut), it is performed by a veterinarian using effective pain relief.</t>
  </si>
  <si>
    <t>All animal marking for identification purposes is carried out in compliance with applicable laws and recognized best practices.</t>
  </si>
  <si>
    <t>1) Best practice ensures that markings for identification are applied in a manner that allows the animal to be easily identified, mitigates the risk of the identification device falling out or being torn out, and reduces the risk of infection from any method that breaks the skin. For example, ear tags are placed in the middle of the ear, away from veins.
2) Some countries have legal requirements for animal identification, which specify the type of identification and its placement.</t>
  </si>
  <si>
    <t>Branding is not conducted on animals.</t>
  </si>
  <si>
    <t>1) In this context, branding refers to the use of heated or cooled instruments to permanently mark the skin or horn of an animal.</t>
  </si>
  <si>
    <t>Earmarking (i.e., notching) animals is conducted only if all of the following conditions are met:
a. There is a risk of loss of tags from the natural environment or theft of the animal;
b. Ear notching does not remove more than 10% of each ear; and
c. Ear notching tools or surgically sharp scalpels are used.</t>
  </si>
  <si>
    <t>1) An example of ear tags being lost in the natural environment is when an animal becomes entangled in bushes, causing the ear tag to be torn off.
2) It is possible for individual animals to lose more than 10% of their ear tissue without human intervention, for example, as a result of ear tag loss or tearing.
3) Ear notching tools that cut a measured shape out of the ear are preferred over a scalpel, to ensure the size of the cut is controlled.</t>
  </si>
  <si>
    <t>Alpacas' teeth are checked regularly, and overgrown teeth are rasped or trimmed.</t>
  </si>
  <si>
    <t>1) Teeth checks are conducted at least annually and may be performed at the time of shearing.
2) The organization ensures that rasping never exposes the sensitive pulp at the center of the tooth.
3) Manual metal rasps and files, or handheld power tools with a suitably sized attachment, are acceptable for use.
4) If it is necessary to shorten the canines of male alpacas in individual cases, this is acceptable provided it is done using the professional methods described above.
5) Complete tooth extraction is acceptable only when medically indicated. In accordance with best practices, side cutters or pliers are not used due to the risk of tooth fracture.</t>
  </si>
  <si>
    <t>A combination of local anesthetic and analgesia is used when both types of suitable pain-relieving products are available.</t>
  </si>
  <si>
    <t>1) This criterion covers all painful procedures listed in the standard, as well as others not explicitly mentioned. These include, for example, surgeries, cesarean sections, fetotomies, medically necessary amputations, castrations, treatment of hernias or fractures, and the removal of tissue or teeth.
2) Multimodal pain relief offers the best option for animal welfare, addressing both acute and longer-term pain.
3) The organization retains invoices or other evidence demonstrating the use of pain relief. This evidence demonstrates that the quantity of both types of pain-relieving medication purchased aligns with the number of animals treated each year.</t>
  </si>
  <si>
    <t>4.5. Animal shearing</t>
  </si>
  <si>
    <t>Pre-shearing planning takes into consideration the climatic conditions and ensures that effective mitigation measures are in place to address changing conditions.</t>
  </si>
  <si>
    <t>1) Cold stress is a risk post-shearing, as animals adapt to the removal of fiber. This is particularly the case when shearing is scheduled on a cycle to optimize staple length, and takes place during winter. Signs of cold stress include:
• Shallow breathing;
• Shivering; and
• Huddling together with other animals.
2) Remedial actions for cold stress include moving animals to a sheltered area and providing feed.
3) Conversely, before shearing, animals face an elevated risk of heat stress. Signs of heat stress include:
• Panting;
• Rapid breathing; and
• Weakness or difficulty standing.
4) Remedial actions for heat stress include moving the animals to a cool, shaded area with good air circulation and offering water.
5) Spraying wool with water restricts airflow through the fleece, potentially resulting in counterproductive effects. Watering regions of the animal's body not covered by wool promotes more effective cooling.</t>
  </si>
  <si>
    <t>The entire shearing process is carried out under the direct supervision of the organization or its appointed representative.</t>
  </si>
  <si>
    <t>1) For this criterion, direct supervision means that the organization, or a person appointed by it, is on-site while shearing takes place.</t>
  </si>
  <si>
    <t>Shearing is carried out by, or under the direct supervision of, a competent shearer.</t>
  </si>
  <si>
    <t>1) For this criterion, direct supervision means that a competent shearer is present in the shearing area throughout the fiber removal process.
2) A competent shearer is someone with the knowledge and skills to carry out shearing in conformance with the standard. This includes animal handling, responding to injuries, and maintaining and using equipment.</t>
  </si>
  <si>
    <t>Animals are handled calmly and confidently to minimize stress at shearing.</t>
  </si>
  <si>
    <t>1) Handling animals calmly and confidently helps them remain settled and reduces fear responses, especially when animals are restrained or taken off their feet.</t>
  </si>
  <si>
    <t>Shearing is carried out using techniques and equipment designed to minimize stress and injury.</t>
  </si>
  <si>
    <t>1) Shearing is one of the procedures described in the animal health and welfare plan, which needs to be communicated clearly to workers. The techniques described in the plan are put into practice when shearing takes place.
2) Equipment used is designed for the task and well maintained. Hand shears and clipper blades are kept sharp, and electrically powered machines are maintained in good condition according to the manufacturer's instructions.</t>
  </si>
  <si>
    <t>Particular care is taken not to cut or injure the animal, especially the teats and udders of females, and the penis, sheath, and scrotum of males.</t>
  </si>
  <si>
    <t>1) The organization ensures that effective handling and restraint techniques are used.
2) Shearers are trained to recognize and avoid sensitive areas to prevent injury.</t>
  </si>
  <si>
    <t>Alpacas are placed on a mat when shearing is carried out while they are lying down.</t>
  </si>
  <si>
    <t>1) A mat is a piece of material with a minimum thickness of approximately thirty (30) millimeters. It is made from any material that provides comfort and protection for alpacas, such as rubber or padded cloth.
2) For a small-scale farmer group, this criterion is a recommended practice.</t>
  </si>
  <si>
    <t>Animals are restrained only for the minimum time necessary during shearing.</t>
  </si>
  <si>
    <t>1) While completing the job carefully and without causing injury to the animal takes precedence over speed, no animal is restrained for more than ten (10) minutes.
2) For reference: experienced shearers are able to shear an alpaca within four (4) to five (5) minutes, a sheep or goat by hand in a similar time, and a sheep or goat with electric clippers within two (2) to three (3) minutes.</t>
  </si>
  <si>
    <t>If alpacas are restrained with ropes for shearing, the ropes are soft and non-abrasive, and tied tightly enough to provide effective restraint without restricting blood flow.</t>
  </si>
  <si>
    <t>1) The rope has a minimum diameter of six (6) millimeters and is attached to each limb above the fetlock to prevent joint injury.</t>
  </si>
  <si>
    <t>Alpacas under restraint are continuously supervised.</t>
  </si>
  <si>
    <t>1) The intent of this criterion is to safeguard the welfare of restrained alpacas by ensuring continuous monitoring and enabling immediate intervention if signs of distress, discomfort, or injury risk arise.</t>
  </si>
  <si>
    <t>Alpacas are released from restraint if their struggling poses a risk of self-injury.</t>
  </si>
  <si>
    <t>1) Alpacas are released from restraint when there is an increased risk of injury during the shearing process—such as when they are moving excessively, at risk of falling off shearing tables (when used), clearly attempting to break free (for example, by exhibiting strong, frequent full-body movements, possibly accompanied by vocalizations), or in other similar situations.
2) It is important for alpacas' welfare that their fleece is removed annually. Therefore, if an animal is released before shearing is complete, it is advisable to return it to its companions and allow time for it to settle before attempting shearing again. The animal is likely to experience less stress if shearing is postponed until later, when activity around the shearing shed has decreased and additional workers are available to assist the shearer.</t>
  </si>
  <si>
    <t>At least two (2) workers are responsible for lifting and restraining each alpaca during shearing.</t>
  </si>
  <si>
    <t>1) The intent of this criterion is to ensure the safety and welfare of both alpacas and handlers by providing the necessary support and control during lifting and restraint, thereby reducing the risk of injury or stress.
2) Two trained workers work together to lift and restrain each alpaca in a calm, coordinated manner, using low-stress handling techniques and equipment designed to maintain the animal's stability and comfort throughout the process.</t>
  </si>
  <si>
    <t>Alpacas are restrained in positions that ensure they do not inhale regurgitated stomach contents.</t>
  </si>
  <si>
    <t>1) There is a risk of inhaling regurgitated stomach contents if the alpaca's head is allowed to hang below the body during restraint for shearing (for example, when sheared on a table).</t>
  </si>
  <si>
    <t>If a serious cut or injury occurs, the shearer stops shearing to allow treatment of the injury.</t>
  </si>
  <si>
    <t>1) Whether a cut or injury is considered serious depends on its location, length, and depth. Examples of serious injuries include: an open wound greater than six (6) centimeters, a wound of any length that reaches the muscle layer, removal of teats, damage to the prepuce, and removal of the tip of the vulva.
2) Examples of treatment for a serious injury include suturing, applying a wound repair spray, and administering an antibiotic injection.</t>
  </si>
  <si>
    <t>Pain relief is administered for serious shearing injuries when suitable options are available.</t>
  </si>
  <si>
    <t>1) Cuts and injuries are considered serious when they involve any of the following: an open wound greater than six (6) centimeters in length, a wound of any length that reaches the muscle layer, removal of teats, damage to the prepuce, or removal of the tip of the vulva.
2) It is noted that, even when pain relief is licensed for use on fiber animals during husbandry procedures, such products are not always suitable or available for treating shearing injuries.</t>
  </si>
  <si>
    <t>The organization maintains records of all serious shearing injuries.</t>
  </si>
  <si>
    <t>1) Cuts and injuries are considered serious when they involve any of the following: an open wound greater than six (6) centimeters, a wound of any length that reaches the muscle layer, removal of teats, damage to the prepuce, or removal of the tip of the vulva.
2) The optional TE-MM-TEM-116 Shearing Injury Records Template (Sheep, Goats, Alpacas) is available for documenting injuries.</t>
  </si>
  <si>
    <t>If there are recurring problems related to shearing injuries or animal mishandling, appropriate corrective and preventive actions are implemented to address them.</t>
  </si>
  <si>
    <t>1) Appropriate corrective actions include retraining workers, revising procedures, enhancing supervision, or temporarily removing workers from handling duties until competency is restored.
2) Regular incident reviews help identify and address the root cause of issues.</t>
  </si>
  <si>
    <t>4.6. Herd management</t>
  </si>
  <si>
    <t>Animals are maintained in stable groups; mixing animals within the certified herd or flock is avoided.</t>
  </si>
  <si>
    <t>1) The intent of this criterion is to allow the established social order to be maintained by minimizing mixing. This is not a prohibition on all mixing of animals.
2) Mixing refers specifically to the mixing of animals within the certified herd or flock. This criterion is not applicable to mixed-species grazing.
3) Whenever it is necessary to mix groups of animals, it is recommended that additional monitoring is conducted to ensure that non-dominant animals are not injured while a stable hierarchy is being formed.
4) To reduce stress when mothers are removed from their young at weaning, one option is to maintain the young animals in the same social group for at least two (2) weeks after separation.</t>
  </si>
  <si>
    <t>The isolation of individual animals is kept to a minimum.</t>
  </si>
  <si>
    <t>1) Isolation occurs only when necessary for animal health and welfare (for example, when treatment of a sick or injured animal potentially requires isolation).
2) Reasons for isolation often relate to promoting the health and welfare of individual animals as well as the broader herd or flock, such as quarantine to prevent the spread of disease.</t>
  </si>
  <si>
    <t>If individual isolation is unavoidable, the confined animal is either given a companion or allowed to maintain visual contact with other animals of the same species. Exceptions may be made for quarantine purposes.</t>
  </si>
  <si>
    <t>1) For herd and flock animals, complete removal from the sight, smell, and sound of other animals of the same species is often stressful.
2) When it is not possible to provide a companion in the same pen as an isolated animal, others of the same species remain within sight.
3) Exceptions may be made for quarantine, where there is a potential risk of disease transmission to companion animals in close proximity to the isolated animal.
4) If an animal needs to be isolated for health reasons, placing a healthy companion in the same pen is not always advisable (for example, there is a risk of the sick or injured animal being knocked over by the healthy companion).</t>
  </si>
  <si>
    <t>Livestock guardian animals are well-adapted to the farm environment and the expected predator threat.</t>
  </si>
  <si>
    <t>1) Any guardian animal that poses a potential threat to livestock (for example, a guardian dog with sheep and goats) is well trained before being left unsupervised.
2) Several animal species have been successfully used as livestock guardians. The most common are livestock guardian dogs, but donkeys and llamas have also been used.
3) The success of guardian animals depends on the type and number of predators, the size of the herd or flock, and the number of guardians bonded to that herd or flock. For example, llamas have been shown to chase away small predators such as foxes, but if the main threat is jackals or coyotes, guardian dogs are better suited. For large flocks or frequent predator attacks, multiple guardian animals are needed.</t>
  </si>
  <si>
    <t>Quarantine procedures are followed when new animals are added to the herd or flock included in the scope certificate.</t>
  </si>
  <si>
    <t>1) In this context, the intent of quarantine is to prevent the transmission of any disease between incoming animals and the existing herd or flock.
2) Quarantine is considered part of the biosecurity planning in the organization's health and welfare plan.
3) The organization assesses the risk of disease transmission when introducing new stock and takes informed actions. For example, it may choose not to quarantine animals purchased from long-established sources with a known disease status.
4) Quarantine consists of isolating incoming stock from the existing herd or flock for a few weeks to observe for disease development. When disease risks are higher, quarantine measures cover a range of actions, including vaccination, deworming treatments, and blood tests.</t>
  </si>
  <si>
    <t>4.7. Breeding, birthing, and caring for young animals</t>
  </si>
  <si>
    <t>The organization's breeding strategy takes into consideration welfare traits and the suitability of animals for the environment in which they are raised. It includes:
a. Foot and leg health;
b. Overall conformation;
c. Mothering ability;
d. Temperament;
e. Ease of birthing; and
f. Skin wrinkle score (for sheep only).</t>
  </si>
  <si>
    <t>1) Breeding stock selection involves choosing young animals to be retained for the breeding herd or flock, as well as annually selecting older animals to be rebred.</t>
  </si>
  <si>
    <t>Birthing is supervised, and timely action is taken when necessary, while keeping disturbances to a minimum.</t>
  </si>
  <si>
    <t>1) Supervised birthing means that the organization monitors animals during birth in a way that ensures oversight—particularly under high-risk conditions such as cold weather—while minimizing disturbance to the animals.
2) The degree of supervision (i.e., how frequently and how closely animals are monitored) varies depending on the production system and breed.</t>
  </si>
  <si>
    <t>In extensive systems, where animals are not accustomed to daily supervision, breeds or strains that are suited to easy birthing and strong maternal care are used.</t>
  </si>
  <si>
    <t>1) Where close daily supervision is not feasible, the breed or strain selected—including the breeding male—is chosen to minimize the likelihood that females require assistance during birthing or that they abandon or mismother offspring without ongoing human intervention.</t>
  </si>
  <si>
    <t>The birthing period is planned to promote good welfare and survival, and to coincide with favorable local climatic conditions.</t>
  </si>
  <si>
    <t>1) The birthing period is planned to avoid times of the year when extreme weather conditions, such as snow, ice storms, and flooding, are common and have the potential to adversely affect the survival of young animals.
2) Planning the birthing period takes into consideration the timing of breeding for different animals. Breeding young females too early increases the risk of mortality for both them and their offspring. This elevated risk stems from several factors, including lower birth weights in offspring from young females; birthing complications due to young females not being physically mature enough to give birth without assistance; and reduced maternal instincts in young females.
3) If health and welfare problems occur during birthing, the organization reviews its planning for the next cycle.</t>
  </si>
  <si>
    <t>The organization ensures that cervical artificial insemination is performed only by competent operators.</t>
  </si>
  <si>
    <t>1) Competent operators include veterinarians and persons who have received specific training. These are either the organization's workers or external service providers.
2) If performed by external service providers other than veterinarians, records of their training, qualifications, or experience pertaining to the tasks performed are maintained. 
3) If performed by the organization's workers, they are trained and competent, and training records are maintained, as described in criteria 1.2.5, 1.2.6, and 4.1.7.</t>
  </si>
  <si>
    <t>Laparoscopic artificial insemination is performed only by veterinarians or by trained and competent operators under veterinary supervision, and with effective pain relief.</t>
  </si>
  <si>
    <t>1) Laparoscopic artificial insemination is an invasive surgical procedure that involves higher risks of pain, inflammation, and complications.
2) Effective pain management and strict adherence to surgical protocols are essential to minimize animal distress and reduce the likelihood of complications.</t>
  </si>
  <si>
    <t>Electroejaculation is permitted for fertility testing if the following requirements are met:
a. The procedure is performed only by a veterinarian;
b. Records are kept for each male examined; and
c. If there is any evidence of undue stress or pain resulting from handling or stimulation, the procedure is either abandoned or an analgesic or a general anesthetic is administered.</t>
  </si>
  <si>
    <t>1) Electroejaculation is a procedure rarely performed on commercial farms. However, it is possible that stud farms use this technique to test the fertility of males for breeding purposes.</t>
  </si>
  <si>
    <t>The organization ensures that pregnancy diagnosis is performed only by operators who are trained and competent in the pertinent techniques. If persons other than veterinarians perform the procedure, records of their training, qualifications, or experience are maintained.</t>
  </si>
  <si>
    <t>1) Pregnancy diagnosis may be carried out by the organization's workers, provided they have received specific training in these procedures, or by external personnel.
2) If performed by the organization's workers, they are trained and competent, and training records are maintained, as described in criteria 1.2.5, 1.2.6, and 4.1.7.</t>
  </si>
  <si>
    <t>Fetotomy is performed only by a veterinarian or another competent person, and only on unborn animals confirmed to be dead.</t>
  </si>
  <si>
    <t>1) Fetotomy (also known as embryotomy) is performed only after the death of the unborn animal has been confirmed.
2) Pain relief is administered when available (see criterion 4.4.27).</t>
  </si>
  <si>
    <t>When a cesarean section is necessary and feasible, it is performed only by a veterinarian using appropriate pain relief.</t>
  </si>
  <si>
    <t>1) If an animal is unable to give birth naturally, a cesarean section is a procedure performed to help preserve the life of the mother and her unborn offspring.
2) If cesarean sections are performed or foreseen as necessary, the organization maintains records identifying the responsible veterinarian and the pain relief protocols used.
3) Appropriate pain relief includes both a local anesthetic and an analgesic (see criterion 4.4.27).</t>
  </si>
  <si>
    <t>Practices and procedures for feeding young animals and provisions for fostering are planned prior to the start of the birthing period.</t>
  </si>
  <si>
    <t>1) There is always a risk that some young animals are not able to be raised by their mothers. This risk, along with the projected number of young animals requiring feeding or fostering, varies depending on the production system. Preparation prior to the birthing period depends on the organization's circumstances and the species involved.
2) Practices and procedures range from simply knowing where to obtain milk or milk replacer and feeding equipment—especially if such needs have been rare in previous years—to having feeding equipment for multiple young animals, along with milk or milk replacer already on site before the expected start of the birthing period.</t>
  </si>
  <si>
    <t>Artificial rearing is conducted only when the animal cannot be naturally fed, and fostering to an alternative female is not possible.</t>
  </si>
  <si>
    <t>1) Examples of situations in which natural feeding of a young animal is not possible include rejection by the mother, or when the mother is ill, dies, or produces insufficient milk.
2) It is possible that, in large commercial herds and flocks, multiple young animals require artificial rearing each birthing season.</t>
  </si>
  <si>
    <t>Artificially reared young animals are supplied with the required colostrum after birth to safeguard their welfare.</t>
  </si>
  <si>
    <t>1) Within the first twenty-four (24) hours of life, young animals receive approximately 10% of their body weight in colostrum, administered over several feedings.
2) Colostrum intake is important for providing the newborn animal with antibodies to prevent disease. Colostrum is produced by the mother for approximately twenty-four (24) hours after birth.</t>
  </si>
  <si>
    <t>Where lambs and kids are reared artificially, they have access to milk in their diet until they are at least six (6) weeks old, as well as a balanced intake of other feeds to meet their nutritional needs.</t>
  </si>
  <si>
    <t>1) Milk is not withdrawn before lambs and kids are consuming other feeds, whether these are forages alone or a combination of forages and concentrates.
2) As a guideline, lambs and kids weigh at least three (3) times their birth weight at the time of weaning.
3) If automatic milk feeding equipment is used, lambs and kids are trained to access the milk and are monitored to ensure they receive the amount they need, with growth rates serving as an indicator.
4) Milk may include whole milk or a milk replacer that meets the nutritional needs of the species being raised artificially.</t>
  </si>
  <si>
    <t>Where crias are reared artificially, they have access to milk in their diet until they are at least twelve (12) weeks old, and a balanced intake of other feeds that support their nutritional requirements.</t>
  </si>
  <si>
    <t>1) Milk is not withdrawn before crias are eating other feeds, whether these are forages alone or a combination of forages and concentrates.
2) As a guideline, crias weigh at least three (3) to four (4) times their birth weight at the time of weaning.
3) If automatic milk-feeding equipment is used, crias are trained to access the milk and are monitored to ensure they receive the amount they need, with growth rates serving as an indicator.
4) Milk may include whole milk or a milk replacer that meets the nutritional needs of the species being raised artificially.</t>
  </si>
  <si>
    <t>Lambs and kids are not weaned from their mothers until they are at least eight (8) weeks old.</t>
  </si>
  <si>
    <t>1) The minimum age of eight (8) weeks is calculated as a flock or herd average, rather than based on individual lambs or kids.
2) The standard describes pasture-based systems for sheep and goats, in which a minimum average weaning age of eight (8) weeks supports the health and welfare of lambs and kids. Although earlier weaning is feasible in more intensive systems (and artificial rearing)—such as when concentrate feeding is introduced early—these systems fall outside the scope of the standard.
3) The average weaning age for the flock is determined by assessing the range of lambing or kidding dates in relation to the weaning date.
4) Refer to criteria 3.2.1.a, 3.2.1.b, 4.1.2.a, 4.1.2.f, 4.2.1, and 4.2.2 related to planning land and animal management, including supporting lactating ewes and does to ensure that the eight (8) weeks minimum average weaning age is met.</t>
  </si>
  <si>
    <t>Crias are not weaned from their mothers until they are at least twenty-four (24) weeks old.</t>
  </si>
  <si>
    <t>1) The minimum age of twenty-four (24) weeks is determined as a herd average, rather than based on individual crias.
2) The average weaning age is determined by assessing the range of dates over which alpacas are born, in relation to the weaning date.
3) Refer to criteria 3.2.1.a, 3.2.1.b, 4.1.2.a, 4.1.2.f, 4.2.1, and 4.2.2 related to planning land and animal management, including supporting lactating females to ensure that the twenty-four (24) weeks minimum average weaning age is met.</t>
  </si>
  <si>
    <t xml:space="preserve">4.8. Handling and transport </t>
  </si>
  <si>
    <t>Animals are handled humanely; mistreatment of animals does not occur.</t>
  </si>
  <si>
    <t xml:space="preserve">1) This criterion is applicable to all handling and movement of animals, including loading and unloading for transport.
2) The organization implements handling methods that ensure all workers treat animals carefully and calmly at all times.
3) Workers are trained to recognize signs of animal stress (for example, increased vocalization) and to take necessary actions to reduce stress promptly.
4) Mistreatment includes, but is not limited to, rough physical contact such as kicking, striking, slamming gates on animals, tripping, throwing or dropping animals, dragging, or pulling animals by the fleece, tail, ears, head, horns, or neck; dragging by the back legs; or lifting by the legs.
</t>
  </si>
  <si>
    <t>Positive human–animal relationships are developed through skilled handling and careful interactions between workers and animals.</t>
  </si>
  <si>
    <t>1) This criterion goes beyond the avoidance of poor handling, as addressed in criterion 4.8.1, and emphasizes the promotion of positive outcomes.
2) Workers implement positive handling practices and understand that confident, low-stress handling of animals from an early age fosters good human–animal relationships. These practices include avoiding shouting, whistling, or using dogs when handling young animals. Training in low-stress livestock handling further reinforces these practices.</t>
  </si>
  <si>
    <t>Extra care is taken when handling animals with special needs. Females in late pregnancy are handled only when absolutely necessary.</t>
  </si>
  <si>
    <t>1) Examples of animals with special needs include young animals, females in late pregnancy, lame or injured animals, and breeding males.
2) The organization identifies animals with special needs and provides accommodations to support their welfare.
3) When handling females in late pregnancy (i.e., in the last third of gestation), the organization ensures that a clear, welfare-based rationale is established.
4) Extra care includes allowing animals with special needs more time if they are being moved or providing vehicular transport when other animals are moved on foot.
5) Extra care also involves thoughtful consideration of whether handling or moving animals with special needs is justified, given their condition. If handling or movement is necessary, the time these animals spend waiting in handling systems is minimized.</t>
  </si>
  <si>
    <t>Animals are driven on foot calmly, at a relaxed pace natural to the type of animal, and never faster than the slowest animal.</t>
  </si>
  <si>
    <t>1) The organization ensures that animals are moved in a way that minimizes stress, injury, and fatigue by respecting their natural movement and group dynamics, particularly by protecting slower or more vulnerable individuals.
2) The pace of movement matches the natural walking speed of the animals and never exceeds that of the slowest individual in the group. 
3) Handlers avoid shouting, making rapid movements, and applying unnecessary pressure, as these actions are likely to cause panic or separation.</t>
  </si>
  <si>
    <t>When animals are being moved on foot, contingency plans are in place to transport any animals that become lame or weak.</t>
  </si>
  <si>
    <t>1) The contingency plan provides for situations in which handlers need to respond to animals that become lame or weak during movement. It typically includes steps such as stopping movement, allowing animals to rest, seeking veterinary assessment, or arranging alternative transport to safeguard animal welfare.</t>
  </si>
  <si>
    <t>When handling animals, audible or visual aids are preferred over physical contact.</t>
  </si>
  <si>
    <t>1) The organization utilizes effective audible or visual tools for handling animals—such as calm voices, body positioning, and visual aids like flags or paddles—by relying on the animals' behavior.
2) Audible aids do not include sudden or loud noises that are likely to cause fear or stress (for example, shouting or whistling).</t>
  </si>
  <si>
    <t>Electric prodders are not used on animals.</t>
  </si>
  <si>
    <t xml:space="preserve">1) Electric prodders are also known by other names, such as electric prods and hotshots.
2) No device that administers an electric shock to an animal for any reason is permitted. The only exception is the use of electric stunning devices for slaughter.
</t>
  </si>
  <si>
    <t>If halters are used on animals, they are comfortable and fitted to prevent chafing or breathing obstruction.</t>
  </si>
  <si>
    <t>1) Halters are used only as a temporary aid for handling animals. 
2) If animals wear halters for extended periods, at least twice-daily checks are needed to ensure haltered animals are safe and not at risk of getting the halter caught on items in their environment.</t>
  </si>
  <si>
    <t>When farm animals are moved by dogs:
a. The dogs are trained or in the process of being trained to move livestock;
b. Dogs that are likely to nip or bite are fitted with suitable muzzles;
c. The responsible workers have good control of the dogs; and 
d. Dogs are not allowed to force farm animals to move too quickly or to continue forcing them when they have nowhere to go.</t>
  </si>
  <si>
    <t xml:space="preserve">1) Suitable muzzles are those that fit comfortably and allow the dog to breathe and pant easily.
2) Good care of dogs is covered under criterion 4.1.23. </t>
  </si>
  <si>
    <t>Before being transported, animals are appropriately prepared so as to avoid pain, injury, or distress to themselves or other animals.</t>
  </si>
  <si>
    <t>1) The preparation needed depends on the proposed length and condition of the journey, and the species, age, and condition of the animals to be transported.
2) Examples of appropriate preparation include:
• Putting animals into their transport groups with enough time before transport to establish a stable hierarchy;
• Moving animals close to handling and loading areas, and giving them a chance to settle there before the date of transport;
• Ensuring animals have access to feed and water for as long as possible prior to loading (this does not preclude feed or water withdrawal if necessary for animals being transported to slaughter); and
• When animals are to be transported in warm conditions, ensuring that they have access to cool water before being loaded.</t>
  </si>
  <si>
    <t>For transportation where the animals are fed and watered during the journey, they are familiarized with the feed to be offered and the methods used to provide feed and water.</t>
  </si>
  <si>
    <t>1) Familiarization means that the animals are exposed to the specific feed and watering methods prior to transport, so they are able to recognize and use them during the journey.
2) For example, animals that have only ever drunk from natural water sources are unlikely to recognize a nipple or bite drinker as a source of water without prior exposure to these systems.</t>
  </si>
  <si>
    <t>Before being transported, all animals are assessed to determine if they are fit for travel. Animals showing any of the following conditions are not transported (including to auction or slaughter), unless the transport is for the purpose of veterinary treatment:
a. Those that are sick, injured, weak, or disabled;
b. Those unable to stand unaided and bear weight on each leg;
c. Those blind in both eyes; and
d. Those whose body condition is likely to result in poor welfare under the expected climatic conditions.</t>
  </si>
  <si>
    <t>1) Animals that meet these conditions and are suffering with little likelihood of recovery are euthanized on the farm and not transported to slaughter.</t>
  </si>
  <si>
    <t>Animals with the following conditions are transported only if the journey is under fifty (50) kilometers, is intended to improve their condition, does not cause unnecessary pain or suffering, and is not repeated more than once within any seven (7)-day period:
a. Heavily pregnant females beyond 90% gestation;
b. Newborns whose navels have not completely healed; and
c. Females that have given birth within the previous seven (7) days.</t>
  </si>
  <si>
    <t>1) The distinction between this criterion and 4.8.12 is that the list in criterion 4.8.12 refers to animals that are moved only for the purpose of veterinary treatment. In contrast, this list includes vulnerable animals that require special care during transport and are sometimes moved short distances for reasons other than veterinary care. For example, heavily pregnant animals are occasionally relocated to pastures with exclusionary fencing to protect them from predators, or females that have recently given birth are transferred to pastures offering better nutrition.
2) The organization either refrains from moving animals with the conditions on this list or moves them in accordance with the standard criterion, provided that such movement is justified for the overall welfare of the animal.</t>
  </si>
  <si>
    <t>It is not permitted to tie or restrain the legs of any animal.</t>
  </si>
  <si>
    <t>1) The only exception to this criterion is when alpacas are being sheared, in which case the applicable animal shearing criteria outlined in theme 4.5 are met.
2) Alpacas are not restrained with ropes during transport (for example, for the purpose of keeping them seated).</t>
  </si>
  <si>
    <t>Where loading and unloading facilities exist at the farm, they are designed, constructed, and maintained to prevent injury and suffering, and to ensure animal safety.</t>
  </si>
  <si>
    <t>1) This criterion includes both fixed and mobile loading and unloading facilities.
2) The maintenance of loading facilities ensures that there are no sharp edges, projections, or other features with a risk of causing injury to animals.
3) Raised loading bays that offer a gradual incline make loading and unloading easier.
4) Ramps in loading facilities are designed to prevent animals from falling off the sides.
5) Loading facilities are designed with solid sides, so that the only obvious way forward for the animals is onto the truck.</t>
  </si>
  <si>
    <t>Animals are loaded and unloaded in a way that minimizes the risk of pain, injury, or distress.</t>
  </si>
  <si>
    <t>1) Use of calm, well-planned, and species-specific handling practices during loading and unloading helps to safeguard animal welfare, preventing pain, injury, and distress.
2) Handlers avoid shouting, rushing, or using excessive force, and most importantly, allow animals time to move at their own pace.</t>
  </si>
  <si>
    <t>The organization maintains records of injury and death rates associated with the transport of its animals and implements measures to reduce any high rates.</t>
  </si>
  <si>
    <t>1) The organization sets, and actively works toward, the goal that no animals are injured or die during transport.
2) In any instance where the rate of injury or death exceeds 0.5% of transported animals, or where injury or death rates below this threshold begin to increase, the organization investigates and takes action to reduce the rate in future transport.
3) The optional TE-MM-TEM-118 Transport-Associated Injuries and Deaths Records Template (Sheep, Goats, Alpacas) is available for documentation.</t>
  </si>
  <si>
    <t>The organization does not knowingly sell its animals to traders or brokers who intend to export its livestock for slaughter internationally.</t>
  </si>
  <si>
    <t>1) To knowingly sell means the organization sells directly to a trader or broker who exclusively deals in live export, or to a buyer who has advertised or otherwise communicated an intent to export the animals live.
2) If an organization sells animals through an auction barn or market with multiple buyers, and has no control over who purchases the stock, this is not considered knowingly selling for live export.
3) This criterion is not applicable when live exports occur across a single border to a neighboring country, the animals are transported solely by land, and all transport conditions meet the handling and transport criteria outlined in theme 4.8.</t>
  </si>
  <si>
    <t>4.9. Handling and transport managed by the organization</t>
  </si>
  <si>
    <t>At every stage of transport, animals are cared for by workers who collectively possess the necessary ability, knowledge, and competence to maintain the health and welfare of the animals.</t>
  </si>
  <si>
    <t>1) This theme is applicable only in situations where the organization is responsible for transportation.
2) The organization ensures that all individuals involved in transport—from loading and departure from the certified site to the final destination, including unloading—are competent to maintain conformance with the standard criteria throughout the transport process.</t>
  </si>
  <si>
    <t>When responsibility for oversight of animals changes, the person(s) or organization(s) accepting the animals for transport demonstrates awareness of, and ability to conform with, applicable standard criteria to the person(s) or organization(s) presenting the animals for transport.</t>
  </si>
  <si>
    <t>1) It is possible that the person responsible for the animals changes as they move from the farm to their final destination. Responsibility for implementing the transport-related criteria in the standard lies with both the person(s) selecting and presenting the animals for transport, and the person(s) or organization(s) accepting them.
2) When responsibility changes, roles and responsibilities are clearly defined, for example:
• Producer/consignor (prior to loading): Responsible for mustering and assembling animals, and handling prior to and during loading.
• Transporter/driver (loading, unloading, and journey management): Responsible for loading density, post-loading inspections, and unloading at the destination.
• Receiver (for example, processor, agent, saleyard manager/superintendent): Responsible for receiving animals and overseeing unloading at the destination.</t>
  </si>
  <si>
    <t>All required documentation is completed before travel begins and remains accessible to workers managing logistics during travel, helping prevent delays in animals reaching or being unloaded at their destination.</t>
  </si>
  <si>
    <t>1) The organization is aware of the required documentation (for example, animal health status certificates and lists of animal identification) and ensures that it is available when animals are transported.</t>
  </si>
  <si>
    <t>In the event of delays that arise during the journey, the organization has contingency plans to ensure the animals' needs are met.</t>
  </si>
  <si>
    <t>1) The intent of this criterion is to ensure that the organization is prepared to maintain animal welfare despite unforeseen disruptions.
2) Contingency plans account for situations in which delays occur during transport.
3) Contingency plans include identifying alternative vehicles in the event of a breakdown, pre-planning alternative routes in case of road closures, and securing options for rest stops if delays cause the journey to exceed its original timeline.</t>
  </si>
  <si>
    <t>Except where animals have been raised in compatible groups, are accustomed to each other and experience distress when separated, or where animals are accompanied by dependent young, animals are handled and transported separately by species. Additionally, they are separated based on the following criteria:
a. Animals of significantly different sizes or ages;
b. Sexually mature males from females;
c. Animals with horns from animals without horns;
d. Animals that are hostile to each other; and
e. Tied animals from untied animals.</t>
  </si>
  <si>
    <t>1) The organization implements a protocol for the separation of different types of animals and ensures that workers are trained to respond effectively if hostility arises between animals scheduled to travel together.
2) Animals are tied in transport with a halter and lead rope only when they are accustomed to being haltered.
3) While not every hostile reaction during transport is predictable, signs of hostility are sometimes evident in the holding pens prior to loading. To prevent conflict, animals exhibiting such behavior are kept in separate compartments on the transport vehicle.</t>
  </si>
  <si>
    <t>The vehicle used for transport is designed, constructed, and maintained to avoid injury and suffering, and to ensure the safety of the animals.</t>
  </si>
  <si>
    <t>1) Vehicles are designed or adapted for the transport of livestock. 
2) Maintenance of transport vehicles means ensuring that there are no sharp edges, projections, or other features that have the potential to cause injury to animals.
3) Vehicles are constructed to ensure that animals do not get body parts stuck in vents or other openings and do not fall from the vehicle.</t>
  </si>
  <si>
    <t>Ramps are set at an incline that allows animals to walk easily up or down.</t>
  </si>
  <si>
    <t>1) Adjustable loading ramps are recommended as they allow the ramp angle to be adjusted for different vehicles.
2) Side rails help to ensure animals do not fall off loading ramps.
3) Ramp angles that do not exceed 20° provide the best opportunity for easy loading and unloading of animals.</t>
  </si>
  <si>
    <t>Animals have ventilation or oxygenation during transport, even when stationary, which prevents the buildup of harmful concentrations of gases or impurities, water vapor, and extreme temperatures.</t>
  </si>
  <si>
    <t>1) Vehicles used for transport ensure airflow that adapts to the number of animals in the vehicle and the external conditions.
2) Animals in transport generate heat and moisture, which need to be removed through ventilation to prevent overheating.
3) Poor ventilation often results in a buildup of gases such as ammonia—from manure and urine—and carbon dioxide (CO2).</t>
  </si>
  <si>
    <t>When animals exhibit signs of heat stress, cold stress, or distress due to exposure to harmful concentrations of gases or impurities, immediate corrective actions are taken.</t>
  </si>
  <si>
    <t>1) The organization has a protocol to take immediate action if animals show any sign of distress during transport; for example, adjusting vents, moving the vehicle to increase airflow or creating crosswinds to clear out a buildup of harmful concentrations of gases or impurities, or unloading some or all animals if necessary.
2) Ammonia levels in vehicles do not reach concentrations that are noticeably unpleasant to humans.</t>
  </si>
  <si>
    <t>Animals are protected from adverse weather conditions that pose a risk to their health and welfare during transportation.</t>
  </si>
  <si>
    <t>1) The organization ensures that vehicles protect animals from weather conditions that have the potential to impact their health and welfare.
2) Transport is rescheduled if extreme weather conditions arise and the available vehicles do not provide protection against those conditions.
3) Adverse weather conditions that affect animal health and welfare vary by season and region. The need for roofed vehicles, the number and type of vents (natural or fan-assisted), and the provision of bedding during transport all depend on the specific circumstances.
4) In very cold weather, a vehicle with a solid front is used to reduce the wind chill factor.</t>
  </si>
  <si>
    <t>Animals are not transported when climatic conditions are likely to cause significant discomfort or harm.</t>
  </si>
  <si>
    <t>1) In hot regions, it is advisable to transport animals during the early morning or the evening when temperatures are lower, and to minimize prolonged stops. If stopping in hot weather is unavoidable, the vehicle is parked in the shade and oriented at a right angle to the wind direction to enhance airflow among the animals.
2) The length of fleece on fiber animals affects their risk of heat or cold stress. For example, animals that have recently been shorn are at risk of cold stress if transported in cold weather, while animals with a full fleece are susceptible to heat stress at 28 °C (82 °F). In contrast, for shorn sheep, the upper critical temperature is 32 °C (90 °F).
3) An exception to this criterion is when animals are being moved away from regions experiencing extreme weather to areas with better conditions. For example, when animals are moved out of drought-stricken regions, where transport conditions are typically very hot at any time of day.
4) External temperature alone is not a reliable measure of the risk of heat stress. Including humidity as part of a temperature–humidity index provides better insight into whether fiber animals are at risk of heat stress.</t>
  </si>
  <si>
    <t>The stocking density within the vehicle allows animals to maintain natural postures during the journey.</t>
  </si>
  <si>
    <t>1) The intent is to give animals the possibility to make limited choices that enhance comfort and safety, despite the unavoidable constraints of transport.
2) Maintaining natural postures requires that animals are able to stand comfortably and shift between postures. This includes moving within the compartment (for example, to access ventilation points) and lying down to rest without risk of injury or obstruction.
3) This criterion provides a basis for evaluating the height of the vehicle or compartment to ensure that all animals are able to stand easily during transport. The height is at least twenty (20) centimeters above the backbone of the largest sheep or goat being transported, and no less than fifty (50) centimeters above the backbone of the largest alpaca. In vehicles with multiple decks, these minimum clearances are to be provided across all levels.
4) The exact space per animal is specified in criteria 4.9.13 and 4.9.14 and is assessed separately (for example, the organization may meet this criterion but fail to meet 4.9.13 or 4.9.14).</t>
  </si>
  <si>
    <t>Each sheep or goat has at least the following minimum area during transport.
a. Sheep and goats that have been recently shorn:
Mean live weight (kg)  -  Minimum floor area (m2/head)
                      20                                                            0.17
                      30                                                            0.19
                      40                                                            0.22
                      50                                                            0.25
                      60                                                            0.29
b. Unshorn sheep and goats:
Mean live weight (kg)  -  Minimum floor area (m2/head)
                      20                                                           0.22
                      30                                                           0.25
                      40                                                           0.29
                      50                                                           0.33
                      60                                                           0.39
c. Ewes and does more than 100 days gestation:
Mean live weight (kg)  -  Minimum floor area (m2/head)
               Up to 50                                                     0.40
          More than 50                                                0.50</t>
  </si>
  <si>
    <t>1) To determine whether the area allocated per animal meets the standard, divide the overall area (for example, the size of the transport vehicle or the size of each pen or compartment within it) by the number of animals present.</t>
  </si>
  <si>
    <t>Each alpaca has at least the following minimum area during transport:
Mean live weight (kg)  -  Minimum floor area (m2/head)
                      20                                                           0.40
                      30                                                           0.50
                      40                                                           0.60
                      50                                                           0.70
                      60                                                           0.80
                      80                                                            1.00</t>
  </si>
  <si>
    <t>1) To determine whether the area allocated per animal meets the standard, divide the overall area (for example, the size of the transport vehicle or the size of each pen or compartment within it) by the number of animals present.
2) These space allowances, together with the layout of the compartments used for transporting alpacas, ensure that each alpaca is able to lie down (cush) during transport, which is their preferred position.</t>
  </si>
  <si>
    <t>Journeys are direct, without any prolonged stops.</t>
  </si>
  <si>
    <t>1) The organization transports animals to slaughter or market at a nearby site rather than a more distant destination, unless there is sound justification for doing so.
2) Stops that occur as part of the journey, where animals remain on the transport vehicle, are planned to avoid delays. For example, if the transport vehicle needs to pick up a second group of animals from a different site, coordination ensures that the second group has been mustered and is ready to load when the transport vehicle arrives.
3) Rest stops are not considered stops for the purposes of this criterion.
4) Transport durations are met for the animals that are loaded first.</t>
  </si>
  <si>
    <t>Animals are transported in the shortest time possible.</t>
  </si>
  <si>
    <t>1) Journeys that take animals directly from origin to destination are preferred. However, when several pickups are necessary, the route is planned to avoid both major detours and doubling back.</t>
  </si>
  <si>
    <t>Water, feed, and opportunities to rest are provided to animals to meet their specific health needs.</t>
  </si>
  <si>
    <t>1) The organization ensures that animals are provided with clean water, feed, and opportunities to rest, based on their species, age, condition, and the duration of transport.
2) Details of the minimum requirements for feed, water, and rest stops are outlined in the following criteria of this theme.</t>
  </si>
  <si>
    <t>During every specified rest period, animals of all ages:
a. Are unloaded;
b. Have access to feed and clean water; and
c. Have space for exercise and rest.</t>
  </si>
  <si>
    <t>1) The purpose of a rest period is to provide animals with an opportunity to rest, stretch, rehydrate, and eat before continuing a long journey; therefore, all listed elements are essential.
2) Any required rest period meets all the requirements of this criterion; otherwise, it does not qualify as a rest period.</t>
  </si>
  <si>
    <t>Following each twenty-four (24)-hour period of transport, adult animals are given a rest period of at least twelve (12) hours.</t>
  </si>
  <si>
    <t>1) Transport duration is calculated from the time loading of the first animal begins, not from when the vehicle departs the certified site. It ends when the last animal is unloaded, not when the vehicle arrives at the final destination.
2) Adult animals are those over twelve (12) months of age. See criteria 4.9.20, 4.9.21, and 4.9.22 for requirements applicable to younger animals.
3) If adult animals reach their final destination within twenty-four (24) hours from the start of loading, rest periods are not required. If the journey duration exceeds twenty-four (24) hours, rest periods of at least twelve (12) hours are provided, starting from the time the last animal is unloaded until reloading begins.</t>
  </si>
  <si>
    <t>Sheep and goats between weaning and twelve (12) months of age are given a rest period of at least twelve (12) hours after every eighteen (18) hours of transport.</t>
  </si>
  <si>
    <t>1) Transport duration is calculated from the time loading of the first animal begins, not from when the vehicle leaves the certified site. It ends when the last animal is unloaded, not when the vehicle arrives at the final destination.
2) If sheep or goats between weaning and twelve (12) months of age reach their final destination within eighteen (18) hours from the start of loading, rest periods are not required. If the journey exceeds this duration, rest periods of at least twelve (12) hours are provided, starting from the time the last animal is unloaded until reloading begins.</t>
  </si>
  <si>
    <t>Alpacas between six (6) and twelve (12) months of age, as well as pregnant females up to 7.5 months of gestation, have a rest period of at least twelve (12) hours after every eight (8) hours of transport.</t>
  </si>
  <si>
    <t>1) Transport duration is calculated from the time loading of the first animal begins, not from when the vehicle leaves the certified site. It ends when the last animal is unloaded, not when the vehicle arrives at the final destination.
2) If alpacas between six (6) and twelve (12) months of age, and pregnant females up to 7.5 months of gestation, reach their final destination within eight (8) hours from the start of loading, rest periods are not required. If the journey duration exceeds this, rest periods of at least twelve (12) hours are provided, starting from the time the last animal is unloaded until reloading begins.</t>
  </si>
  <si>
    <t>Alpacas up to six (6) months of age, lactating alpacas, and alpacas that are more than 7.5 months into gestation have a rest period of at least twelve (12) hours after every four (4) hours of transport.</t>
  </si>
  <si>
    <t>1) Transport duration is calculated from the time loading of the first animal begins, not from when the vehicle leaves the certified site. It ends when the last animal is unloaded, not when the vehicle arrives at the final destination.
2) If alpacas up to six (6) months of age, lactating alpacas, and alpacas that are more than 7.5 months pregnant reach their final destination within four (4) hours from the start of loading, rest periods are not required. If the journey duration exceeds this, rest periods of at least twelve (12) hours are provided, starting from the time the last animal is unloaded until reloading begins.</t>
  </si>
  <si>
    <t>Animals are inspected for injuries or signs of pain or distress at regular intervals throughout the journey, including during driver breaks, refueling stops, and animal rest periods.</t>
  </si>
  <si>
    <t>1) The driver of the vehicle inspects the animals at intervals that allow for the identification of any problems. These intervals vary depending on the type and age of the animals, climatic conditions, and the overall duration of transport.
2) The driver has access to all compartments of the vehicle as necessary to attend to any sick or injured animals.</t>
  </si>
  <si>
    <t>Animals found to be distressed or injured are assisted, treated, or, if necessary, euthanized as soon as practicable.</t>
  </si>
  <si>
    <t>1) The organization ensures that the driver of the vehicle knows who to contact if treatment of animals beyond the driver's competence is needed during the journey. 
2) The organization ensures that euthanasia equipment is present in the transport vehicle and that the driver is either trained and competent to use it or has contact details for someone qualified and available to perform euthanasia if required.
3) Distress caused by ventilation that is either excessive or deficient during transport is addressed in criterion 4.9.9.</t>
  </si>
  <si>
    <t>The words "LIVE ANIMALS" are clearly displayed in the local language on the exterior of the vehicle transporting the animals.</t>
  </si>
  <si>
    <t>1) The intent of this criterion is to alert other road users and encourage them to drive cautiously, while also signaling that careful, considerate driving is expected from the driver transporting the animals.</t>
  </si>
  <si>
    <t>4.10. Euthanasia and on-farm slaughter</t>
  </si>
  <si>
    <t>The organization has a clear set of criteria for recognizing when an animal needs to be euthanized, which all workers are aware of and competent to follow.</t>
  </si>
  <si>
    <t>1) The organization develops guidance on when euthanasia is appropriate and ensures that workers are aware of this guidance. This guidance is included in the euthanasia protocol within the animal health and welfare plan (see criterion 4.1.1).
2) Examples of when euthanasia is considered appropriate include:
• When the animal is suffering a high level of pain;
• When treatment is unlikely to be effective or cannot alleviate the animal's pain and suffering;
• When, even if treatment is successful, the animal is unable to return to normal function; and
• When a seriously sick or injured animal shows no sign of improvement twenty-four (24) hours after treatment.
3) Once an animal has been identified as sick, injured, or otherwise in need of care, it is never acceptable to leave it to die.
4) Further guidance is available in the TE-MM-GUI-116 Animal Welfare Guidance (Sheep, Goats) and in the TE-MM-GUI-117 Animal Welfare Guidance (Alpacas).</t>
  </si>
  <si>
    <t>Animals experiencing severe pain or illness, with no reasonable expectation of recovery, are euthanized without delay.</t>
  </si>
  <si>
    <t>1) The intent of this criterion is to ensure humane and timely intervention to prevent unnecessary suffering.</t>
  </si>
  <si>
    <t>Euthanasia and on-farm slaughter are performed using a method that is quick, minimizes stress and pain, and results in rapid loss of consciousness followed by death without the animal regaining consciousness.</t>
  </si>
  <si>
    <t>1) The organization maintains a euthanasia protocol, included within the health and welfare plan (see criterion 4.1.1), that demonstrates awareness of this overarching principle.
2) The criteria throughout the remainder of this theme provide details on how this is to be achieved.</t>
  </si>
  <si>
    <t>Except in emergency situations, animals are stunned prior to being euthanized.</t>
  </si>
  <si>
    <t>1) An emergency situation in which it is acceptable not to stun an animal prior to euthanasia occurs when the animal is in severe pain and accessing tools for stunning results in prolonged suffering.
2) Where firearms or captive bolt guns are available to certified organizations, it is not always feasible to carry these tools during every animal inspection. If an animal requiring euthanasia is found far from the main farm buildings, it is possible that the most humane option is to euthanize it without pre-stunning. In these cases, the most common method is using a knife. However, this allowance is not intended to serve as a general justification for euthanizing all animals with a knife.
3) In some regions, there is no legal access to tools designed to render animals unconscious before euthanasia. In such cases, using a knife for euthanasia is the most common option. Circumstances in which this practice is permitted include:
• Licensing restrictions that limit access to equipment required for stunning;
• Unavailability of adequate equipment for purchase; or
• Equipment is potentially available within the country or region but not yet present on the farm, and there is evidence that the farm is actively working to obtain the necessary equipment and train its workers to use it.
When a knife is used for euthanasia under these circumstances, the procedure described in criterion 4.10.5 below is followed.
4) Where only one person within the certified organization has access to a firearm or captive bolt gun, that person is responsible for performing euthanasia, except in emergency situations. The presence of only one person with access to the necessary tools is not a valid reason to allow other workers to routinely euthanize animals using a knife.</t>
  </si>
  <si>
    <t>If emergency euthanasia, as defined under criterion 4.10.4, is conducted by cutting the animal's throat, best practice guidance is followed.</t>
  </si>
  <si>
    <t>1) Knife euthanasia is used only as a method of last resort and is permitted solely as defined under criterion 4.10.4 above.
2) For effective knife euthanasia, the following steps are followed:
• The knife used is very sharp and at least fifteen (15) centimeters long;
• The animal to be euthanized is restrained, with its chin held to extend its neck;
• A swift cut is made across the upper part of the neck, severing the carotid arteries and jugular veins to allow rapid blood loss; and
• The animal continues to be restrained until it loses consciousness and is monitored until death is confirmed.
3) If knife euthanasia is used, the procedure is included in the euthanasia section of the organization's health and welfare plan (see criterion 4.1.1).</t>
  </si>
  <si>
    <t>Planned on-farm slaughter is conducted by trained, competent workers or a veterinarian.</t>
  </si>
  <si>
    <t>1) The organization has trained and competent workers, or access to a veterinarian, to perform on-farm slaughter.</t>
  </si>
  <si>
    <t>Animals are stunned prior to planned on-farm slaughter.</t>
  </si>
  <si>
    <t>1) For a small-scale farmer group, this criterion is a recommended practice.
2) For any certified organization other than small-scale farmer groups, if tools for stunning animals are not available, animals are not slaughtered on the farm.</t>
  </si>
  <si>
    <t>When planned on-farm slaughter or non-emergency euthanasia takes place, only the following acceptable methods for stunning and slaughter are used:
a. Firearm;
b. Penetrating or non-penetrating captive bolt gun, followed by a secondary method to ensure death; or
c. For sheep and goats, head-only electric stunning, followed by a secondary method to ensure death.</t>
  </si>
  <si>
    <t>1) Only the methods listed are used for stunning and slaughter. If captive bolt guns are used, the secondary method of either pithing or bleeding is applied as soon as possible and within a maximum of sixty (60) seconds post-stun to ensure that death occurs.
2) If head-only electric stunning is used, the secondary method of bleeding is applied within fifteen (15) seconds of the stun to ensure that death occurs before the animal regains consciousness.
3) Electric stunning using equipment designed for this purpose and operated within the manufacturer's guidelines is an acceptable method as listed here, but it is recognized that this equipment is rarely found on farms.
4) Firearms are used as described in criteria 4.10.9 and 4.10.11, such that a single gunshot causes immediate unconsciousness followed by death.</t>
  </si>
  <si>
    <t>When euthanasia or planned on-farm slaughter takes place, the stunning or killing device is positioned correctly, according to the species and the method being used.</t>
  </si>
  <si>
    <t>1) The correct position for the captive bolt or firearm slaughter of alpacas is with the device placed at the crown position (i.e., the highest point on the head), aimed downward toward the base of the jaw.
2) The correct position for penetrating captive bolt use in polled sheep or goats is at the intersection of two lines drawn from the outside corner of each eye to the middle of the base of the opposite ear.
3) In horned sheep and goats, an alternative position and orientation for penetrating captive bolt or gunshot is along a line from the poll, aimed downward toward the back of the throat.
4) Another acceptable position for placement of the penetrating captive bolt or firearm in horned animals is the front of the skull, with the bolt or bullet directed toward the spinal cord.
5) The correct position for head-only electric stunning electrodes is such that they span the brain as directly as possible. When scissor-type tongs are used for sheep and goats, the tong position is on either side of the head, between the eye and ear.</t>
  </si>
  <si>
    <t>If electrical stunning is used for planned on-farm slaughter or non-emergency euthanasia, a minimum current of one ampere (1.00 A) is achieved.</t>
  </si>
  <si>
    <t>1) If electrical stunning is used, there is a means to ensure that the minimum current is achieved. This involves either a visible meter that allows workers to verify the correct current before applying the device, or devices designed to operate only when the minimum current is reached.</t>
  </si>
  <si>
    <t>If captive bolts or firearms are used for euthanasia or planned on-farm slaughter, the cartridge or propellant is effective for the species and size of the animal.</t>
  </si>
  <si>
    <t>1) The organization justifies its choice of cartridge or propellant for the type of animal that is euthanized or slaughtered.
2) The effective propellant is determined by the type of device used, the manufacturer's recommendations, and the species and type of animals to be euthanized or slaughtered.</t>
  </si>
  <si>
    <t>The spinal cord is not severed or broken in any animal until after confirmation of death.</t>
  </si>
  <si>
    <t>1) It is possible that when severing the spinal cord prior to death, the animal remains conscious or otherwise aware of sensations, resulting in pain, panic, and paralysis.</t>
  </si>
  <si>
    <t>Death of animals is confirmed prior to disposal or further processing through the following observations:
a. Fixed, dilated pupils;
b. Lack of corneal response;
c. Absence of jaw or tongue tone; and
d. No respiration for at least five (5) minutes.</t>
  </si>
  <si>
    <t>1) If there is any doubt that the animal is dead, the stunning or killing method is repeated, and the animal is monitored again to confirm the signs of death.</t>
  </si>
  <si>
    <t>On-farm slaughter or euthanasia takes place out of sight of other animals, except in unavoidable circumstances.</t>
  </si>
  <si>
    <t>1) Unavoidable circumstances include:
• When moving a sick or injured animal away from others for euthanasia causes additional pain and distress; and
• When emergency euthanasia is necessary and the person performing it is unable to move other animals away.
2) Planned on-farm slaughter always takes place out of sight of other animals.</t>
  </si>
  <si>
    <t>4.11. Slaughterhouse</t>
  </si>
  <si>
    <t>The organization has developed SOPs for all aspects of the slaughterhouse operation, which are reviewed at least annually and implemented as intended.</t>
  </si>
  <si>
    <t>1) The organization has developed SOPs, at least for unloading, placing animals into holding pens, moving them to the stunning area, stunning, and bleeding.</t>
  </si>
  <si>
    <t>The organization has appointed a person responsible for animal welfare, who has the authority to stop slaughter operations if any risk to animal welfare is identified.</t>
  </si>
  <si>
    <t>1) The organization ensures that there is always a responsible person, as defined in the criterion, available when slaughter takes place.</t>
  </si>
  <si>
    <t>All workers involved in unloading, handling, stunning, and slaughtering animals are competent to perform the tasks required of them, so that animal welfare is protected.</t>
  </si>
  <si>
    <t>1) Workers responsible for handling, stunning, and slaughtering animals use techniques that meet the standard criteria.
2) The organization provides internal oversight, evaluation, and monitoring of its workers to ensure their competence.
3) The organization specifies which areas are monitored (for example, the stunning point) and the frequency of such monitoring.</t>
  </si>
  <si>
    <t>Workers responsible for unloading, handling, stunning, and slaughtering animals have received training that includes:
a. Animal welfare principles;
b. Good handling practices;
c. Identification of sick or injured animals;
d. Stunning methods and verification of stunning effectiveness; and
e. Slaughter methods.</t>
  </si>
  <si>
    <t>1) The organization maintains records of all training programs (whether conducted internally or externally) that cover the topics listed in the criterion. These records include: the name and qualifications of the trainer, the topic(s) covered in each session, the date of the training, and the method used to assess its effectiveness.
2) The organization ensures that workers who handle live animals receive the necessary training and that it maintains records confirming successful completion.</t>
  </si>
  <si>
    <t>Animals are handled humanely, and mistreatment at the slaughterhouse does not occur.</t>
  </si>
  <si>
    <t>1) This criterion is applicable to all handling and movement of live animals at the slaughterhouse.
2) The slaughterhouse has a strict policy on the humane handling of animals and ensures that all workers are aware of their responsibilities.
3) Workers are trained to recognize signs of animal stress (for example, excessive vocalization) and to take necessary actions to reduce stress promptly.
4) Mistreatment includes, but is not limited to, rough physical contact such as kicking, striking, slamming gates on animals, tripping, throwing or dropping animals, and dragging or pulling them by the fleece, tail, ears, head, horns, neck, or back legs.</t>
  </si>
  <si>
    <t>Electric prodders are not used on animals in slaughterhouses.</t>
  </si>
  <si>
    <t>1) Electric prodders are also known by other names, such as electric prods and hotshots.
2) No device that administers an electric shock to an animal for any reason is permitted. The only exception is the use of electric stunning devices for slaughter.</t>
  </si>
  <si>
    <t>Animals that are down and unable to rise are euthanized promptly using an acceptable method, as defined in the standard (see criterion 4.11.15).</t>
  </si>
  <si>
    <t>1) This criterion is applicable to animals on transport vehicles arriving at the slaughterhouse, as well as those that have been unloaded into pens and other handling areas.
2) The organization provides clear guidance—understood by all workers—on when euthanasia is the right course of action.
3) Euthanasia is performed only using a method described in the standard. Slaughter without pre-stunning at a slaughterhouse is never acceptable.
4) Once an animal has been identified as sick, injured, or otherwise in need of care, it is never acceptable to leave it to die.</t>
  </si>
  <si>
    <t>Holding pens provide space for all animals to move freely and to lie down in a normal resting posture.</t>
  </si>
  <si>
    <t>1) The organization maintains a plan or inventory detailing the available holding pens, including the maximum number and type of animals that each pen is designed to accommodate.</t>
  </si>
  <si>
    <t>Holding pens provide shade and shelter to maintain the animals' thermal comfort.</t>
  </si>
  <si>
    <t>1) Holding pens are adapted to prevailing conditions. For example, pens are roofed or unroofed; have full or partial walls; and include passive or active ventilation, depending on weather conditions and potential temperature extremes.
2) The organization ensures that necessary adaptations are made during temperature extremes (for example, the provision of electric fans in summer or the use of curtains or similar windbreaks to fill gaps in winter).</t>
  </si>
  <si>
    <t>Clean and safe drinking water is always available to the animals in holding pens.</t>
  </si>
  <si>
    <t>1) Available also means accessible, which includes both the height and type of water source.
2) If water is provided through any means other than open troughs or buckets (for example, bite or nipple drinkers), the organization ensures that animals are accustomed to this type of drinker and have easy access to the water.
3) The organization regularly checks buckets or troughs that require manual filling to ensure water is topped up as needed.</t>
  </si>
  <si>
    <t>Animals are fed if they are held for twelve (12) hours or longer.</t>
  </si>
  <si>
    <t>1) This criterion is applicable only when animals are held for twelve (12) hours or more.
2) The organization maintains feedstocks—or has documented plans and sourcing arrangements in place—that align with the needs of animals held for twelve (12) hours or more. This includes evidence of previous purchases or agreements with farmers to supply feed when needed.
3) If animals are to be held for twelve (12) hours or more, feeding equipment is available (for example, racks for hay or feed troughs for concentrates).</t>
  </si>
  <si>
    <t>Flooring in all areas accessed by live animals provides good traction to prevent animals from slipping or falling.</t>
  </si>
  <si>
    <t>1) To provide good traction, flooring accessed by live animals is grooved, covered with non-slip mats, or made of other materials effective for traction.
2) Floors are not covered with wet manure to the extent that surfaces designed to be non-slip become slippery.
3) Slipping is defined as when an animal loses its footing or when any part of the leg, other than the foot, touches the floor.
4) Falling is defined as when any part of the body, other than the legs or feet, touches the ground.</t>
  </si>
  <si>
    <t>Suitable equipment, including reserve equipment, is available for the slaughter of the species.</t>
  </si>
  <si>
    <t>1) Suitable equipment refers to both primary and reserve stunning devices that are capable of providing an effective stun for the respective species.
2) Reserve stunning equipment may be of the same type as, or a different type from, the primary stunning equipment, provided both conform to the standard.</t>
  </si>
  <si>
    <t>Stunning and slaughter equipment is well maintained in accordance with the manufacturer's instructions.</t>
  </si>
  <si>
    <t>1) Stunning equipment is always maintained in good working condition.
2) The organization follows the manufacturer's maintenance instructions and retains records of the maintenance schedule for both primary and reserve equipment.</t>
  </si>
  <si>
    <t>Animals are stunned prior to slaughter using one of the following methods, each of which ensures immediate unconsciousness that lasts until death:
a. Head-only electric stunning;
b. Head-to-heart electric stunning;
c. Penetrating captive bolt gun; or
d. Firearm.</t>
  </si>
  <si>
    <t>1) The equipment and stunning methods used are effective for the species to be slaughtered.
2) Stunning results in immediate insensibility that is maintained until death.
3) Effective stunning using captive bolt or firearm methods means that at least 96% of animals are successfully stunned on the first attempt. If fewer than twenty-five (25) animals are assessed, the tolerance is one (1) animal.
4) Effective stunning using electric methods means that at least 99% of animals are successfully stunned on the first attempt. If fewer than one hundred (100) animals are assessed, the tolerance is one (1) animal.</t>
  </si>
  <si>
    <t>The stunning or killing device is positioned correctly, in accordance with the species and the method being used.</t>
  </si>
  <si>
    <t>1) The correct position for the captive bolt or firearm slaughter of alpacas is with the device placed at the crown position (i.e., the highest point on the head), aimed downward toward the base of the jaw.
2) The correct position for penetrating captive bolt use in polled sheep or goats is at the intersection of two lines drawn from the outside corner of each eye to the middle of the base of the opposite ear.
3) In horned sheep and goats, an alternate position and orientation for penetrating captive bolt or gunshot is along a line from the poll, aimed downward toward the back of the throat.
4) Another acceptable position for placement of the penetrating captive bolt or firearm in horned animals is the front of the skull, with the bolt or bullet directed toward the spinal cord.
5) The correct position for head-only electric stunning electrodes is such that they span the brain as directly as possible. When scissor-type tongs are used for sheep and goats, the tong position is on either side of the head, between the eye and ear.
6) For sheep and goats, head-to-heart electric stunning is typically carried out using a device with electrodes fixed in a handpiece that delivers head-to-back stunning. The rear electrode is placed in the middle of the back, above the heart. The front electrode is placed on the head, level with or forward of the eyes.</t>
  </si>
  <si>
    <t>If electrical stunning is used, a minimum current of one ampere (1.00 A) is achieved.</t>
  </si>
  <si>
    <t>If captive bolts or firearms are used, the cartridge or propellant is effective for the species to be slaughtered.</t>
  </si>
  <si>
    <t>1) The organization justifies its choice of cartridge or propellant for the type of animal being slaughtered.
2) The effective propellant is determined by the type of device used, the manufacturer's recommendations, and the species and type of animals to be slaughtered.</t>
  </si>
  <si>
    <t>Animals are not shackled or hoisted unless they have first been effectively stunned.</t>
  </si>
  <si>
    <t>1) Following stunning, the operator verifies that the animal is unconscious.
2) Checks for consciousness include corneal reflex, eyelash reflex in response to touch, rhythmic breathing (ribs moving in and out at least twice), spontaneous blinking, vocalization, and the righting reflex on the rail.</t>
  </si>
  <si>
    <t>If animals show any sign of consciousness, they are re-stunned without delay.</t>
  </si>
  <si>
    <t>1) If there are any signs that an animal is still conscious or regaining consciousness, it is re-stunned without delay.
2) Checks for consciousness include corneal reflex, eyelash reflex in response to touch, rhythmic breathing (ribs moving in and out at least twice), spontaneous blinking, vocalization, and the righting reflex on the rail.</t>
  </si>
  <si>
    <t>Animals are checked to ensure they are unconscious before they are bled.</t>
  </si>
  <si>
    <t>1) Animals are not bled until a check has confirmed that stunning was effective and the animal remains unconscious.
2) Checks for consciousness include corneal reflex, eyelash reflex in response to touch, rhythmic breathing (ribs moving in and out at least twice), spontaneous blinking, vocalization, and righting reflex on the rail.</t>
  </si>
  <si>
    <t>Following stunning, animals are bled as soon as possible.</t>
  </si>
  <si>
    <t>1) Bleeding takes place without delay.
2) Animals are stunned only when a person is available, ready, and able to perform the bleed cut.
3) When multiple animals are stunned in succession, bleeding occurs in the order in which the animals were stunned.</t>
  </si>
  <si>
    <t>Following head-only electrical stunning, animals are bled within fifteen (15) seconds.</t>
  </si>
  <si>
    <t>1) When head-only electrical stunning is used, the organization ensures that the time from stunning to bleeding does not exceed an average of fifteen (15) seconds.</t>
  </si>
  <si>
    <t>Following head-to-heart electrical stunning, captive bolt stunning, or shooting with a firearm, animals are bled within sixty (60) seconds.</t>
  </si>
  <si>
    <t>1) When head-to-heart electrical stunning, captive bolt stunning, or shooting with a firearm is used, the organization ensures that the time from stunning to bleeding does not exceed an average of sixty (60) seconds.</t>
  </si>
  <si>
    <t>The bleeding wound severs major blood vessels in the neck, causing rapid blood loss and resulting in unconsciousness that is sustained until death.</t>
  </si>
  <si>
    <t>1) Bleeding is carried out either by:
• An incision made with a sharp knife in the jugular furrow at the base of the neck, with the knife directed towards the entrance of the chest to sever all major blood vessels arising from the heart; or
• An incision made close to the head of the animal using a blade at least twelve (12) centimeters long, making a cut across the neck that severs both carotid arteries and both jugular veins.
2) Blood is seen gushing from the wound.
3) No signs of consciousness are observed at any time before the animal is confirmed dead.</t>
  </si>
  <si>
    <t>Death of animals is confirmed prior to further processing through the following observations:
a. Fixed, dilated pupils;
b. Lack of corneal response;
c. Absence of jaw or tongue tone; and
d. Absence of respiration.</t>
  </si>
  <si>
    <t>1) All listed signs are checked and confirmed before the animal is moved.
2) If there is any doubt that the animal is dead, the stunning or killing method is repeated, and the animal is monitored again to confirm the signs of death.</t>
  </si>
  <si>
    <t>Animals are not slaughtered in sight of other animals.</t>
  </si>
  <si>
    <t>1) The intent of this criterion is to minimize stress and fear in other animals awaiting slaughter.
2) Slaughter and bleeding are carried out of sight of other animals, either behind a physical barrier (for example, a curtain, wall, or partition) or in a separate room.</t>
  </si>
  <si>
    <t>5. Processing facility</t>
  </si>
  <si>
    <t>5.1. Environmental management system</t>
  </si>
  <si>
    <t>The organization has a written environmental management system (EMS) in place, which includes:
a. A procedure for updating the EMS to remain in compliance with applicable legal requirements;
b. A procedure for documenting, measuring, and tracking environmental indicators;
c. A procedure to develop and review targets annually, which aim to achieve meaningful environmental improvements across all indicators; and
d. Procedures and records for training workers in environmental issues.</t>
  </si>
  <si>
    <t>1) The scope of the EMS corresponds to the scale and intensity of the operations.
2) A formal written EMS covering all environmental indicators (for example, energy use, water use, wastewater/effluent, emissions to air, waste management, and chemical management) typically includes the following components:
• EMS Manual (EM)—Provides a roadmap of the EMS, outlining its structure, implementation, and staff responsibilities;
• Environmental procedures (EP)—System procedures detailing how various EMS requirements are implemented (for example, evaluating significant environmental aspects, staff training, document control, and EMS auditing);
• Environmental instructions (EI)—Operational instructions describing how specific activities are performed to conform with EMS requirements; and
• Environmental records (ER)—Evidence that EMS procedures and instructions are functioning effectively (for example, registers of environmental aspects, applicable legal requirements, environmental objectives and targets, and EMS training records).</t>
  </si>
  <si>
    <t>The organization has an EMS in place, which includes:
a. Compliance with applicable legal requirements;
b. Documenting, measuring, and tracking key environmental indicators (see criterion 5.1.1); and
c. Training responsible workers in environmental issues.</t>
  </si>
  <si>
    <t>1) A formal, written EMS procedure is not necessarily required, but irrespective of the written procedure, the processing facility is required to effectively address its environmental impacts, applicable legal requirements, and operational processes.</t>
  </si>
  <si>
    <t>5.2. Chemical management and restrictions</t>
  </si>
  <si>
    <t>As part of its EMS, the organization has a chemical management system (CMS) in place, which includes:
a. A mechanism to monitor and comply with all applicable legal requirements related to chemical management;
b. Procedures for training workers in chemical management and, where necessary, in managing the CMS;
c. Complete information on all input suppliers, including street addresses and key contacts; and
d. Lists of all chemical inputs used in all materials.</t>
  </si>
  <si>
    <t>1) This is a generic chemical management criterion applicable to any site handling chemicals, regardless of whether the site uses only a few chemicals or carries out chemical-intensive processes. The level of intensity varies depending on the site; for example, a site using many chemicals requires a more focused and committed strategy than one using fewer chemicals. The terms "chemical-intensive process", "many chemicals", and "fewer chemicals" are not defined by Textile Exchange but are instead determined by any applicable laws that pertain to the specific industry.
2) It is not required that an entire position be dedicated to managing chemical use at the facility; however, someone is designated for this role, even if the responsibility is only a portion of the assigned duties.
3) The organization's CMS is linked to or embedded within the overarching EMS. The EMS includes a roadmap, system procedures, operational instructions, and evidence for each specific theme requirement (in this case, the CMS).
4) The processing facility maintains a list of chemical inputs used in certified materials.</t>
  </si>
  <si>
    <t>Each input has a complete and up-to-date safety data sheet (SDS) available in English and in any other language(s) used by non-English-speaking workers at the facility, in accordance with the guidelines outlined in criterion 5.2.4.</t>
  </si>
  <si>
    <t>1) SDSs are kept up to date.
2) The chemical supplier is responsible for providing the English translations of the SDSs.</t>
  </si>
  <si>
    <t>For all chemicals used in certified materials, the organization has and implements a procedure to assess each chemical against the criteria outlined in theme 5.2 of the standard (chemical management and restrictions).</t>
  </si>
  <si>
    <t>1) The organization implements a robust procedure to ensure that the chemical inventory is kept up to date, which, in turn, significantly reduces the list of chemicals and minimizes unnecessary assessment fatigue.
2) Documentation is maintained for each input, demonstrating that the chemical conforms to the standard criteria for use in certified materials.</t>
  </si>
  <si>
    <t>For each substance or mixture used in the production of certified materials, the organization maintains current SDSs that are no more than five (5) years old and meet at least one of the following laws or norms:
a. ANSI Z400.1-2004, which identifies the information required to comply with the US Occupational Safety and Health Administration (OSHA) Hazard Communication Standard;
b. Regulation (EC) No 1907/2006 concerning the Registration, Evaluation, Authorisation, and Restriction of Chemicals (REACH), as adapted to incorporate the rules for SDSs under the Globally Harmonized System of Classification and Labelling of Chemicals (GHS), and the implementation of other GHS elements introduced by Regulation (EC) No 1272/2008 on classification, labelling and packaging of substances and mixtures; or
c. Globally Harmonized System of Classification and Labelling of Chemicals (GHS).</t>
  </si>
  <si>
    <t>1) Any SDS prepared in accordance with country-specific norms that are aligned with or have implemented the GHS is considered compliant with the GHS.
2) The term "mixtures" refers to chemical formulations sold by chemical manufacturers that have a recognized SDS. It does not include mixtures created internally during production by the processing facility.</t>
  </si>
  <si>
    <t>Chemicals used in certified materials contain only substances that are not listed as substances of very high concern (SVHCs) in Annex XIV (Authorisation List) of REACH.</t>
  </si>
  <si>
    <t>1) The intent of this criterion is to establish a globally applicable baseline for restricting the use of harmful chemicals in certified materials, thereby protecting human health and the environment.</t>
  </si>
  <si>
    <t>If the organization uses chemicals that contain substances listed on the Candidate List of substances of very high concern for Authorisation (Candidate List), as referred to in Article 57 of REACH, in its production, it complies with all applicable legal requirements. The organization verifies whether any products or articles contain these substances in a concentration above 0.1% (weight by weight). If the products exceed this threshold, the organization informs downstream users. Upon request, information is made available to any consumer within forty-five (45) days.</t>
  </si>
  <si>
    <t>1) The intent of this criterion is to establish a globally applicable baseline for restricting the use of harmful chemicals in certified materials, thereby protecting human health and the environment. 
2) If the organization is subject to REACH, it complies with the requirements in the "Communication in the supply chain" and "Notification of substances in articles" sections, or follows the latest applicable guidance from the European Chemicals Agency (ECHA).</t>
  </si>
  <si>
    <t>The organization implements control technologies and treatments, and retains evidence of the resulting recovery rates for chemicals, solvents, and by-products related to its production process.</t>
  </si>
  <si>
    <t xml:space="preserve">1) This criterion is applicable only to recycled synthetic fibers.
2) For more information on control technologies, treatments, and recovery rates, refer to the European Commission's Reference Document on Best Available Techniques (BREF) in the Production of Polymers or the applicable ZDHC Guidelines for Fibres.
3) The organization refers to the latest version of the ZDHC Recycled Polyester Guidelines. The timelines for implementation are set in the latest version of the ZDHC Recycled Polyester Guidelines Implementation Approach. Any future ZDHC guidelines pertaining to synthetic fibers are to be followed, as needed.
4) For dated references, only the edition cited applies. For undated references, the latest edition of the referenced document, including any amendments, applies.
5) In cases where synthetic fibers are not covered by ZDHC or the EU BREF in the Production of Polymers, processing facilities implement closed-loop manufacturing and establish their own feasible recovery rates based on available technologies. </t>
  </si>
  <si>
    <t>The organization is taking action to replace hazardous chemicals with safer alternatives. It has also set targets and implemented actions to improve solvent recovery rates, which it assesses annually.</t>
  </si>
  <si>
    <t>1) This criterion is applicable only to recycled synthetic fibers.</t>
  </si>
  <si>
    <t>The organization does not use organotin compounds in the manufacturing of elastane, or lead-based pigments in the manufacturing of polypropylene.</t>
  </si>
  <si>
    <t>The organization does not use elemental chlorine for bleaching pulp.</t>
  </si>
  <si>
    <t>1) This criterion is applicable only to recycled pulp production.</t>
  </si>
  <si>
    <t>The organization monitors best available techniques for the manufacturing of dissolved-grade pulp (also known as dissolving pulp) and implements actions to update its operational practices.</t>
  </si>
  <si>
    <t>1) This criterion is applicable only to recycled pulp production.
2) Refer to the European Commission's Best Available Techniques Reference Document (BREF) for the Production of Pulp, Paper and Board or to the latest version of the ZDHC Dissolved Pulp Guidelines. In the event that neither the EU BREF for Production of Pulp, Paper and Board nor ZDHC offers clear direction regarding recycled pulp production, processing facilities establish their own feasible recovery rates based on available technologies.
3) For dated references, only the edition cited applies. For undated references, the latest edition of the referenced document, including any amendments, applies.</t>
  </si>
  <si>
    <t>The organization meets the Foundational, Progressive, or Aspirational Level requirements for the recovery of chemicals and solvents, as set out in the "Responsible fiber production" chapter of the ZDHC Man-Made Cellulosic Fibre (MMCF) Guidelines.</t>
  </si>
  <si>
    <t>1) This criterion is applicable only to recycled MMCF.
2) Refer to the latest version of the ZDHC Man-Made Cellulosic Fibre (MMCF) Guidelines. The timelines for achieving different levels are outlined in the latest version of the ZDHC MMCF Industry Standard Implementation Approach.
3) For dated references, only the edition cited applies. For undated references, the latest edition of the referenced document, including any amendments, applies.</t>
  </si>
  <si>
    <t>The organization tests recycled outputs of pellets, chips, filaments, or fibrous forms for restricted substances prior to further processing, and maintains records of the test results.</t>
  </si>
  <si>
    <t>1) Testing is required for Textile Exchange data collection, to improve understanding of the potential impact of restricted substances on recycling, and to support knowledge building on recycled materials.
2) Test parameters, limit values, test methods, sampling requirements, and frequency are determined using a risk-based approach. Recyclers may refer to any nominated restricted substances lists (RSLs) or use the AFIRM Group RSL, OEKO-TEX® Standard 100 RSL, bluesign® RSL, among others.
3) Recycled wool and other animal fibers may follow the Italian Detox Consortium (CID)'s RSL for textile products made with recycled textile fibers (wool, cotton, and silk), which provides parameters and limit values for testing.</t>
  </si>
  <si>
    <t>The organization maintains records to demonstrate that it uses optimal amounts of alkali and other chemicals in the scouring process, in accordance with the technical specifications for those products.</t>
  </si>
  <si>
    <t>1) Optimal use of chemicals reduces the effluent load and decreases the need for excessive chemical consumption.</t>
  </si>
  <si>
    <t>The organization does not use substances or mixtures classified with any of the hazard codes or risk phrases listed below. This list follows the codification system of the Globally Harmonized System (GHS), as published by the United Nations:
H300 — Fatal if swallowed
H310 — Fatal in contact with skin
H330 — Fatal if inhaled
H340 — May cause genetic defects
H341 — Suspected of causing genetic defects
H350 — May cause cancer
H351 — Suspected of causing cancer
H360 — May damage fertility or the unborn child
H361 — Suspected of damaging fertility or the unborn child
H370 — Causes damage to organs
H371 — May cause damage to organs
H372 — Causes damage to organs through prolonged or repeated exposure
H400 — Very toxic to aquatic life
H410 — Very toxic to aquatic life with long-lasting effects
H411 — Toxic to aquatic life with long-lasting effects
H413 — May cause long-lasting harmful effects to aquatic life
H420 — Harms public health and the environment by destroying ozone in the upper atmosphere
H433 — Harmful to terrestrial vertebrates</t>
  </si>
  <si>
    <t>1) The term "mixtures" refers to chemical formulations sold by chemical manufacturers that have a recognized SDS. It does not include mixtures created internally during production by the processing facility.</t>
  </si>
  <si>
    <t>The organization tests wool prior to scouring to ensure that ectoparasiticide concentrations on raw wool or fibers do not exceed the following limits and maintains records of the test results:
a. γ-hexachlorocyclohexane (lindane), α-hexachlorocyclohexane, β-hexachlorocyclohexane, δ-hexachlorocyclohexane, aldrin, dieldrin, endrin, p,p'-DDT, p,p'-DDD: 0.5 ppm;
b. Cypermethrin, deltamethrin, fenvalerate, cyhalothrin, flumethrin: 0.5 ppm;
c. Diazinon, propetamphos, chlorfenvinphos, dichlofenthion, chlorpyrifos, fenchlorphos: 2 ppm; and
d. Diflubenzuron, triflumuron, dicyclanil: 2 ppm.</t>
  </si>
  <si>
    <t>1) This criterion is not applicable if the organization has documentation that establishes:
• The identity of the farmers producing at least 75% of the wool or fibers in question; and
• That the substances listed in the criterion have not been applied to the animals or the fields where they were raised, based on independent on-site verification.
2) Wool and other animal fiber scourers that break down any ectoparasiticides present in scouring residues and sludge through incineration are not required to conduct fiber testing, provided they implement at least one of the following measures:
• Recovery for sale as a chemical feedstock;
• Production of compost or liquid fertilizer;
• Manufacture of products such as building materials; or
• Treatment and energy recovery through anaerobic digestion or incineration.</t>
  </si>
  <si>
    <t>The organization has a publicly available commitment to transition its operations toward using innovative processes or fibers known to have lower environmental impacts and retains evidence to demonstrate its progress.</t>
  </si>
  <si>
    <t>1) "Lower environmental impact" means that the processes or fibers have one or more of the following attributes:
• Made with renewable materials;
• Made with renewable energy;
• No release of toxic chemicals;
• Reduced carbon emissions;
• Biodegradable;
• Compostable; and
• Recyclable.</t>
  </si>
  <si>
    <t>5.3. Waste management</t>
  </si>
  <si>
    <t>The organization's waste management plan and procedures (see criterion 5.1.1) address the inventory, management, storage, and transportation of all waste streams, including:
a. A record of all disposal sites;
b. Measures to minimize health risks to workers; and
c. Capturing and tracking baseline data and continuous improvement targets to reduce waste and improve environmental safety (see criterion 5.3.3).</t>
  </si>
  <si>
    <t>1) A waste stream is the flow of waste from its source to its destination, including processes such as recovery, recycling, or final disposal. Types of waste include production-related waste, organic, chemical, hazardous, and packaging materials.
2) The waste management plan includes baseline measurements, continuous improvement targets, and records of disposal sites.</t>
  </si>
  <si>
    <t>Workers are trained in the handling and segregation of waste, in accordance with the management plan and procedures.</t>
  </si>
  <si>
    <t>1) This is achieved through a robust, year-round training program that ensures workers are well-trained.</t>
  </si>
  <si>
    <t>An internal waste inspection is conducted annually to establish baseline measurements, set meaningful reduction targets, and support the development of continuous improvement goals for the waste management plan.</t>
  </si>
  <si>
    <t>1) The intent of this criterion is for the organization to demonstrate a good faith effort to reduce waste. Publicly available targets are not required. 
2) The organization's inspection includes an assessment of selected on-site waste disposal and recycling sites and bins. This assessment aims to evaluate the correct implementation of the waste management plan and support improvements in processes and worker training.
3) The baseline measurement is tailored to the scale and nature of the operation.</t>
  </si>
  <si>
    <t>Landfill or incineration avoidance targets are met within five (5) years of the date of initial certification.</t>
  </si>
  <si>
    <t>1) Avoidance targets are established using minimum percentage reductions by waste category and are tracked within the waste management plan.</t>
  </si>
  <si>
    <t>The organization has a reporting system in place where waste streams are described and quantified relative to the input.</t>
  </si>
  <si>
    <t>1) The intent of this criterion is to promote transparency in chemical recycling processes. Chemical manufacturers often present their technologies as solutions to plastic waste. However, when evaluating the actual yield of usable products—such as base chemicals, gases, and monomers—relative to the mass of input feedstocks, many companies significantly overstate their production capabilities. 
2) The organization has a clear understanding of conversion ratios in relation to total system inputs. For example:
• Process input (feedstocks or raw materials intended for conversion into products): 100 kg/hr.
• Process output (derivatives intended for sale or further processed downstream into usable products): 75 kg/hr.
• Process waste (products that cannot be sold or utilized by the manufacturer and are therefore sent to landfill or incineration): 25 kg/hr.</t>
  </si>
  <si>
    <t>The organization measures and maintains records of the amount of waste produced.</t>
  </si>
  <si>
    <t>1) The frequency of waste measurements is determined by the organization. While monthly measurements are recommended, it is acceptable to conduct them at different intervals, provided that a verifiable annual figure is maintained.</t>
  </si>
  <si>
    <t>Recyclers that collect and reutilize materials (i.e., by-products) from their own processing operations or from external industrial sources—where such materials do not qualify as, or are not accepted as, pre-consumer reclaimed—maintain records to verify the volumes of reutilized material, ensuring these records include:
a. Documentation of all by-products reutilized in the recycling process;</t>
  </si>
  <si>
    <t>1) The intent of this criterion is to promote transparency regarding process efficiency in material production and the potential for reutilization of by-products. These practices contribute to reducing the use of virgin feedstocks and improving material efficiency.
2) Fulfillment of this criterion is not, in any way, linked to recycled product claims—except for materials collected as waste or by-products from the processing of 100% recycled material, which may continue to be considered recycled material. Additional exceptions include cotton lint, gin motes, blow room waste, carding waste, and draw frame waste, which are permitted as recycled input feedstocks for manmade cellulosic fibers (MMCFs)/filaments in the dissolving pulp-making process, acetate, cupro (cuprammonium rayon), rayon, viscose, and lyocell, among others.
3) For the purposes of this criterion, the term "by-product" is defined by the European Union (EU) Waste Framework Directive (WFD), Article 5(1).
4) Rel. 5.3.7.d. "Any other relevant documentation" includes documentation demonstrating reductions in virgin input requirements, improvements in resource efficiency, and circular business strategy targets.
5) Unsold consumer goods—such as apparel, clothing accessories, and footwear—that are without damage or quality issues are not covered under this criterion.
6) Examples of by-products include cotton lint, gin motes, blow room waste, carding waste, draw frame waste, comber noils, top/tow waste, roving waste, ring frame and winding machine soft waste, sliver waste, dyed fiber reject, and oligomer waste.</t>
  </si>
  <si>
    <t>Recyclers that collect and reutilize materials (i.e., by-products) from their own processing operations or from external industrial sources—where such materials do not qualify as, or are not accepted as, pre-consumer reclaimed—maintain records to verify the volumes of reutilized material, ensuring these records include:
b. A description of each by-product, including the point of collection within the process or identification of the external industry source;</t>
  </si>
  <si>
    <t>Recyclers that collect and reutilize materials (i.e., by-products) from their own processing operations or from external industrial sources—where such materials do not qualify as, or are not accepted as, pre-consumer reclaimed—maintain records to verify the volumes of reutilized material, ensuring these records include:
c. For wool by-products, the mulesing status (i.e., non-mulesed, mulesed, or unknown); and</t>
  </si>
  <si>
    <t>Recyclers that collect and reutilize materials (i.e., by-products) from their own processing operations or from external industrial sources—where such materials do not qualify as, or are not accepted as, pre-consumer reclaimed—maintain records to verify the volumes of reutilized material, ensuring these records include:
d. Any other relevant documentation, such as transfer notes or traceability records.</t>
  </si>
  <si>
    <t>All waste materials are collected, segregated, and treated in accordance with best practices for waste management, reflecting the organization's overall commitment to resource conservation and environmental protection.</t>
  </si>
  <si>
    <t>1) The organization demonstrates its commitment to resource conservation and environmental protection by planning for the disposal of all types of waste generated on-site and by implementing a hierarchy of waste management within its waste management plan.
2) The purpose is to apply the best available methods—depending on the scale and intensity of the operation—for managing waste, including handling, storage, and disposal. Each method is designed to address specific types of waste and minimize potential risks.</t>
  </si>
  <si>
    <t>Organic waste is burned only when necessary to control weeds, pests, or diseases, in accordance with applicable laws or for recognized sustainability purposes. Incinerators or other methods specifically designed for the type of waste are used.</t>
  </si>
  <si>
    <t>1) The organization may burn organic waste and crop residues only when the practice complies with applicable legal requirements.
2) Sites where such disposal methods are used adhere to applicable environmental, health, and safety protocols, and these methods are documented in the waste management plan.
3) Burning is often recognized as a sustainability practice if it is used for energy production.</t>
  </si>
  <si>
    <t>The organization obtains the necessary permits and licenses, stays updated on changes to applicable legal requirements, and ensures ongoing waste management compliance. An appointed person or team is responsible for overseeing these processes.</t>
  </si>
  <si>
    <t>1) The organization designates a dedicated person or team responsible for managing permits and licenses, ensuring they remain current.</t>
  </si>
  <si>
    <t>The organization confirms that waste contractors hold all necessary permits before entering into contractual agreements.</t>
  </si>
  <si>
    <t>1) The organization conducts a background verification prior to the appointment of any waste contractors, to confirm that they possess valid permits for waste disposal.</t>
  </si>
  <si>
    <t>The organization segregates hazardous waste from non-hazardous waste.</t>
  </si>
  <si>
    <t>There is no open-air or illegal waste burning, nor uncontrolled waste landfilling occurring on site.</t>
  </si>
  <si>
    <t>The organization routinely seeks and implements opportunities to increase material reutilization and recycling.</t>
  </si>
  <si>
    <t>1) Examples of ways to increase material reutilization and recycling include:
• Encouraging employee engagement through education and outreach programs that promote participation in recycling initiatives;
• Investing in technology or infrastructure improvements to make recycling more efficient and cost-effective;
• Establishing partnerships with other recycling businesses or initiatives; and
• Prioritizing the reutilization of materials over recycling at designated recycling sites.</t>
  </si>
  <si>
    <t>Where waste collection and recycling programs are available, the organization uses them.</t>
  </si>
  <si>
    <t>1) The organization uses waste collection services and participates in recycling initiatives when such programs are accessible and available in the area or region.
2) Qualifying voluntary programs include those organized by municipalities, community extension offices, or private collection schemes.</t>
  </si>
  <si>
    <t>Recycling inputs originate from textile feedstocks and are processed into outputs intended for textile applications.</t>
  </si>
  <si>
    <t>1) Textile applications include woven, knitted, and non-woven materials.</t>
  </si>
  <si>
    <t>The organization generates renewable energy on site by converting waste into usable resources.</t>
  </si>
  <si>
    <t>1) Examples include composting, biogas generation, and biofuel production.</t>
  </si>
  <si>
    <t>5.4. Water use and discharge</t>
  </si>
  <si>
    <t>The organization establishes targets for meaningful improvements in industrial water use and reviews its progress annually (see criterion 5.1.1.c).</t>
  </si>
  <si>
    <t>1) The intent of this criterion is for the organization to demonstrate a good-faith effort to reduce water use for industrial purposes. Public disclosure of targets is not required.
2) Targets may vary among organizations based on their level of advancement and the extent to which improvements are realistic.</t>
  </si>
  <si>
    <t>The organization measures and maintains records of its monthly water usage.</t>
  </si>
  <si>
    <t>The organization monitors its compliance with applicable legal requirements related to water use.</t>
  </si>
  <si>
    <t>The organization monitors and maintains records of its compliance with applicable legal requirements related to wastewater and effluent.</t>
  </si>
  <si>
    <t>1) For off-site effluent treatment, the common effluent treatment plant (CETP) operates legally, as evidenced by a valid permit, agreement, or contract with the certified site or another system participant, such as the local pollution control board.</t>
  </si>
  <si>
    <t>The organization's EMS includes a drainage plan implemented to manage the direction of wastewater flow and discharge points.</t>
  </si>
  <si>
    <t>If the organization treats its wastewater on site, it meets the requirements of the Foundational, Progressive, and Aspirational levels for heavy metals, as outlined in the conventional parameters and anions for wastewater table in the latest version of the ZDHC Wastewater Guidelines (WWG), or it complies with national and local requirements where these are more stringent, before discharging to the environment.</t>
  </si>
  <si>
    <t>1) This criterion is not applicable to processing facilities that discharge wastewater to an off-site water treatment facility.
2) Manufacturers of recycled polyester and MMCF follow their respective ZDHC guidelines.
3) The latest version of the ZDHC WWG does not currently cover effluent discharge from polymer manufacturing, dissolving pulp, and raw wool scouring. However, once ZDHC releases a version with dedicated guidance for these processes, the organization follows it.
4) For dated references, only the edition cited applies. For undated references, the latest edition of the referenced document (including any amendments) applies.
5) If no ZDHC-approved laboratories are available in the region, testing is conducted by an ISO/IEC 17025-accredited laboratory whose scope of accreditation covers the required parameters. In the event of unavailability, the organization contacts Textile Exchange.
6) If the ZDHC WWG are not applicable to the organization's fiber and process as mentioned in point three, or if ZDHC fiber guidelines do not cover a specific fiber, the processing facility complies with applicable legal discharge requirements.
7) If a processing facility is not registered on the ZDHC Gateway platform, it submits a root cause analysis (RCA) and corrective action plan (CAP) to its certification body for any parameters that exceed the permitted limits specified in the WWG or ZDHC fiber guidelines, respectively. A CAP is not required for circumstances beyond the facility's control, such as when the permitted limit is exceeded due to incoming water contamination.</t>
  </si>
  <si>
    <t>Scourers of wool and other animal fibers meet the following chemical oxygen demand (COD) limits for the final discharge of effluent from scouring:
a. Coarse wool and other animal fibers: 25 g COD/kg of greasy wool; and
b. Fine wool and other animal fibers: 45 g COD/kg of greasy wool.</t>
  </si>
  <si>
    <t>1) This criterion is not applicable to processing facilities that discharge wastewater to an off-site wastewater treatment facility.
2) Testing is conducted by an ISO/IEC 17025-accredited laboratory whose scope of accreditation covers the required parameters. If no accredited laboratories are available in the region, the organization contacts Textile Exchange.</t>
  </si>
  <si>
    <t>Wastewater testing is conducted at least every six (6) months by qualified persons—either staff or external service providers—using equipment as specified by ZDHC-approved wastewater testing laboratories.</t>
  </si>
  <si>
    <t>1) This criterion is applicable only to organizations with an on-site treatment facility.
2) The organization maintains records of training and equipment used.
3) See also criteria 5.4.6 and 5.4.7.</t>
  </si>
  <si>
    <t>If the organization treats its wastewater off-site, it ensures that the treatment facility is designed to process the volume of wastewater received.</t>
  </si>
  <si>
    <t>1) Contractual agreements between the organization and off-site treatment facilities stipulate the agreed volume of wastewater to be sent to the facility for treatment (daily, weekly, or otherwise), based on the facility's treatment capacity.</t>
  </si>
  <si>
    <t>Sludge from the on-site water treatment system or off-site facility is treated and disposed of in accordance with applicable legal requirements.</t>
  </si>
  <si>
    <t>1) For an organization with on-site treatment: The organization provides a copy of the valid contract with the sludge disposal contractor.
2) For an organization with off-site treatment: Sludge generated by the CETP complies with applicable legal requirements.
3) The organization may follow the ZDHC Sludge Reference Document in addition to applicable legal requirements.</t>
  </si>
  <si>
    <t>Scourers of wool and other animal fibers with on-site effluent treatment implement at least one of the following measures to recover value from oxidized grease, fiber, suint, or sludge generated during scouring:
a. Recovery for sale as a chemical feedstock;
b. Production of compost or liquid fertilizer;
c. Manufacturing of products such as building materials; or
d. Treatment and energy recovery through anaerobic digestion or incineration.</t>
  </si>
  <si>
    <t>1) This criterion is not applicable to processing facilities that discharge wastewater to an off-site treatment facility.
2) Scourers of wool and other animal fibers who implement this criterion are not required to test for ectoparasiticides on raw wool prior to scouring (see criterion 5.2.16).</t>
  </si>
  <si>
    <t>Reverse osmosis treatment is applied to wastewater before it is either discharged from the processing facility or reused internally.</t>
  </si>
  <si>
    <t>1) Reverse osmosis is an advanced wastewater treatment method that enables reuse in industrial processes and, in some cases, even for human consumption. However, its implementation typically requires a significant investment. This leadership criterion is designed to recognize and encourage organizations that are willing to invest in such forward-thinking technologies.</t>
  </si>
  <si>
    <t>An automated control system is implemented to supply water for the scouring process.</t>
  </si>
  <si>
    <t>1) Some of the benefits of an automated control system are as follows:
• Water conservation: It optimizes water use by supplying only the required amount, thereby reducing consumption and waste.
• Monitoring and control: It enables real-time monitoring and logging of water use, flow rates, and other critical parameters.</t>
  </si>
  <si>
    <t>The processing facility is designed to reuse water prior to discharge, thereby reducing the organization's overall water consumption.</t>
  </si>
  <si>
    <t>1) The organization has an advanced water treatment system in place, allowing the treated water to be reused in the process instead of being discharged into the environment, achieving zero liquid discharge (ZLD).</t>
  </si>
  <si>
    <t>5.5. Air emissions</t>
  </si>
  <si>
    <t>The organization regularly measures air pollutants and greenhouse gases (GHGs) generated by its processing facility and maintains corresponding monitoring records.</t>
  </si>
  <si>
    <t xml:space="preserve">1) A small processing facility is not required to prepare a written plan.
2) For a large processing facility, the organization has a documented plan that outlines the approach for monitoring and measuring air pollutants and GHG emissions, including the specific pollutants being tracked. The plan describes the methods used for monitoring and measurement, the timeframes for these activities, and the scope of operations covered.
</t>
  </si>
  <si>
    <t>The organization establishes targets for the meaningful reduction of air emissions and conducts annual reviews of its progress.</t>
  </si>
  <si>
    <t>1) The organization has a documented strategy that demonstrates the actions being taken to reduce air pollutants and GHG emissions.
2) "Air emissions" include both air pollutants and GHGs.
3) Targets for reducing air emissions follow the SMART criteria: specific, measurable, achievable, relevant, and time-bound.
4) The organization documents its annual progress toward meeting these targets.
5) Targets vary across organizations depending on their level of advancement and the extent to which improvements are realistic.</t>
  </si>
  <si>
    <t>The organization complies with applicable legal requirements and maintains up-to-date permits related to air emissions.</t>
  </si>
  <si>
    <t>1) The organization maintains documentation that demonstrates compliance with applicable legal requirements.</t>
  </si>
  <si>
    <t>The organization maintains an inventory of its point source air emissions.</t>
  </si>
  <si>
    <t>1) Point source air emissions typically include stack emissions, exhaust from energy generators and machinery, and emissions from vents, among other types of sources.</t>
  </si>
  <si>
    <t>The organization regularly assesses the potential for fugitive emissions and takes action, as necessary, to reduce or eliminate them.</t>
  </si>
  <si>
    <t>1) Ambient air testing is used as an indicator of ambient air quality and to assess whether fugitive emissions are being controlled.
2) Fugitive emissions source: According to the Higg Facility Environmental Module (FEM), fugitive emission sources are those that are passively released into the outdoor environment and are not actively directed through a single exhaust point (for example, stack or vent).</t>
  </si>
  <si>
    <t>If the organization has equipment containing ozone-depleting substances (ODS) or other potential air pollutants, that equipment undergoes regular maintenance to prevent and detect fugitive emissions.</t>
  </si>
  <si>
    <t>5.6. Energy use</t>
  </si>
  <si>
    <t>The organization tracks and maintains monthly records of its energy use to improve energy efficiency and gradually reduce reliance on fossil fuel–based energy sources.</t>
  </si>
  <si>
    <t>1) Energy inputs monitored at the processing facility level include fuel use for machinery, electricity consumption (kWh) on-site, and non-electrical energy use (for example, gas for heating).</t>
  </si>
  <si>
    <t>The organization complies with applicable legal requirements related to energy use and maintains records to demonstrate legal compliance.</t>
  </si>
  <si>
    <t>1) The organization regularly reviews applicable laws related to energy use to ensure compliance with legal requirements. This includes laws related to energy efficiency, emissions, renewable energy, and other energy-related matters.</t>
  </si>
  <si>
    <t>The organization sets targets for meaningful improvements in energy use, including an overall reduction of energy use and transition to renewable energy, and reviews its progress annually.</t>
  </si>
  <si>
    <t>1) Targets vary across organizations depending on their level of advancement and the extent to which improvements are realistic.</t>
  </si>
  <si>
    <t>The organization uses renewable energy—produced on site or procured locally—for some or all of its energy needs.</t>
  </si>
  <si>
    <t>1) The use of renewable energy (for example, biofuels, biogas, solar, or wind energy) is recorded in the energy management plan and quantified as a percentage of total energy consumption.</t>
  </si>
  <si>
    <t>The organization is transitioning to energy-efficient equipment by replacing old, inefficient systems to reduce energy use.</t>
  </si>
  <si>
    <t>The organization has a publicly available commitment to adopt renewable energy as its primary energy source within an established timeline of no more than ten (10) years.</t>
  </si>
  <si>
    <t>1) "Renewable energy" includes sources such as solar, wind, hydro (water), biogas, geothermal, and other non–fossil fuel sources.</t>
  </si>
  <si>
    <t>6. Chain of custody</t>
  </si>
  <si>
    <t>6.1. Material handling</t>
  </si>
  <si>
    <t>Certified material is properly identified and kept physically separated from any non-certified material.</t>
  </si>
  <si>
    <t>1) This criterion is especially applicable when the organization is being certified for the first time (or is being recertified after a lapse in certification) and potentially has non-certified material on site. If all material on site is certified under the standard, no further action is required.
2) "Properly identified" refers to using designated areas or bins, color coding, marking material lots (i.e., batches of material), or other methods—provided the system is clearly understood by all applicable workers to prevent confusion among staff or contractors regarding material status.</t>
  </si>
  <si>
    <t>If the organization has storage facilities, it has procedures in place to prevent commingling or substitution of the certified material with other materials.</t>
  </si>
  <si>
    <t>1) This criterion emphasizes the necessity of having a clear and effective system for identifying certified materials within a storage facility.
2) The intent of this criterion is not to mandate physical segregation of certified and non-certified areas within the warehouse. Rather, the focus is on implementing a robust identification mechanism to distinguish certified materials throughout the storage space, taking into account distinct units and material characteristics (for example, bales of wool).
3) In some cases, it is necessary to label certified materials directly, while in others, clear signage on storage containers or designated areas suffices. In certain situations—such as when a facility exclusively handles certified material under the standard—no additional identification is required.</t>
  </si>
  <si>
    <t>If the organization outsources storage services to a subcontractor, the organization is considered a contracting organization, and the following requirements are met:
a. The organization maintains a valid agreement with each subcontractor;
b. The organization retains full responsibility for the subcontractor's conformity with the standard;
c. The organization obtains approval from its certification body and an updated scope certificate prior to outsourcing to a new subcontractor;
d. The organization classifies each subcontractor as either:
i. An associated subcontractor who is not independently certified to the standard and is audited as needed under the organization's scope certificate; or
ii. An independently certified subcontractor who holds its own scope certificate to the standard;
e. The organization maintains a list of all subcontractors used for storing certified materials, including the subcontractor's name, address, contact details, and a description of the outsourced storage activities; and
f. For independently certified subcontractors, the organization's records include the subcontractor's certification body, TE-ID, and scope certificate expiration date.</t>
  </si>
  <si>
    <t>1) This criterion emphasizes the organization's obligation to retain responsibility for material handling when certified material is stored by a subcontractor.</t>
  </si>
  <si>
    <t>If the subcontractor providing storage services is an associated subcontractor (i.e., not independently certified to the standard), the agreement identifies the work to be outsourced and requires that the subcontractor:
a. Does not share common ownership with the contracting organization;
b. Meets applicable certification criteria of the standard;
c. Maintains physical separation of the certified material from all other materials present at the subcontractor's site;
d. Agrees to allow the organization's certification body to conduct audits of the subcontractor in accordance with the standard;
e. Does not make any claims related to the standard, including claims of being certified or using the standard's logo; and
f. Does not further outsource any storage of the certified material.</t>
  </si>
  <si>
    <t>1) An associated subcontractor is a subcontractor who is not independently certified to the standard and is instead audited as part of the contracting organization's audit. 
2) Associated subcontractors are not permitted to further outsource the storage of certified material.</t>
  </si>
  <si>
    <t>If the subcontractor providing storage services to the organization is independently certified to the standard, the agreement identifies the work to be outsourced and requires that the subcontractor:
a. Meets applicable certification criteria of the standard under its own certified system;
b. Notifies the organization within seven (7) calendar days of any changes in its certification status, including suspension, withdrawal, expiry, or recertification; and
c. Provides the organization with an updated scope certificate upon recertification.</t>
  </si>
  <si>
    <t>1) A subcontractor has the option to hold an individual scope certificate (i.e., be independently certified to the standard), but this is not required.
2) Independently certified subcontractors are permitted to further outsource the storage of certified material, subject to the criteria of the standard.</t>
  </si>
  <si>
    <t>The organization verifies that all suppliers of reclaimed material are legally authorized to operate for the applicable function and maintain valid records of this authorization. This includes material collectors and material concentrators who choose optional, independent certification.</t>
  </si>
  <si>
    <t>1) The material recycler maintains a list of all sources of reclaimed material and verifies that each entity involved in material collection and concentration has legal authorization to operate.
2) The reference to "all suppliers of reclaimed material" does not include persons collecting material on their own.</t>
  </si>
  <si>
    <t>The organization maintains a valid agreement with each supplier of reclaimed material, including all entities involved in material collection and concentration. The template TE-MM-TEM-106 Reclaimed Material Supplier Agreement is used for this purpose.</t>
  </si>
  <si>
    <t>1) If material concentrators choose to be certified under the standard, they hold valid reclaimed material supplier agreements with the collectors of reclaimed material. 
2) If material collectors choose to be certified under the standard, this criterion does not apply.
3) If material collectors or concentrators are government entities (for example, municipalities) or operate solely through donations, this criterion does not apply.</t>
  </si>
  <si>
    <t>The organization inspects each incoming shipment of reclaimed material to confirm that:
a. It is not virgin material; and
b. The material has been correctly identified as pre- or post-consumer.
Moreover, the organization maintains records of its inspections for each incoming shipment.</t>
  </si>
  <si>
    <t>1) Staff responsible for receiving reclaimed materials need to receive specific training to identify any material that is or is likely to be virgin material.
2) If virgin material is identified or incorrectly labeled as pre- or post-consumer, enhanced control measures are applied to all incoming products from the supplier involved. Additionally, both the supplier and the certification body are notified.</t>
  </si>
  <si>
    <t>6.2. Volume reconciliation</t>
  </si>
  <si>
    <t>The organization calculates the capacity of each individual farm in terms of the quantity of material (i.e., yield) that is estimated to be produced each year and maintains a record of it.</t>
  </si>
  <si>
    <t>1) The farm's operational capacity aligns with the projected annual production volume. The organization undertakes robust calculations and provides justifications to support a credible assessment of the farm capacity.
2) This assessment is necessary to evaluate the organization's production potential and serves as a prerequisite for conducting volume reconciliation. Describing an organization's capacity includes factors such as land area and its use, number of animals, and yield per animal, among other factors.
3) Determining animal fiber capacity involves assessing the number of animals, the yield per animal, and the frequency of shearing.
4) Farm capacity is calculated independently for each farm.
5) For a small-scale farmer group, the group manager is responsible for collecting and managing this information.</t>
  </si>
  <si>
    <t>The organization maintains records of the following:
a. Volume of material produced or collected;</t>
  </si>
  <si>
    <t>1) For a farm group, this refers to the aggregated volume produced and sold by the group.</t>
  </si>
  <si>
    <t>The organization maintains records of the following:
b. Volume of material sold as certified under each applicable scope certificate;</t>
  </si>
  <si>
    <t>The organization maintains records of the following:
c. Volume of material sold as non-certified under each applicable scope certificate; and</t>
  </si>
  <si>
    <t>The organization maintains records of the following:
d. Volume of material (certified and non-certified) in stock.</t>
  </si>
  <si>
    <t>The organization conducts an annual volume reconciliation and maintains corresponding records (see criterion 6.2.2) to demonstrate that the volume of material sold as certified is credible, based on the balance of materials produced, sold (with or without certification claims), and any existing inventory.</t>
  </si>
  <si>
    <t>1) The objective of volume reconciliation is to ensure that the certified output volume is credible based on the farm's capacity.
2) For a farm group (including small-scale farmer groups), volume reconciliation may be conducted by the group manager rather than by each individual group member.</t>
  </si>
  <si>
    <t>The organization collects and retains completed reclaimed material declaration forms from all its suppliers of reclaimed material inputs. These forms are collected at least monthly if there has been any purchase of reclaimed material from the supplier during the month, or if the source of the reclaimed material changes. This includes material collectors and material concentrators if they choose optional, independent certification.
If a material collector is certified but a material concentrator is not, the recycler collects and retains a new reclaimed material declaration form from the concentrator for all reclaimed material inputs.
The template TE-MM-TEM-105 Reclaimed Material Declaration Form is used to collect information from suppliers.</t>
  </si>
  <si>
    <t>1) For detailed guidance on who, when, and how to fill out the form, please refer to the "Introduction &amp; Instructions" tab of the TE-MM-TEM-105 Reclaimed Material Declaration Form.</t>
  </si>
  <si>
    <t>If the organization collects reclaimed material from its own processing, a record is maintained to verify the volume of recycling, including:
a. All materials that have entered the recycling process;
b. A description of each reclaimed material input and the stage at which that material was collected;
c. Reclaimed material declaration forms (see criterion 6.2.4); and
d. Any other transfer notes.</t>
  </si>
  <si>
    <t>1) The intent of this criterion is to support traceability by documenting the flow and origin of reclaimed inputs, thereby enabling verification of recycled content claims. It helps mitigate the risk of over-reporting and ensures that only eligible materials are counted toward certified volumes, reinforcing the integrity of the chain of custody system.</t>
  </si>
  <si>
    <t>6.3. Sale of certified materials</t>
  </si>
  <si>
    <t>The organization's scope certificate is valid at the time the material is shipped or sold bearing Materials Matter certification claims.</t>
  </si>
  <si>
    <t>1) The seller organization is always required to hold a valid scope certificate in order to sell materials as certified.
2) Any material that is processed, shipped, or sold by an applicant organization before a scope certificate is issued, or by a certified organization after its scope certificate expires, is not considered certified. Such material is not eligible for a transaction certificate.</t>
  </si>
  <si>
    <t>Material shorn prior to the certification date is sold as certified only if all of the following conditions are met:
a. The organization's certification date is no later than one (1) year after the date the animals were shorn;</t>
  </si>
  <si>
    <t>1) The seller organization is always required to hold a valid scope certificate in order to sell materials as certified.
2) Any material that is processed, shipped, or sold by an applicant organization before a scope certificate is issued, or by a certified organization after its scope certificate expires, is not considered certified. Such material is not eligible for a transaction certificate.
3) Any wool shorn before the certification audit is to be stored by the farm or group manager until the farm becomes certified, if the intention is to sell it as certified.
4) Material from a group member's farm that joins a certified group—after having already shipped wool to stores or warehouses owned or subcontracted by the group manager—may be sold as certified, provided all the conditions in this criterion are met.</t>
  </si>
  <si>
    <t>Material shorn prior to the certification date is sold as certified only if all of the following conditions are met:
b. No critical nonconformities were found at the initial audit;</t>
  </si>
  <si>
    <t>Material shorn prior to the certification date is sold as certified only if all of the following conditions are met:
c. The shorn material is traceable to the certified farm(s); and</t>
  </si>
  <si>
    <t>Material shorn prior to the certification date is sold as certified only if all of the following conditions are met:
d. For wool only: the farm has never mulesed or has achieved "ceased mulesing status" at least one (1) year prior to the certification audit and has separated wool from mulesed and non-mulesed sheep, with only that from non-mulesed sheep eligible for certified status.</t>
  </si>
  <si>
    <t>A group member who moves from one farm group to another is considered continually certified only if all of the following conditions are met:
a. The audit date for entry into the new farm group is no later than one (1) year after the official date the member left the previous farm group;
b. No critical nonconformities were found at the group member's farm level during either the last audit of the previous farm group or the first audit of the new farm group;
c. The shorn material is traceable to the group member's certified farm; and
d. For wool only: The group member's farm has either never practiced mulesing or maintained "ceased mulesing status" between the last audit of the previous farm group and the first audit of the new farm group. It has also maintained the separation of wool from mulesed and non-mulesed sheep, with only wool from non-mulesed sheep eligible for certified status.</t>
  </si>
  <si>
    <t>When the organization sells material with a certification claim to another Materials Matter certified buyer, it applies for a transaction certificate or an eTransaction from its certification body, in accordance with the current version of the TE-TXL-POL-203 Policy for Scope and Transaction Certificates.</t>
  </si>
  <si>
    <t>1) If the organization sells materials from a certified source but does not intend to make certification claims to its buyer, there is no requirement to request a transaction certificate for that shipment. However, in such cases, the buyer is not authorized to make certification claims on those materials, even if the buyer holds a scope certificate.
2) For a farm group (including small-scale farmer groups), the group manager requests transaction certificates from its certification body for each sale of certified material on behalf of its group members.
3) A farm group member may also request transaction certificates directly from the certification body, provided that prior notice has been given to the group manager and permission has been granted.
4) For material recycling, this includes material collectors and material concentrators if they choose to be certified under the standard.</t>
  </si>
  <si>
    <t>The transaction certificate application or eTransaction submission includes documented proof of the sale of certified material. The organization provides the information requested by the certification body, including, but not limited to:
a. Invoices, purchase orders, financial records, third-party material quality test reports, and transport documents that show the outgoing material has been sold to the named buyer; and
b. Details of the identity, quality, and quantities of the certified material.</t>
  </si>
  <si>
    <t>1) It is important to apply for a transaction certificate or submit an eTransaction as soon as possible after the order is dispatched. For exact transaction certificate or eTransaction timelines, please refer to the current version of the TE-TXL-POL-203 Policy for Scope and Transaction Certificates.</t>
  </si>
  <si>
    <t>6.4. Logo use and claims</t>
  </si>
  <si>
    <t>Materials Matter trademarks and claims are used in compliance with the TE-MM-POL-301 Materials Matter Claims and Labeling Policy.</t>
  </si>
  <si>
    <t>1) The Materials Matter trademarks include the Materials Matter name, the Materials Matter logo, and the Materials Matter Certified label.</t>
  </si>
  <si>
    <t>The organization obtains approval prior to using any of the Materials Matter trademarks and claims, in compliance with the TE-MM-POL-301 Materials Matter Claims and Labeling Policy.</t>
  </si>
  <si>
    <t>7. Group certification</t>
  </si>
  <si>
    <t>7.1. Group configuration</t>
  </si>
  <si>
    <t>The farm group is managed by a legal entity that represents all group members and is acting as the applicant or certified organization on behalf of its members.</t>
  </si>
  <si>
    <t>1) "Legal entity", in this context, refers to a legally established organization (for example, a commercial enterprise, association, cooperative, or non-governmental organization) or a person with the necessary legal authorization to operate in the country where the material is produced.
2) The legal entity acting as the applicant or certified organization has the option to either serve as the group manager or designate another party to fulfill that role on its behalf.
3) A legal entity may manage more than one certified group, provided that it has the capacity and resources to oversee multiple scope certificates, and that each certified group is managed by a distinct group manager.
4) Group members are either farm owners or small-scale farmers (as defined in criterion 7.1.3).
5) The group manager ensures that group members understand that the legal entity is the applicant or certified organization, and that the group manager is acting on their behalf regarding certification.</t>
  </si>
  <si>
    <t>The organization, the group manager, and all group members are located either within a single country or within Europe.</t>
  </si>
  <si>
    <t>1) For the purposes of this criterion, "Europe" refers to the member countries of the European Union, as well as the United Kingdom, Norway, and Switzerland.
2) For a small-scale farmer group, the farmers' main activities take place within a straight-line distance of five hundred (500) kilometers from the group manager's headquarters.</t>
  </si>
  <si>
    <t>If the farm group is composed of small-scale farmers, the group manager maintains evidence that each member meets the following qualifying criteria:
a. The farmer faces significant economic constraints, such as a lack of capital assets and low access to finance (i.e., lack of economies of scale);
b. The farmer faces significant information constraints, including a lack of technical knowledge and low access to market information;
c. The farmer has fewer than five hundred (500) sheep or goats, and fewer than one hundred (100) alpacas; and
d. The farmer also meets at least two (2) of the following criteria:
i. The farmer has little or no land security;
ii. The farmer is independent and not affiliated with a company for which he/she produces fibers;
iii. The farm relies on the farmer's family labor;
iv. Animal materials are the farmer's primary source of income; and
v. The farm rarely uses external agricultural inputs and has comparatively low yields relative to the range of yields for the given commodity and context.</t>
  </si>
  <si>
    <t>1) This criterion is applicable only to small-scale farmer group certificates.
2) A farmer does not need to share land with other farmers to qualify for small-scale farmer group certification.</t>
  </si>
  <si>
    <t>7.2. Group management system</t>
  </si>
  <si>
    <t xml:space="preserve">The organization has a group management system in place.
</t>
  </si>
  <si>
    <t>1) The group manager is responsible for developing the group management system, ensuring that all group members have the opportunity to provide input and that their feedback is considered.
2) The group management system consists of documented procedures, templates, and verbal instructions that help the group effectively organize and achieve its objectives (i.e., ensuring all responsibilities are clearly assigned).
3) The group management system provides the necessary framework and processes for managing the group, supporting and monitoring group members, and allocating resources to implement the activities required to ensure conformance with the applicable criteria of the standard.</t>
  </si>
  <si>
    <t>The organization appoints a group manager who serves as the management representative (see criterion 1.1.1) and is responsible for leading the development and implementation of the group management system, ensuring that all group members conform to the applicable certification requirements.</t>
  </si>
  <si>
    <t>1) The group manager is typically part of the same organization that represents the group members (i.e., the legal entity). Alternatively, the organization may delegate this role to a different entity—for example, a contracted person or a consulting firm hired specifically for that purpose.</t>
  </si>
  <si>
    <t>The group manager assigns responsibilities across the various roles within the group, based on who is best equipped to deliver results that demonstrate the group's conformity with the applicable criteria of the standard.</t>
  </si>
  <si>
    <t>1) The group manager has the discretion to assign responsibilities to various roles within the group (for example, to internal inspectors, administrators, members, or contractors), provided that all applicable requirements are addressed by knowledgeable and capable persons, and that each group member demonstrates conformance.</t>
  </si>
  <si>
    <t>The group management system incorporates written standard operating procedures (SOPs) detailing how the group certificate is managed, including, at least, procedures for the following activities:
a. Approving and sanctioning group members;
b. Maintaining records;
c. Training group members and internal inspectors;
d. Addressing members' complaints;
e. Conducting internal inspections of group members to assess their conformance with the standard;
f. Following up on corrective actions issued to group members; and
g. Monitoring logo use and claims by the group and its members for conformance.</t>
  </si>
  <si>
    <t>1) The group manager maintains written SOPs that cover all required elements with the necessary level of detail and is able to demonstrate that these procedures are being followed.
2) When accepting and adding new small-scale farmer group members, the group manager documents an assessment of their eligibility (see criterion 7.1.3).
3) Group members' complaints include appeals of sanctions imposed by the group manager, as well as concerns related to membership rights, payments, volume reconciliation, and other matters.</t>
  </si>
  <si>
    <t>The group manager maintains the following records:
a. A documented management structure of the system (i.e., an organizational chart);
b. A complete and updated list of group members;
c. For a farm group, a signed membership agreement for each group member, specifying that the member is part of a scope certificate and outlining the rights and obligations of group members. These include receiving periodic inspections by the group manager and being audited by the certification body;
d. For a small-scale farmer group, documentation to demonstrate that members understand they are part of a scope certificate and are aware of their rights and obligations as group members, which include receiving periodic inspections by the group manager and audits by the certification body;
e. A completed version for each farm of the TE-MM-TEM-109 Materials Matter Farm Survey;
f. Polygon data (i.e., geographic information system (GIS) shapefiles) for each farm, showing the location and extent of each farm's land. For a small-scale farmer group, this may represent the total area used by all group members each year;
g. Records of internal inspections for all group members, indicating each farm's conformity or nonconformity with applicable criteria;
h. Records of any group members who are also part of another farm group under the standard, including the name of that farm group; and
i. For a small-scale farmer group, copies of group-level records and plans.</t>
  </si>
  <si>
    <t>1) Rel. 7.2.5.d. Examples of documentation include records of information sharing, votes taken at community meetings, or other similar records.
2) Completion of the electronic TE-MM-TEM-109 Materials Matter Farm Survey fulfills the requirements 7.2.5.e and 7.2.5.f.
3) 7.2.5.h is not applicable to group members who belong to only one farm group or to members of small-scale farmer groups.
4) 7.2.5.i is applicable only to small-scale farmer groups. In other farm groups, each group member maintains its own specific records and plans, unless otherwise indicated.
5) For a farm group based on communal or shared land use, it is understood that some individual farmers sometimes make temporary use of land outside the main area associated with the group. If this land is used by fewer than 5% of the group for a period of less than three (3) months in any calendar year, it does not need to be included in the land management plan or the polygon data.
6) For nomadic group members, or the nomadic portion of semi-nomadic members, the group provides maps of the planned movement routes and clearly identifies any site where animals are likely to remain for more than forty-eight (48) hours.</t>
  </si>
  <si>
    <t>The group manager provides support to group members to ensure conformance with applicable criteria of the standard.</t>
  </si>
  <si>
    <t>1) Applicable criteria are those that pertain to the group member's scope and the specific circumstances related to the material produced.</t>
  </si>
  <si>
    <t>7.3. Group member requirements</t>
  </si>
  <si>
    <t>Group members have access to the standard, understand the group policies and procedures, and are aware of the consequences of nonconformity with applicable certification requirements.</t>
  </si>
  <si>
    <t>1) The group manager is responsible for ensuring that all group members understand what is required to conform to the criteria of the standard and are aware of the actions to take in the event of nonconformity. This includes clarifying the different types of applicable criteria.</t>
  </si>
  <si>
    <t>Group members and workers supporting the group manager (including internal inspectors) receive training on the standard that corresponds to their roles and responsibilities, ensuring they have the necessary understanding to meet the applicable criteria.</t>
  </si>
  <si>
    <t>1) The organization maintains records that demonstrate group members and group management employees have received training (see criterion 1.2.5).</t>
  </si>
  <si>
    <t>7.4. Inspection of group members</t>
  </si>
  <si>
    <t>The group manager documents and implements an inspection procedure to ensure that all group members meet the applicable standard criteria, including:
a. Addressing nonconformities by any group member and maintaining records of nonconformities issued and closed, with explanations of the corrective actions taken;</t>
  </si>
  <si>
    <t>1) Examples of actions in the process for addressing nonconformities are identification, grading, and follow-up until closure or suspension.
2) The group manager maintains a copy of the inspection procedure, which includes all points listed in the criterion.
3) Internal inspectors do not conduct inspections of their own operations or those of immediate family members.
4) Internal inspectors are responsible for collecting and retaining means of verification (for example, photographs or other records) of key findings, especially when issuing nonconformities.
5) The group manager is able to provide copies of written internal inspection reports for its members upon request by the certification body or by Textile Exchange.</t>
  </si>
  <si>
    <t>The group manager documents and implements an inspection procedure to ensure that all group members meet the applicable standard criteria, including:
b. Designating inspectors to carry out internal inspections, if needed;</t>
  </si>
  <si>
    <t>The group manager documents and implements an inspection procedure to ensure that all group members meet the applicable standard criteria, including:
c. Conducting on-site annual inspections for each group member or—if the group manager chooses not to conduct internal inspections—providing timely notification to the certification body to support effective audit planning;</t>
  </si>
  <si>
    <t>The group manager documents and implements an inspection procedure to ensure that all group members meet the applicable standard criteria, including:
d. Ensuring that a written inspection report is prepared after each inspection, identifying findings and all nonconformities; and</t>
  </si>
  <si>
    <t>The group manager documents and implements an inspection procedure to ensure that all group members meet the applicable standard criteria, including:
e. Ensuring that group members are aware of the possibility of being selected for annual sample audits based on the risk assessment conducted by the certification body and are prepared for possible additional visits by the certification body without prior notice.</t>
  </si>
  <si>
    <t>7.5. Adding and removing group members</t>
  </si>
  <si>
    <t>The group manager ensures that each new group member is added to the group only after all of the following conditions are met:
a. The group manager has received a signed membership agreement;
b. The group manager has received a version of the TE-MM-TEM-109 Materials Matter Farm Survey, which was completed by the new group member;
c. The group manager has received polygon data (i.e., GIS shapefiles) for each farm, showing the farm's location and amount of farmland;
d. An internal inspector has completed an inspection of the farm; or the certification body has conducted an audit of the farm in cases where the group manager has declined to conduct internal inspections;
e. All critical and major nonconformities for the group member have been closed; and
f. The group manager has received approval from its certification body for the addition of the new group member.</t>
  </si>
  <si>
    <t>1) The group manager demonstrates that new members are added to the group only once all elements of the criterion have been met.
2) Unless a farmer is a member of a small-scale farmer group, they are eligible for inclusion in another group certificate. This other scope certificate covers either the same or different materials.
3) When a new member joins a small-scale farmer group, the group manager reviews the group-level plans with the new member and makes any necessary amendments to ensure the plans continue to reflect the group's situation.
4) Completion of the electronic TE-MM-TEM-109 Materials Matter Farm Survey fulfills the requirements of 7.5.1.b and 7.5.1.c.</t>
  </si>
  <si>
    <t>When necessary, the group manager is responsible for removing group members who do not meet expectations for participation, to ensure that the group as a whole remains in conformity with the standard.</t>
  </si>
  <si>
    <t>1) Possible reasons for the removal of a group member include, but are not limited to, the following:
• Voluntary withdrawal by the member;
• Non-payment of agreed fees to the group manager;
• Inability to close an open nonconformity;
• Repetitive nonconformities; and
• Other reasons as defined by the group manager.</t>
  </si>
  <si>
    <t>When a group member is removed, the group manager notifies both the affected member and the certification body in writing—within two (2) weeks of the formal decision—stating the removal and the reason for it.</t>
  </si>
  <si>
    <t>Certified Organization Type</t>
  </si>
  <si>
    <t>Materials</t>
  </si>
  <si>
    <t>Language</t>
  </si>
  <si>
    <t>Audit Type</t>
  </si>
  <si>
    <t>Semi-Announced and Unannounced Audits</t>
  </si>
  <si>
    <t>Audit methods</t>
  </si>
  <si>
    <t>Site Type</t>
  </si>
  <si>
    <t>Size Category</t>
  </si>
  <si>
    <t>Risk Level</t>
  </si>
  <si>
    <t>Process Category</t>
  </si>
  <si>
    <t>Product Category</t>
  </si>
  <si>
    <t>Product Detail</t>
  </si>
  <si>
    <t>Raw Material</t>
  </si>
  <si>
    <t>CB name</t>
  </si>
  <si>
    <t>Position</t>
  </si>
  <si>
    <t>Area Unit</t>
  </si>
  <si>
    <t>Weight unit</t>
  </si>
  <si>
    <t>Volume Recon Material</t>
  </si>
  <si>
    <t>Yes - update required</t>
  </si>
  <si>
    <t>Yes</t>
  </si>
  <si>
    <t>Pending</t>
  </si>
  <si>
    <t>Code - 
Valid values</t>
  </si>
  <si>
    <t>Name - 
Info only</t>
  </si>
  <si>
    <t>ASR-507-V3.5.0-CB_Data_Specification</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</si>
  <si>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</si>
  <si>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</si>
  <si>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</si>
  <si>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</si>
  <si>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</si>
  <si>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</si>
  <si>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</si>
  <si>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</si>
  <si>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</si>
  <si>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</si>
  <si>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</si>
  <si>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</si>
  <si>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</si>
  <si>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</si>
  <si>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</si>
  <si>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</si>
  <si>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</si>
  <si>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</si>
  <si>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</si>
  <si>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</si>
  <si>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</si>
  <si>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Bonaire, Sint Eustatius and Saba</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</si>
  <si>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</si>
  <si>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</si>
  <si>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</si>
  <si>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</si>
  <si>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</si>
  <si>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</si>
  <si>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</si>
  <si>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</si>
  <si>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</si>
  <si>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</si>
  <si>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</si>
  <si>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</si>
  <si>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</si>
  <si>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</si>
  <si>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</si>
  <si>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</si>
  <si>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</si>
  <si>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 Democratic Republic of the</t>
  </si>
  <si>
    <t>Congo</t>
  </si>
  <si>
    <t>Costa Rica</t>
  </si>
  <si>
    <t>Côte d'Ivoire</t>
  </si>
  <si>
    <t>Croatia</t>
  </si>
  <si>
    <t>Cuba</t>
  </si>
  <si>
    <t>Cyprus</t>
  </si>
  <si>
    <t>Czechia</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</si>
  <si>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</si>
  <si>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</si>
  <si>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</si>
  <si>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</si>
  <si>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</si>
  <si>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</si>
  <si>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</si>
  <si>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</si>
  <si>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</si>
  <si>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</si>
  <si>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</si>
  <si>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</si>
  <si>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</si>
  <si>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</si>
  <si>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</si>
  <si>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</si>
  <si>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 (the)</t>
  </si>
  <si>
    <t>Georgia</t>
  </si>
  <si>
    <t>Germany</t>
  </si>
  <si>
    <t>Ghana</t>
  </si>
  <si>
    <t>Greece</t>
  </si>
  <si>
    <t>Greenland</t>
  </si>
  <si>
    <t>Grenada</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</si>
  <si>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</si>
  <si>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</si>
  <si>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</si>
  <si>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</si>
  <si>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</si>
  <si>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</si>
  <si>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</si>
  <si>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</si>
  <si>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</si>
  <si>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</si>
  <si>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</si>
  <si>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</si>
  <si>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</si>
  <si>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</si>
  <si>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</si>
  <si>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</si>
  <si>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</si>
  <si>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</si>
  <si>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</si>
  <si>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</si>
  <si>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</si>
  <si>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Korea (North), Democratic People’s Republic of</t>
  </si>
  <si>
    <t>Korea (South), Republic of</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</si>
  <si>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</si>
  <si>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</si>
  <si>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</si>
  <si>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</si>
  <si>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</si>
  <si>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</si>
  <si>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</si>
  <si>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</si>
  <si>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</si>
  <si>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</si>
  <si>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</si>
  <si>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</si>
  <si>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</si>
  <si>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</si>
  <si>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</si>
  <si>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</si>
  <si>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</si>
  <si>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</si>
  <si>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</si>
  <si>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</si>
  <si>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</si>
  <si>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</si>
  <si>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</si>
  <si>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</si>
  <si>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</si>
  <si>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</si>
  <si>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</si>
  <si>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</si>
  <si>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t>
  </si>
  <si>
    <t>Namibia</t>
  </si>
  <si>
    <t>Nauru</t>
  </si>
  <si>
    <t>Nepal</t>
  </si>
  <si>
    <t>Netherlands</t>
  </si>
  <si>
    <t>New Zealand</t>
  </si>
  <si>
    <t>Nicaragua</t>
  </si>
  <si>
    <t>Niger</t>
  </si>
  <si>
    <t>Nigeria</t>
  </si>
  <si>
    <t>North Macedonia </t>
  </si>
  <si>
    <t>Norway</t>
  </si>
  <si>
    <t>Oman</t>
  </si>
  <si>
    <t>Pakistan</t>
  </si>
  <si>
    <t>Palau</t>
  </si>
  <si>
    <t>Palestine</t>
  </si>
  <si>
    <t>Panama</t>
  </si>
  <si>
    <t>Papua New Guinea</t>
  </si>
  <si>
    <t>Paraguay</t>
  </si>
  <si>
    <t>Peru</t>
  </si>
  <si>
    <t>Philippines</t>
  </si>
  <si>
    <t>Poland</t>
  </si>
  <si>
    <t>Portugal</t>
  </si>
  <si>
    <t>Qatar</t>
  </si>
  <si>
    <t>Romania</t>
  </si>
  <si>
    <t>Russian Federation</t>
  </si>
  <si>
    <t>Rwanda</t>
  </si>
  <si>
    <t>Saint Helena, Ascension and Tristan da Cunha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</si>
  <si>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</si>
  <si>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</si>
  <si>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</si>
  <si>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</si>
  <si>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</si>
  <si>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</si>
  <si>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</si>
  <si>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</si>
  <si>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</si>
  <si>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</si>
  <si>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</si>
  <si>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</si>
  <si>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</si>
  <si>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</si>
  <si>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</si>
  <si>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</si>
  <si>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</si>
  <si>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</si>
  <si>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</si>
  <si>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</si>
  <si>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</si>
  <si>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</si>
  <si>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</si>
  <si>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</si>
  <si>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</si>
  <si>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Taiwan</t>
  </si>
  <si>
    <t>Tajikistan</t>
  </si>
  <si>
    <t>Tanzania</t>
  </si>
  <si>
    <t>Thailand</t>
  </si>
  <si>
    <t>Timor-Leste</t>
  </si>
  <si>
    <t>Togo</t>
  </si>
  <si>
    <t>Tonga</t>
  </si>
  <si>
    <t>Trinidad and Tobago</t>
  </si>
  <si>
    <t>Tunisia</t>
  </si>
  <si>
    <t>Türkiye</t>
  </si>
  <si>
    <t>Turkmenistan</t>
  </si>
  <si>
    <t>Tuvalu</t>
  </si>
  <si>
    <t>Uganda</t>
  </si>
  <si>
    <t>Ukraine</t>
  </si>
  <si>
    <t>United Arab Emirates</t>
  </si>
  <si>
    <t>United Kingdom</t>
  </si>
  <si>
    <t xml:space="preserve">United States Minor Outlying Islands </t>
  </si>
  <si>
    <t>United States</t>
  </si>
  <si>
    <t>Uruguay</t>
  </si>
  <si>
    <t>Uzbekistan</t>
  </si>
  <si>
    <t>Vanuatu</t>
  </si>
  <si>
    <t>Venezuela</t>
  </si>
  <si>
    <t>Vietnam</t>
  </si>
  <si>
    <t>Wallis and Futuna</t>
  </si>
  <si>
    <t>Yemen</t>
  </si>
  <si>
    <t>Zambia</t>
  </si>
  <si>
    <t>Zimbabwe</t>
  </si>
  <si>
    <t>Åland Islands</t>
  </si>
  <si>
    <t>American Samoa</t>
  </si>
  <si>
    <t>Anguilla</t>
  </si>
  <si>
    <t>Antarctica</t>
  </si>
  <si>
    <t>Aruba</t>
  </si>
  <si>
    <t>Bermuda</t>
  </si>
  <si>
    <t>Bouvet Island</t>
  </si>
  <si>
    <t>British Indian Ocean Territory</t>
  </si>
  <si>
    <t>Cayman Islands</t>
  </si>
  <si>
    <t>Christmas Island</t>
  </si>
  <si>
    <t>Cocos (Keeling) Islands</t>
  </si>
  <si>
    <t>Cook Islands</t>
  </si>
  <si>
    <t>Curaçao</t>
  </si>
  <si>
    <t>Falkland Islands (Malvinas)</t>
  </si>
  <si>
    <t>Faroe Islands</t>
  </si>
  <si>
    <t>French Guiana</t>
  </si>
  <si>
    <t>French Polynesia</t>
  </si>
  <si>
    <t>French Southern Territories</t>
  </si>
  <si>
    <t>Gibraltar</t>
  </si>
  <si>
    <t>Guadeloupe</t>
  </si>
  <si>
    <t>Guam</t>
  </si>
  <si>
    <t>Guernsey</t>
  </si>
  <si>
    <t>Heard Island and McDonald Islands</t>
  </si>
  <si>
    <t>Holy See</t>
  </si>
  <si>
    <t>Hong Kong</t>
  </si>
  <si>
    <t>Isle of Man</t>
  </si>
  <si>
    <t>Jersey</t>
  </si>
  <si>
    <t>Macao</t>
  </si>
  <si>
    <t>Martinique</t>
  </si>
  <si>
    <t>Mayotte</t>
  </si>
  <si>
    <t>Montserrat</t>
  </si>
  <si>
    <t>New Caledonia</t>
  </si>
  <si>
    <t>Niue</t>
  </si>
  <si>
    <t>Norfolk Island</t>
  </si>
  <si>
    <t>Northern Mariana Islands</t>
  </si>
  <si>
    <t>Pitcairn</t>
  </si>
  <si>
    <t>Puerto Rico</t>
  </si>
  <si>
    <t>Réunion</t>
  </si>
  <si>
    <t>Saint Barthélemy</t>
  </si>
  <si>
    <t>Saint Martin, French part</t>
  </si>
  <si>
    <t>Saint Pierre and Miquelon</t>
  </si>
  <si>
    <t>Sint Maarten, Dutch part</t>
  </si>
  <si>
    <t>South Georgia and the South Sandwich Islands</t>
  </si>
  <si>
    <t>Svalbard and Jan Mayen</t>
  </si>
  <si>
    <t>Tokelau</t>
  </si>
  <si>
    <t>Turks and Caicos Islands</t>
  </si>
  <si>
    <t>Virgin Islands, British</t>
  </si>
  <si>
    <t>Virgin Islands, U.S.</t>
  </si>
  <si>
    <t>Western Sahara</t>
  </si>
  <si>
    <t>Northern Mariana Islands (the)</t>
  </si>
  <si>
    <t>alpha3-b</t>
  </si>
  <si>
    <t>alpha3-t</t>
  </si>
  <si>
    <t>alpha2</t>
  </si>
  <si>
    <t>English</t>
  </si>
  <si>
    <t>Certification decision</t>
  </si>
  <si>
    <t>Conformity</t>
  </si>
  <si>
    <t>Was this a previous NC?</t>
  </si>
  <si>
    <t>Level of conformity</t>
  </si>
  <si>
    <t>Group</t>
  </si>
  <si>
    <t>Alpaca</t>
  </si>
  <si>
    <t>Initial audit</t>
  </si>
  <si>
    <t>Announced</t>
  </si>
  <si>
    <t>Onsite</t>
  </si>
  <si>
    <t>Farm/Farm group</t>
  </si>
  <si>
    <t>Small farm</t>
  </si>
  <si>
    <t>Low Risk</t>
  </si>
  <si>
    <t>PR0000</t>
  </si>
  <si>
    <t>No processing</t>
  </si>
  <si>
    <t>PC0001</t>
  </si>
  <si>
    <t>Men's apparel</t>
  </si>
  <si>
    <t>PD0001</t>
  </si>
  <si>
    <t>Overcoats, jackets, vests</t>
  </si>
  <si>
    <t>RM0001</t>
  </si>
  <si>
    <t>ASCP</t>
  </si>
  <si>
    <t>Auditor</t>
  </si>
  <si>
    <t>Biomaterials</t>
  </si>
  <si>
    <t>Cashmere</t>
  </si>
  <si>
    <t>Cotton</t>
  </si>
  <si>
    <t>MMCF</t>
  </si>
  <si>
    <t>Mohair</t>
  </si>
  <si>
    <t>Recycled</t>
  </si>
  <si>
    <t>Sheep wool</t>
  </si>
  <si>
    <t>Skins</t>
  </si>
  <si>
    <t>Hectares</t>
  </si>
  <si>
    <t>kg</t>
  </si>
  <si>
    <t>No - update not required</t>
  </si>
  <si>
    <t>No</t>
  </si>
  <si>
    <t>Closed</t>
  </si>
  <si>
    <t>AF</t>
  </si>
  <si>
    <t>State/Province code</t>
  </si>
  <si>
    <t>aar</t>
  </si>
  <si>
    <t>aa</t>
  </si>
  <si>
    <t>Afar</t>
  </si>
  <si>
    <t>Certification approved</t>
  </si>
  <si>
    <t>Minor</t>
  </si>
  <si>
    <t>Farm</t>
  </si>
  <si>
    <t>Hide/raw hide</t>
  </si>
  <si>
    <t>Chinese</t>
  </si>
  <si>
    <t>Recertification audit</t>
  </si>
  <si>
    <t>Semi-announced</t>
  </si>
  <si>
    <t>Hybrid</t>
  </si>
  <si>
    <t>Primary processor</t>
  </si>
  <si>
    <t>Medium farm</t>
  </si>
  <si>
    <t>Medium Risk</t>
  </si>
  <si>
    <t>PR0001</t>
  </si>
  <si>
    <t>Boiling</t>
  </si>
  <si>
    <t>PC0002</t>
  </si>
  <si>
    <t>Women's apparel</t>
  </si>
  <si>
    <t>PD0002</t>
  </si>
  <si>
    <t>Suits, suit- pants</t>
  </si>
  <si>
    <t>RM0002</t>
  </si>
  <si>
    <t>In-conversion alpaca</t>
  </si>
  <si>
    <t>APCER</t>
  </si>
  <si>
    <t>Technical Expert</t>
  </si>
  <si>
    <t>Acres</t>
  </si>
  <si>
    <t>bales</t>
  </si>
  <si>
    <t>Wool</t>
  </si>
  <si>
    <t>Not resolved</t>
  </si>
  <si>
    <t>AX</t>
  </si>
  <si>
    <t>State/province code - 
Valid values</t>
  </si>
  <si>
    <t>State/province name - 
Info only</t>
  </si>
  <si>
    <t>Country/area name - 
Info only</t>
  </si>
  <si>
    <t>abk</t>
  </si>
  <si>
    <t>ab</t>
  </si>
  <si>
    <t>Abkhazian</t>
  </si>
  <si>
    <t>Certification denied</t>
  </si>
  <si>
    <t>Facility</t>
  </si>
  <si>
    <t>Spanish</t>
  </si>
  <si>
    <t>Additional audit</t>
  </si>
  <si>
    <t>Unannounced</t>
  </si>
  <si>
    <t>Remote</t>
  </si>
  <si>
    <t>Associated subcontractor</t>
  </si>
  <si>
    <t>Large farm</t>
  </si>
  <si>
    <t>High Risk</t>
  </si>
  <si>
    <t>PR0002</t>
  </si>
  <si>
    <t>Breeding</t>
  </si>
  <si>
    <t>PC0003</t>
  </si>
  <si>
    <t>Babies' apparel</t>
  </si>
  <si>
    <t>PD0003</t>
  </si>
  <si>
    <t>Pants, trousers</t>
  </si>
  <si>
    <t>RM0003</t>
  </si>
  <si>
    <t>Organic alpaca</t>
  </si>
  <si>
    <t>Bureau Veritas USA</t>
  </si>
  <si>
    <t>Translator</t>
  </si>
  <si>
    <t>AL</t>
  </si>
  <si>
    <t>AF-BAL</t>
  </si>
  <si>
    <t>Balkh</t>
  </si>
  <si>
    <t>ace</t>
  </si>
  <si>
    <t>Achinese</t>
  </si>
  <si>
    <t>Suspension</t>
  </si>
  <si>
    <t>N/A</t>
  </si>
  <si>
    <t>No Processing</t>
  </si>
  <si>
    <t>French</t>
  </si>
  <si>
    <t>Transfer audit</t>
  </si>
  <si>
    <t>Small processing facility</t>
  </si>
  <si>
    <t>PR0003</t>
  </si>
  <si>
    <t>Biological recycling</t>
  </si>
  <si>
    <t>PC0004</t>
  </si>
  <si>
    <t>Children's apparel</t>
  </si>
  <si>
    <t>PD0004</t>
  </si>
  <si>
    <t>Sweaters, pullovers, cardigans</t>
  </si>
  <si>
    <t>RM0004</t>
  </si>
  <si>
    <t>Recycled pre/post-consumer alpaca</t>
  </si>
  <si>
    <t>CCPB</t>
  </si>
  <si>
    <t>Observer</t>
  </si>
  <si>
    <t>DZ</t>
  </si>
  <si>
    <t>AF-BAM</t>
  </si>
  <si>
    <t>Bamyan</t>
  </si>
  <si>
    <t>ach</t>
  </si>
  <si>
    <t>Acoli</t>
  </si>
  <si>
    <t>Cancellation</t>
  </si>
  <si>
    <t>Turkish</t>
  </si>
  <si>
    <t>Annual audit (Farm)</t>
  </si>
  <si>
    <t>Large processing facility</t>
  </si>
  <si>
    <t>PR0004</t>
  </si>
  <si>
    <t>Chemical recycling</t>
  </si>
  <si>
    <t>PC0005</t>
  </si>
  <si>
    <t>Unisex apparel</t>
  </si>
  <si>
    <t>PD0005</t>
  </si>
  <si>
    <t>Shirts, blouses</t>
  </si>
  <si>
    <t>RM0005</t>
  </si>
  <si>
    <t>Recycled pre-consumer alpaca</t>
  </si>
  <si>
    <t>CTI</t>
  </si>
  <si>
    <t>Lead auditor</t>
  </si>
  <si>
    <t>AS</t>
  </si>
  <si>
    <t>AF-BDG</t>
  </si>
  <si>
    <t>Badghis</t>
  </si>
  <si>
    <t>ada</t>
  </si>
  <si>
    <t>Adangme</t>
  </si>
  <si>
    <t>Withdrawal</t>
  </si>
  <si>
    <t>Annual audit (Farm) - Simplified</t>
  </si>
  <si>
    <t>Farm Group</t>
  </si>
  <si>
    <t>PR0005</t>
  </si>
  <si>
    <t>Collecting</t>
  </si>
  <si>
    <t>PC0006</t>
  </si>
  <si>
    <t>Men's denim apparel</t>
  </si>
  <si>
    <t>PD0006</t>
  </si>
  <si>
    <t>Undergarment, sleepwear, robes</t>
  </si>
  <si>
    <t>RM0006</t>
  </si>
  <si>
    <t>Recycled post-consumer alpaca</t>
  </si>
  <si>
    <t>CERES</t>
  </si>
  <si>
    <t>AD</t>
  </si>
  <si>
    <t>AF-BDS</t>
  </si>
  <si>
    <t>Badakhshan</t>
  </si>
  <si>
    <t>ady</t>
  </si>
  <si>
    <t>Adyghe; Adygei</t>
  </si>
  <si>
    <t>PR0006</t>
  </si>
  <si>
    <t>Concentrating</t>
  </si>
  <si>
    <t>PC0007</t>
  </si>
  <si>
    <t>Women's denim apparel</t>
  </si>
  <si>
    <t>PD0007</t>
  </si>
  <si>
    <t>T-shirts, singlets</t>
  </si>
  <si>
    <t>RM0007</t>
  </si>
  <si>
    <t>Responsible alpaca</t>
  </si>
  <si>
    <t>CTV</t>
  </si>
  <si>
    <t>AO</t>
  </si>
  <si>
    <t>AF-BGL</t>
  </si>
  <si>
    <t>Baghlan</t>
  </si>
  <si>
    <t>afa</t>
  </si>
  <si>
    <t>Afro-Asiatic languages</t>
  </si>
  <si>
    <t>PR0007</t>
  </si>
  <si>
    <t>Down processing</t>
  </si>
  <si>
    <t>PC0008</t>
  </si>
  <si>
    <t>Children's denim apparel</t>
  </si>
  <si>
    <t>PD0008</t>
  </si>
  <si>
    <t>Active wear, sportswear</t>
  </si>
  <si>
    <t>RM0400</t>
  </si>
  <si>
    <t>Recycled pre-consumer organic alpaca</t>
  </si>
  <si>
    <t>CGI</t>
  </si>
  <si>
    <t>AI</t>
  </si>
  <si>
    <t>AF-DAY</t>
  </si>
  <si>
    <t>Daykundi</t>
  </si>
  <si>
    <t>afh</t>
  </si>
  <si>
    <t>Afrihili</t>
  </si>
  <si>
    <t>PR0008</t>
  </si>
  <si>
    <t>Dyeing</t>
  </si>
  <si>
    <t>PC0009</t>
  </si>
  <si>
    <t>Unisex denim apparel</t>
  </si>
  <si>
    <t>PD0009</t>
  </si>
  <si>
    <t>Socks, hosiery</t>
  </si>
  <si>
    <t>RM0008</t>
  </si>
  <si>
    <t>Angora</t>
  </si>
  <si>
    <t>Control Union Certifications B.V.</t>
  </si>
  <si>
    <t>AQ</t>
  </si>
  <si>
    <t>AF-FRA</t>
  </si>
  <si>
    <t>Farah</t>
  </si>
  <si>
    <t>afr</t>
  </si>
  <si>
    <t>af</t>
  </si>
  <si>
    <t>Afrikaans</t>
  </si>
  <si>
    <t>PR0009</t>
  </si>
  <si>
    <t>Embroidery, embellishment</t>
  </si>
  <si>
    <t>PC0010</t>
  </si>
  <si>
    <t>Home textiles</t>
  </si>
  <si>
    <t>PD0010</t>
  </si>
  <si>
    <t>Workwear, uniforms</t>
  </si>
  <si>
    <t>RM0009</t>
  </si>
  <si>
    <t>In-conversion angora</t>
  </si>
  <si>
    <t>Control Union Gozetim Ve Belgelendirme Ltd. StI.</t>
  </si>
  <si>
    <t>AG</t>
  </si>
  <si>
    <t>AF-FYB</t>
  </si>
  <si>
    <t>Faryab</t>
  </si>
  <si>
    <t>ain</t>
  </si>
  <si>
    <t>Ainu</t>
  </si>
  <si>
    <t>PR0010</t>
  </si>
  <si>
    <t>Extrusion</t>
  </si>
  <si>
    <t>PC0011</t>
  </si>
  <si>
    <t>Carried accessories</t>
  </si>
  <si>
    <t>PD0011</t>
  </si>
  <si>
    <t>Dresses, skirts</t>
  </si>
  <si>
    <t>RM0010</t>
  </si>
  <si>
    <t>Organic angora</t>
  </si>
  <si>
    <t>Control Union Services SAC</t>
  </si>
  <si>
    <t>AR</t>
  </si>
  <si>
    <t>AF-GHA</t>
  </si>
  <si>
    <t>Ghazni</t>
  </si>
  <si>
    <t>aka</t>
  </si>
  <si>
    <t>ak</t>
  </si>
  <si>
    <t>Akan</t>
  </si>
  <si>
    <t>PR0011</t>
  </si>
  <si>
    <t>Farming (group)</t>
  </si>
  <si>
    <t>PC0012</t>
  </si>
  <si>
    <t>Worn accessories</t>
  </si>
  <si>
    <t>PD0012</t>
  </si>
  <si>
    <t xml:space="preserve">Brassieres, suspenders, garters </t>
  </si>
  <si>
    <t>RM0011</t>
  </si>
  <si>
    <t>Recycled pre/post-consumer angora</t>
  </si>
  <si>
    <t>CU Inspections &amp; Certifications India Pvt. Ltd.</t>
  </si>
  <si>
    <t>AM</t>
  </si>
  <si>
    <t>AF-GHO</t>
  </si>
  <si>
    <t>Ghōr</t>
  </si>
  <si>
    <t>akk</t>
  </si>
  <si>
    <t>Akkadian</t>
  </si>
  <si>
    <t>PR0012</t>
  </si>
  <si>
    <t>Finishing</t>
  </si>
  <si>
    <t>PC0013</t>
  </si>
  <si>
    <t xml:space="preserve">Personal care, hygiene </t>
  </si>
  <si>
    <t>PD0013</t>
  </si>
  <si>
    <t>Babies' clothing</t>
  </si>
  <si>
    <t>RM0012</t>
  </si>
  <si>
    <t>Recycled pre-consumer angora</t>
  </si>
  <si>
    <t>Ecocert</t>
  </si>
  <si>
    <t>AW</t>
  </si>
  <si>
    <t>AF-HEL</t>
  </si>
  <si>
    <t>Helmand</t>
  </si>
  <si>
    <t>alb</t>
  </si>
  <si>
    <t>sqi</t>
  </si>
  <si>
    <t>sq</t>
  </si>
  <si>
    <t>Albanian</t>
  </si>
  <si>
    <t>PR0013</t>
  </si>
  <si>
    <t>Ginning</t>
  </si>
  <si>
    <t>PC0014</t>
  </si>
  <si>
    <t>Medical</t>
  </si>
  <si>
    <t>PD0014</t>
  </si>
  <si>
    <t>Babies' accessories</t>
  </si>
  <si>
    <t>RM0013</t>
  </si>
  <si>
    <t>Recycled post-consumer angora</t>
  </si>
  <si>
    <t>ETKO</t>
  </si>
  <si>
    <t>AU</t>
  </si>
  <si>
    <t>AF-HER</t>
  </si>
  <si>
    <t>Herat</t>
  </si>
  <si>
    <t>ale</t>
  </si>
  <si>
    <t>Aleut</t>
  </si>
  <si>
    <t>PR0014</t>
  </si>
  <si>
    <t>Hatchery</t>
  </si>
  <si>
    <t>PC0015</t>
  </si>
  <si>
    <t xml:space="preserve">Bedding </t>
  </si>
  <si>
    <t>PD0015</t>
  </si>
  <si>
    <t>Bed linen, bed sheets</t>
  </si>
  <si>
    <t>RM0401</t>
  </si>
  <si>
    <t>Recycled pre-consumer organic angora</t>
  </si>
  <si>
    <t>Eurofins Assurance</t>
  </si>
  <si>
    <t>AT</t>
  </si>
  <si>
    <t>AF-JOW</t>
  </si>
  <si>
    <t>Jowzjan</t>
  </si>
  <si>
    <t>alg</t>
  </si>
  <si>
    <t>Algonquian languages</t>
  </si>
  <si>
    <t>PR0015</t>
  </si>
  <si>
    <t>Knitting</t>
  </si>
  <si>
    <t>PC0016</t>
  </si>
  <si>
    <t>Footwear</t>
  </si>
  <si>
    <t>PD0016</t>
  </si>
  <si>
    <t>Table linen, tablecloth, napkins</t>
  </si>
  <si>
    <t>RM0014</t>
  </si>
  <si>
    <t>Camel</t>
  </si>
  <si>
    <t>GCL</t>
  </si>
  <si>
    <t>AZ</t>
  </si>
  <si>
    <t>AF-KAB</t>
  </si>
  <si>
    <t>Kabul</t>
  </si>
  <si>
    <t>alt</t>
  </si>
  <si>
    <t>Southern Altai</t>
  </si>
  <si>
    <t>PR0016</t>
  </si>
  <si>
    <t>Manufacturing</t>
  </si>
  <si>
    <t>PC0017</t>
  </si>
  <si>
    <t>Functional accessories</t>
  </si>
  <si>
    <t>PD0017</t>
  </si>
  <si>
    <t>Towels, kitchen linen, toilet linen</t>
  </si>
  <si>
    <t>RM0015</t>
  </si>
  <si>
    <t xml:space="preserve">In-conversion camel </t>
  </si>
  <si>
    <t>GSCI</t>
  </si>
  <si>
    <t>BS</t>
  </si>
  <si>
    <t>AF-KAN</t>
  </si>
  <si>
    <t>Kandahar</t>
  </si>
  <si>
    <t>amh</t>
  </si>
  <si>
    <t>am</t>
  </si>
  <si>
    <t>Amharic</t>
  </si>
  <si>
    <t>PR0017</t>
  </si>
  <si>
    <t>Mechanical recycling</t>
  </si>
  <si>
    <t>PC0018</t>
  </si>
  <si>
    <t xml:space="preserve">Outdoor </t>
  </si>
  <si>
    <t>PD0018</t>
  </si>
  <si>
    <t>Food contact textiles</t>
  </si>
  <si>
    <t>RM0016</t>
  </si>
  <si>
    <t xml:space="preserve">Organic camel </t>
  </si>
  <si>
    <t>GSCS International Ltd.</t>
  </si>
  <si>
    <t>BH</t>
  </si>
  <si>
    <t>AF-KAP</t>
  </si>
  <si>
    <t>Kapisa</t>
  </si>
  <si>
    <t>ang</t>
  </si>
  <si>
    <t>English, Old (ca.450-1100)</t>
  </si>
  <si>
    <t>PR0018</t>
  </si>
  <si>
    <t>Molding</t>
  </si>
  <si>
    <t>PC0019</t>
  </si>
  <si>
    <t>Industrial, technical</t>
  </si>
  <si>
    <t>PD0019</t>
  </si>
  <si>
    <t>Blankets, bedspreads, quilts</t>
  </si>
  <si>
    <t>RM0017</t>
  </si>
  <si>
    <t xml:space="preserve">Recycled pre/post-consumer camel </t>
  </si>
  <si>
    <t>IDFL</t>
  </si>
  <si>
    <t>BD</t>
  </si>
  <si>
    <t>AF-KDZ</t>
  </si>
  <si>
    <t>Kunduz</t>
  </si>
  <si>
    <t>anp</t>
  </si>
  <si>
    <t>Angika</t>
  </si>
  <si>
    <t>PR0019</t>
  </si>
  <si>
    <t>Non-woven manufacturing</t>
  </si>
  <si>
    <t>PC0020</t>
  </si>
  <si>
    <t xml:space="preserve">Filling, stuffing </t>
  </si>
  <si>
    <t>PD0020</t>
  </si>
  <si>
    <t>Curtains, blinds</t>
  </si>
  <si>
    <t>RM0018</t>
  </si>
  <si>
    <t>Recycled pre-consumer camel hair</t>
  </si>
  <si>
    <t>IFC Global</t>
  </si>
  <si>
    <t>BB</t>
  </si>
  <si>
    <t>AF-KHO</t>
  </si>
  <si>
    <t>Khost</t>
  </si>
  <si>
    <t>apa</t>
  </si>
  <si>
    <t>Apache languages</t>
  </si>
  <si>
    <t>PR0020</t>
  </si>
  <si>
    <t>Packing</t>
  </si>
  <si>
    <t>PC0021</t>
  </si>
  <si>
    <t>Paper products</t>
  </si>
  <si>
    <t>PD0021</t>
  </si>
  <si>
    <t>Upholstery</t>
  </si>
  <si>
    <t>RM0019</t>
  </si>
  <si>
    <t xml:space="preserve">Recycled post-consumer camel </t>
  </si>
  <si>
    <t>Intertek</t>
  </si>
  <si>
    <t>BY</t>
  </si>
  <si>
    <t>AF-KNR</t>
  </si>
  <si>
    <t>Kunar</t>
  </si>
  <si>
    <t>ara</t>
  </si>
  <si>
    <t>ar</t>
  </si>
  <si>
    <t>Arabic</t>
  </si>
  <si>
    <t>PR0021</t>
  </si>
  <si>
    <t xml:space="preserve">Pre-treatment </t>
  </si>
  <si>
    <t>PC0022</t>
  </si>
  <si>
    <t>Hard goods</t>
  </si>
  <si>
    <t>PD0022</t>
  </si>
  <si>
    <t>Carpets, rugs, floor coverings</t>
  </si>
  <si>
    <t>RM0402</t>
  </si>
  <si>
    <t>Recycled pre-consumer organic camel</t>
  </si>
  <si>
    <t>ICEA</t>
  </si>
  <si>
    <t>BE</t>
  </si>
  <si>
    <t>AF-LAG</t>
  </si>
  <si>
    <t>Laghman</t>
  </si>
  <si>
    <t>arc</t>
  </si>
  <si>
    <t>Official Aramaic (700-300 BCE); Imperial Aramaic (700-300 BCE)</t>
  </si>
  <si>
    <t>PR0022</t>
  </si>
  <si>
    <t xml:space="preserve">Preparatory </t>
  </si>
  <si>
    <t>PC0023</t>
  </si>
  <si>
    <t>Packaging</t>
  </si>
  <si>
    <t>PD0023</t>
  </si>
  <si>
    <t>Pillows, cushions</t>
  </si>
  <si>
    <t>RM0020</t>
  </si>
  <si>
    <t>KCB</t>
  </si>
  <si>
    <t>BZ</t>
  </si>
  <si>
    <t>AF-LOG</t>
  </si>
  <si>
    <t>Logar</t>
  </si>
  <si>
    <t>arg</t>
  </si>
  <si>
    <t>an</t>
  </si>
  <si>
    <t>Aragonese</t>
  </si>
  <si>
    <t>PR0023</t>
  </si>
  <si>
    <t>Printing</t>
  </si>
  <si>
    <t>PC0024</t>
  </si>
  <si>
    <t>Toys</t>
  </si>
  <si>
    <t>PD0024</t>
  </si>
  <si>
    <t>Bags, handbags, totes, pouches</t>
  </si>
  <si>
    <t>RM0021</t>
  </si>
  <si>
    <t>In-conversion cashmere</t>
  </si>
  <si>
    <t>KE'KEN</t>
  </si>
  <si>
    <t>BJ</t>
  </si>
  <si>
    <t>AF-NAN</t>
  </si>
  <si>
    <t>Nangarhar</t>
  </si>
  <si>
    <t>arm</t>
  </si>
  <si>
    <t>hye</t>
  </si>
  <si>
    <t>hy</t>
  </si>
  <si>
    <t>Armenian</t>
  </si>
  <si>
    <t>PR0024</t>
  </si>
  <si>
    <t>Pulp making</t>
  </si>
  <si>
    <t>PC0025</t>
  </si>
  <si>
    <t>Dyed fabrics</t>
  </si>
  <si>
    <t>PD0025</t>
  </si>
  <si>
    <t>Luggage, suitcases</t>
  </si>
  <si>
    <t>RM0022</t>
  </si>
  <si>
    <t>Organic cashmere</t>
  </si>
  <si>
    <t>OIA</t>
  </si>
  <si>
    <t>BM</t>
  </si>
  <si>
    <t>AF-NIM</t>
  </si>
  <si>
    <t>Nimruz</t>
  </si>
  <si>
    <t>arn</t>
  </si>
  <si>
    <t>Mapudungun; Mapuche</t>
  </si>
  <si>
    <t>PR0025</t>
  </si>
  <si>
    <t>Retail sales</t>
  </si>
  <si>
    <t>PC0026</t>
  </si>
  <si>
    <t>Greige fabrics</t>
  </si>
  <si>
    <t>PD0026</t>
  </si>
  <si>
    <t>Gloves, mittens, hand covering</t>
  </si>
  <si>
    <t>RM0023</t>
  </si>
  <si>
    <t>Recycled pre/post-consumer cashmere</t>
  </si>
  <si>
    <t>SCS</t>
  </si>
  <si>
    <t>BT</t>
  </si>
  <si>
    <t>AF-NUR</t>
  </si>
  <si>
    <t>Nuristan</t>
  </si>
  <si>
    <t>arp</t>
  </si>
  <si>
    <t>Arapaho</t>
  </si>
  <si>
    <t>PR0026</t>
  </si>
  <si>
    <t>Slaughtering</t>
  </si>
  <si>
    <t>PC0027</t>
  </si>
  <si>
    <t>Undyed fabrics</t>
  </si>
  <si>
    <t>PD0027</t>
  </si>
  <si>
    <t>Neckties, bow ties, cravats</t>
  </si>
  <si>
    <t>RM0024</t>
  </si>
  <si>
    <t>Recycled pre-consumer cashmere</t>
  </si>
  <si>
    <t>SGS Iberica</t>
  </si>
  <si>
    <t>BO</t>
  </si>
  <si>
    <t>AF-PAN</t>
  </si>
  <si>
    <t>Panjshir</t>
  </si>
  <si>
    <t>art</t>
  </si>
  <si>
    <t>Artificial languages</t>
  </si>
  <si>
    <t>PR0027</t>
  </si>
  <si>
    <t>Spinning</t>
  </si>
  <si>
    <t>PC0039</t>
  </si>
  <si>
    <t>Printed fabrics</t>
  </si>
  <si>
    <t>PD0028</t>
  </si>
  <si>
    <t>Scarves, shawls, veils</t>
  </si>
  <si>
    <t>RM0025</t>
  </si>
  <si>
    <t>Recycled post-consumer cashmere</t>
  </si>
  <si>
    <t>SGS Turkey</t>
  </si>
  <si>
    <t>BQ</t>
  </si>
  <si>
    <t>AF-PAR</t>
  </si>
  <si>
    <t>Parwan</t>
  </si>
  <si>
    <t>arw</t>
  </si>
  <si>
    <t>Arawak</t>
  </si>
  <si>
    <t>PR0028</t>
  </si>
  <si>
    <t>Tanning</t>
  </si>
  <si>
    <t>PC0028</t>
  </si>
  <si>
    <t>Fabrics</t>
  </si>
  <si>
    <t>PD0029</t>
  </si>
  <si>
    <t>Handkerchiefs</t>
  </si>
  <si>
    <t>RM0305</t>
  </si>
  <si>
    <t>Content claim cashmere - SFA</t>
  </si>
  <si>
    <t>SGS-CSTC</t>
  </si>
  <si>
    <t>BA</t>
  </si>
  <si>
    <t>AF-PIA</t>
  </si>
  <si>
    <t>Paktia</t>
  </si>
  <si>
    <t>asm</t>
  </si>
  <si>
    <t>as</t>
  </si>
  <si>
    <t>Assamese</t>
  </si>
  <si>
    <t>PR0029</t>
  </si>
  <si>
    <t>Top making</t>
  </si>
  <si>
    <t>PC0029</t>
  </si>
  <si>
    <t>Dyed yarns</t>
  </si>
  <si>
    <t>PD0030</t>
  </si>
  <si>
    <t>Hats, caps, head coverings</t>
  </si>
  <si>
    <t>RM0403</t>
  </si>
  <si>
    <t>Recycled pre-consumer organic cashmere</t>
  </si>
  <si>
    <t>TUV Rheinland (China)</t>
  </si>
  <si>
    <t>BW</t>
  </si>
  <si>
    <t>AF-PKA</t>
  </si>
  <si>
    <t>Paktika</t>
  </si>
  <si>
    <t>ast</t>
  </si>
  <si>
    <t>Asturian; Bable; Leonese; Asturleonese</t>
  </si>
  <si>
    <t>PR0030</t>
  </si>
  <si>
    <t>Trading</t>
  </si>
  <si>
    <t>PC0030</t>
  </si>
  <si>
    <t>Greige yarns</t>
  </si>
  <si>
    <t>PD0031</t>
  </si>
  <si>
    <t>Belts</t>
  </si>
  <si>
    <t>RM0026</t>
  </si>
  <si>
    <t>Down</t>
  </si>
  <si>
    <t>TUV SUD China</t>
  </si>
  <si>
    <t>BV</t>
  </si>
  <si>
    <t>AF-SAM</t>
  </si>
  <si>
    <t>Samangan</t>
  </si>
  <si>
    <t>ath</t>
  </si>
  <si>
    <t>Athapascan languages</t>
  </si>
  <si>
    <t>PR0031</t>
  </si>
  <si>
    <t>Warehousing, distribution of non-final products</t>
  </si>
  <si>
    <t>PC0031</t>
  </si>
  <si>
    <t>Undyed yarns</t>
  </si>
  <si>
    <t>PD0032</t>
  </si>
  <si>
    <t>Topical products</t>
  </si>
  <si>
    <t>RM0027</t>
  </si>
  <si>
    <t>In-conversion down</t>
  </si>
  <si>
    <t>USB Certification</t>
  </si>
  <si>
    <t>BR</t>
  </si>
  <si>
    <t>AF-SAR</t>
  </si>
  <si>
    <t>Sar-e Pol</t>
  </si>
  <si>
    <t>aus</t>
  </si>
  <si>
    <t>Australian languages</t>
  </si>
  <si>
    <t>PR0032</t>
  </si>
  <si>
    <t>Washing, laundering</t>
  </si>
  <si>
    <t>PC0032</t>
  </si>
  <si>
    <t>Tops</t>
  </si>
  <si>
    <t>PD0033</t>
  </si>
  <si>
    <t>Invasive products</t>
  </si>
  <si>
    <t>RM0028</t>
  </si>
  <si>
    <t>Organic down</t>
  </si>
  <si>
    <t>IO</t>
  </si>
  <si>
    <t>AF-TAK</t>
  </si>
  <si>
    <t>Takhar</t>
  </si>
  <si>
    <t>ava</t>
  </si>
  <si>
    <t>av</t>
  </si>
  <si>
    <t>Avaric</t>
  </si>
  <si>
    <t>PR0033</t>
  </si>
  <si>
    <t>Weaving</t>
  </si>
  <si>
    <t>PC0033</t>
  </si>
  <si>
    <t>Dyed fibers</t>
  </si>
  <si>
    <t>PD0034</t>
  </si>
  <si>
    <t>Mattresses</t>
  </si>
  <si>
    <t>RM0029</t>
  </si>
  <si>
    <t>Recycled pre/post-consumer down</t>
  </si>
  <si>
    <t>BN</t>
  </si>
  <si>
    <t>AF-URU</t>
  </si>
  <si>
    <t>Urozgan</t>
  </si>
  <si>
    <t>ave</t>
  </si>
  <si>
    <t>ae</t>
  </si>
  <si>
    <t>Avestan</t>
  </si>
  <si>
    <t>PR0034</t>
  </si>
  <si>
    <t>Other</t>
  </si>
  <si>
    <t>PC0034</t>
  </si>
  <si>
    <t>Undyed fibers</t>
  </si>
  <si>
    <t>PD0035</t>
  </si>
  <si>
    <t>Shoes</t>
  </si>
  <si>
    <t>RM0030</t>
  </si>
  <si>
    <t>Recycled pre-consumer down</t>
  </si>
  <si>
    <t>BG</t>
  </si>
  <si>
    <t>AF-WAR</t>
  </si>
  <si>
    <t>Maidan Wardak</t>
  </si>
  <si>
    <t>awa</t>
  </si>
  <si>
    <t>Awadhi</t>
  </si>
  <si>
    <t>PR0035</t>
  </si>
  <si>
    <t xml:space="preserve">Brand </t>
  </si>
  <si>
    <t>PC0035</t>
  </si>
  <si>
    <t>Processed post-consumer materials</t>
  </si>
  <si>
    <t>PD0036</t>
  </si>
  <si>
    <t>Buttons</t>
  </si>
  <si>
    <t>RM0031</t>
  </si>
  <si>
    <t>Recycled post-consumer down</t>
  </si>
  <si>
    <t>BF</t>
  </si>
  <si>
    <t>AF-ZAB</t>
  </si>
  <si>
    <t>Zabul</t>
  </si>
  <si>
    <t>aym</t>
  </si>
  <si>
    <t>ay</t>
  </si>
  <si>
    <t>Aymara</t>
  </si>
  <si>
    <t>PR0036</t>
  </si>
  <si>
    <t>Farming (individual)</t>
  </si>
  <si>
    <t>PC0036</t>
  </si>
  <si>
    <t>Unprocessed post-consumer fibers/materials</t>
  </si>
  <si>
    <t>PD0037</t>
  </si>
  <si>
    <t>Zippers</t>
  </si>
  <si>
    <t>RM0032</t>
  </si>
  <si>
    <t>Responsible down</t>
  </si>
  <si>
    <t>BI</t>
  </si>
  <si>
    <t>aze</t>
  </si>
  <si>
    <t>az</t>
  </si>
  <si>
    <t>Azerbaijani</t>
  </si>
  <si>
    <t>PR0037</t>
  </si>
  <si>
    <t>Farming (area)</t>
  </si>
  <si>
    <t>PC0037</t>
  </si>
  <si>
    <t>Reclaimed post-consumer materials</t>
  </si>
  <si>
    <t>PD0038</t>
  </si>
  <si>
    <t>Labels, tags</t>
  </si>
  <si>
    <t>RM0328</t>
  </si>
  <si>
    <t>Responsible down (parent farm certification)</t>
  </si>
  <si>
    <t>CV</t>
  </si>
  <si>
    <t>AL-01</t>
  </si>
  <si>
    <t>Berat</t>
  </si>
  <si>
    <t>bad</t>
  </si>
  <si>
    <t>Banda languages</t>
  </si>
  <si>
    <t>PR0038</t>
  </si>
  <si>
    <t>Farming (communal)</t>
  </si>
  <si>
    <t>PC0040</t>
  </si>
  <si>
    <t>Reclaimed pre-consumer materials </t>
  </si>
  <si>
    <t>PD0039</t>
  </si>
  <si>
    <t>Trimmings</t>
  </si>
  <si>
    <t>RM0404</t>
  </si>
  <si>
    <t>Recycled pre-consumer organic down</t>
  </si>
  <si>
    <t>KH</t>
  </si>
  <si>
    <t>AL-02</t>
  </si>
  <si>
    <t>Durrës</t>
  </si>
  <si>
    <t>bai</t>
  </si>
  <si>
    <t>Bamileke languages</t>
  </si>
  <si>
    <t>PR0039</t>
  </si>
  <si>
    <t>Retting</t>
  </si>
  <si>
    <t>PC0041</t>
  </si>
  <si>
    <t>Processed pre- consumer materials </t>
  </si>
  <si>
    <t>PD0040</t>
  </si>
  <si>
    <t xml:space="preserve">Interlining </t>
  </si>
  <si>
    <t>RM0033</t>
  </si>
  <si>
    <t>Feather</t>
  </si>
  <si>
    <t>CM</t>
  </si>
  <si>
    <t>AL-03</t>
  </si>
  <si>
    <t>Elbasan</t>
  </si>
  <si>
    <t>bak</t>
  </si>
  <si>
    <t>ba</t>
  </si>
  <si>
    <t>Bashkir</t>
  </si>
  <si>
    <t>PR0040</t>
  </si>
  <si>
    <t>Scouring</t>
  </si>
  <si>
    <t>PC0042</t>
  </si>
  <si>
    <t>Unprocessed pre-consumer fibers/materials </t>
  </si>
  <si>
    <t>PD0041</t>
  </si>
  <si>
    <t>Sewing threads</t>
  </si>
  <si>
    <t>RM0034</t>
  </si>
  <si>
    <t>In-conversion feather</t>
  </si>
  <si>
    <t>CA</t>
  </si>
  <si>
    <t>AL-04</t>
  </si>
  <si>
    <t>Fier</t>
  </si>
  <si>
    <t>bal</t>
  </si>
  <si>
    <t>Baluchi</t>
  </si>
  <si>
    <t>PR0041</t>
  </si>
  <si>
    <t>Buying house</t>
  </si>
  <si>
    <t>PC0043</t>
  </si>
  <si>
    <t>Grease</t>
  </si>
  <si>
    <t>PD0042</t>
  </si>
  <si>
    <t>Tents, sails, camping goods</t>
  </si>
  <si>
    <t>RM0035</t>
  </si>
  <si>
    <t>Organic feather</t>
  </si>
  <si>
    <t>KY</t>
  </si>
  <si>
    <t>AL-05</t>
  </si>
  <si>
    <t>Gjirokastër</t>
  </si>
  <si>
    <t>bam</t>
  </si>
  <si>
    <t>bm</t>
  </si>
  <si>
    <t>Bambara</t>
  </si>
  <si>
    <t>PR0042</t>
  </si>
  <si>
    <t>Chemical recycling VR2</t>
  </si>
  <si>
    <t>PC0044</t>
  </si>
  <si>
    <t>Latex and rubber material</t>
  </si>
  <si>
    <t>PD0043</t>
  </si>
  <si>
    <t>Tarpaulins, awnings</t>
  </si>
  <si>
    <t>RM0036</t>
  </si>
  <si>
    <t>Recycled pre/post-consumer feather</t>
  </si>
  <si>
    <t>CF</t>
  </si>
  <si>
    <t>AL-06</t>
  </si>
  <si>
    <t>Korçë</t>
  </si>
  <si>
    <t>ban</t>
  </si>
  <si>
    <t>Balinese</t>
  </si>
  <si>
    <t>PR0043</t>
  </si>
  <si>
    <t xml:space="preserve">Biological recycling VR2 </t>
  </si>
  <si>
    <t>PC0045</t>
  </si>
  <si>
    <t>Unprocessed non-reclaimed fibers/materials</t>
  </si>
  <si>
    <t>PD0044</t>
  </si>
  <si>
    <t>Sleeping bags</t>
  </si>
  <si>
    <t>RM0037</t>
  </si>
  <si>
    <t>Recycled pre-consumer feather</t>
  </si>
  <si>
    <t>TD</t>
  </si>
  <si>
    <t>AL-07</t>
  </si>
  <si>
    <t>Kukës</t>
  </si>
  <si>
    <t>baq</t>
  </si>
  <si>
    <t>eus</t>
  </si>
  <si>
    <t>eu</t>
  </si>
  <si>
    <t>Basque</t>
  </si>
  <si>
    <t>PR0044</t>
  </si>
  <si>
    <t>Mechanical recycling VR2</t>
  </si>
  <si>
    <t>PC0046</t>
  </si>
  <si>
    <t>Processed pre/post-cosumer materials</t>
  </si>
  <si>
    <t>PD0045</t>
  </si>
  <si>
    <t>Automotive parts, upholstery</t>
  </si>
  <si>
    <t>RM0038</t>
  </si>
  <si>
    <t>Recycled post-consumer feather</t>
  </si>
  <si>
    <t>CL</t>
  </si>
  <si>
    <t>AL-08</t>
  </si>
  <si>
    <t>Lezhë</t>
  </si>
  <si>
    <t>bas</t>
  </si>
  <si>
    <t>Basa</t>
  </si>
  <si>
    <t>PR0045</t>
  </si>
  <si>
    <t>Non-woven manufacturing VR2</t>
  </si>
  <si>
    <t>PC0038</t>
  </si>
  <si>
    <t>PD0046</t>
  </si>
  <si>
    <t>Building materials</t>
  </si>
  <si>
    <t>RM0039</t>
  </si>
  <si>
    <t>Responsible feather</t>
  </si>
  <si>
    <t>CN</t>
  </si>
  <si>
    <t>AL-09</t>
  </si>
  <si>
    <t>Dibër</t>
  </si>
  <si>
    <t>bat</t>
  </si>
  <si>
    <t>Baltic languages</t>
  </si>
  <si>
    <t>PR0046</t>
  </si>
  <si>
    <t>Extrusion VR2</t>
  </si>
  <si>
    <t>PC9999</t>
  </si>
  <si>
    <t>Write off / Dummy</t>
  </si>
  <si>
    <t>PD0047</t>
  </si>
  <si>
    <t>Down, feather</t>
  </si>
  <si>
    <t>RM0329</t>
  </si>
  <si>
    <t>Responsible feather (parent farm certification)</t>
  </si>
  <si>
    <t>CX</t>
  </si>
  <si>
    <t>AL-10</t>
  </si>
  <si>
    <t>Shkodër</t>
  </si>
  <si>
    <t>bej</t>
  </si>
  <si>
    <t>Beja; Bedawiyet</t>
  </si>
  <si>
    <t>PR0047</t>
  </si>
  <si>
    <t>Pulp making VR2</t>
  </si>
  <si>
    <t>PD0048</t>
  </si>
  <si>
    <t>Man-made fiber filling</t>
  </si>
  <si>
    <t>RM0405</t>
  </si>
  <si>
    <t>Recycled pre-consumer organic feather</t>
  </si>
  <si>
    <t>CC</t>
  </si>
  <si>
    <t>AL-11</t>
  </si>
  <si>
    <t>Tiranë</t>
  </si>
  <si>
    <t>bel</t>
  </si>
  <si>
    <t>be</t>
  </si>
  <si>
    <t>Belarusian</t>
  </si>
  <si>
    <t>PR0048</t>
  </si>
  <si>
    <t>Warehousing, distribution of final products</t>
  </si>
  <si>
    <t>PD0049</t>
  </si>
  <si>
    <t>Natural fiber filling</t>
  </si>
  <si>
    <t>RM0344</t>
  </si>
  <si>
    <t>Greese</t>
  </si>
  <si>
    <t>CO</t>
  </si>
  <si>
    <t>AL-12</t>
  </si>
  <si>
    <t>Vlorë</t>
  </si>
  <si>
    <t>bem</t>
  </si>
  <si>
    <t>Bemba</t>
  </si>
  <si>
    <t>PR0049</t>
  </si>
  <si>
    <t>Tapping</t>
  </si>
  <si>
    <t>PD0050</t>
  </si>
  <si>
    <t>Cardboard, boxes</t>
  </si>
  <si>
    <t>RM0345</t>
  </si>
  <si>
    <t>In-conversion greese</t>
  </si>
  <si>
    <t>KM</t>
  </si>
  <si>
    <t>ben</t>
  </si>
  <si>
    <t>bn</t>
  </si>
  <si>
    <t>Bengali</t>
  </si>
  <si>
    <t>PR0050</t>
  </si>
  <si>
    <t>Tufting</t>
  </si>
  <si>
    <t>PD0051</t>
  </si>
  <si>
    <t>RM0346</t>
  </si>
  <si>
    <t>Organic greese</t>
  </si>
  <si>
    <t>CD</t>
  </si>
  <si>
    <t>DZ-01</t>
  </si>
  <si>
    <t>Adrar</t>
  </si>
  <si>
    <t>ber</t>
  </si>
  <si>
    <t>Berber languages</t>
  </si>
  <si>
    <t>PR9999</t>
  </si>
  <si>
    <t>PD0052</t>
  </si>
  <si>
    <t>Envelops, cards</t>
  </si>
  <si>
    <t>RM0347</t>
  </si>
  <si>
    <t>Recycled pre/post-consumer greese</t>
  </si>
  <si>
    <t>CG</t>
  </si>
  <si>
    <t>DZ-02</t>
  </si>
  <si>
    <t>Chlef</t>
  </si>
  <si>
    <t>bho</t>
  </si>
  <si>
    <t>Bhojpuri</t>
  </si>
  <si>
    <t>PD0053</t>
  </si>
  <si>
    <t>Furniture</t>
  </si>
  <si>
    <t>RM0348</t>
  </si>
  <si>
    <t>Recycled pre-consumer greese</t>
  </si>
  <si>
    <t>CK</t>
  </si>
  <si>
    <t>DZ-03</t>
  </si>
  <si>
    <t>Laghouat</t>
  </si>
  <si>
    <t>bih</t>
  </si>
  <si>
    <t>Bihari languages</t>
  </si>
  <si>
    <t>PD0054</t>
  </si>
  <si>
    <t>Decorative items</t>
  </si>
  <si>
    <t>RM0349</t>
  </si>
  <si>
    <t>Recycled post-consumer greese</t>
  </si>
  <si>
    <t>CR</t>
  </si>
  <si>
    <t>DZ-04</t>
  </si>
  <si>
    <t>Oum el Bouaghi</t>
  </si>
  <si>
    <t>bik</t>
  </si>
  <si>
    <t>Bikol</t>
  </si>
  <si>
    <t>PD0055</t>
  </si>
  <si>
    <t>Packing sacks, bags</t>
  </si>
  <si>
    <t>RM0350</t>
  </si>
  <si>
    <t>Responsible animal greese</t>
  </si>
  <si>
    <t>CI</t>
  </si>
  <si>
    <t>DZ-05</t>
  </si>
  <si>
    <t>Batna</t>
  </si>
  <si>
    <t>bin</t>
  </si>
  <si>
    <t>Bini; Edo</t>
  </si>
  <si>
    <t>PD0056</t>
  </si>
  <si>
    <t>Soft toys</t>
  </si>
  <si>
    <t>RM0040</t>
  </si>
  <si>
    <t xml:space="preserve">Guanaco </t>
  </si>
  <si>
    <t>HR</t>
  </si>
  <si>
    <t>DZ-06</t>
  </si>
  <si>
    <t>Béjaïa</t>
  </si>
  <si>
    <t>bis</t>
  </si>
  <si>
    <t>bi</t>
  </si>
  <si>
    <t>Bislama</t>
  </si>
  <si>
    <t>PD0057</t>
  </si>
  <si>
    <t>Hard toys</t>
  </si>
  <si>
    <t>RM0041</t>
  </si>
  <si>
    <t xml:space="preserve">In-conversion guanaco </t>
  </si>
  <si>
    <t>CU</t>
  </si>
  <si>
    <t>DZ-07</t>
  </si>
  <si>
    <t>Biskra</t>
  </si>
  <si>
    <t>bla</t>
  </si>
  <si>
    <t>Siksika</t>
  </si>
  <si>
    <t>PD0058</t>
  </si>
  <si>
    <t>Knitted fabrics</t>
  </si>
  <si>
    <t>RM0042</t>
  </si>
  <si>
    <t xml:space="preserve">Organic guanaco </t>
  </si>
  <si>
    <t>CW</t>
  </si>
  <si>
    <t>DZ-08</t>
  </si>
  <si>
    <t>Béchar</t>
  </si>
  <si>
    <t>bnt</t>
  </si>
  <si>
    <t>Bantu languages</t>
  </si>
  <si>
    <t>PD0059</t>
  </si>
  <si>
    <t>Woven fabrics</t>
  </si>
  <si>
    <t>RM0043</t>
  </si>
  <si>
    <t xml:space="preserve">Recycled pre/post-consumer guanaco </t>
  </si>
  <si>
    <t>CY</t>
  </si>
  <si>
    <t>DZ-09</t>
  </si>
  <si>
    <t>Blida</t>
  </si>
  <si>
    <t>bos</t>
  </si>
  <si>
    <t>bs</t>
  </si>
  <si>
    <t>Bosnian</t>
  </si>
  <si>
    <t>PD0060</t>
  </si>
  <si>
    <t>Terry fabrics</t>
  </si>
  <si>
    <t>RM0044</t>
  </si>
  <si>
    <t xml:space="preserve">Recycled pre-consumer guanaco </t>
  </si>
  <si>
    <t>CZ</t>
  </si>
  <si>
    <t>DZ-10</t>
  </si>
  <si>
    <t>Bouira</t>
  </si>
  <si>
    <t>bra</t>
  </si>
  <si>
    <t>Braj</t>
  </si>
  <si>
    <t>PD0061</t>
  </si>
  <si>
    <t>Denim fabrics</t>
  </si>
  <si>
    <t>RM0045</t>
  </si>
  <si>
    <t xml:space="preserve">Recycled post-consumer guanaco </t>
  </si>
  <si>
    <t>DK</t>
  </si>
  <si>
    <t>DZ-11</t>
  </si>
  <si>
    <t>Tamanrasset</t>
  </si>
  <si>
    <t>bre</t>
  </si>
  <si>
    <t>br</t>
  </si>
  <si>
    <t>Breton</t>
  </si>
  <si>
    <t>PD0062</t>
  </si>
  <si>
    <t>Non-woven fabrics</t>
  </si>
  <si>
    <t>RM0406</t>
  </si>
  <si>
    <t xml:space="preserve">Recycled Pre-Consumer Organic Guanaco </t>
  </si>
  <si>
    <t>DJ</t>
  </si>
  <si>
    <t>DZ-12</t>
  </si>
  <si>
    <t>Tébessa</t>
  </si>
  <si>
    <t>btk</t>
  </si>
  <si>
    <t>Batak languages</t>
  </si>
  <si>
    <t>PD0063</t>
  </si>
  <si>
    <t>Special fabrics</t>
  </si>
  <si>
    <t>RM0046</t>
  </si>
  <si>
    <t>Lama</t>
  </si>
  <si>
    <t>DM</t>
  </si>
  <si>
    <t>DZ-13</t>
  </si>
  <si>
    <t>Tlemcen</t>
  </si>
  <si>
    <t>bua</t>
  </si>
  <si>
    <t>Buriat</t>
  </si>
  <si>
    <t>PD0064</t>
  </si>
  <si>
    <t>Leather</t>
  </si>
  <si>
    <t>RM0047</t>
  </si>
  <si>
    <t xml:space="preserve">In-conversion lama </t>
  </si>
  <si>
    <t>DO</t>
  </si>
  <si>
    <t>DZ-14</t>
  </si>
  <si>
    <t>Tiaret</t>
  </si>
  <si>
    <t>bug</t>
  </si>
  <si>
    <t>Buginese</t>
  </si>
  <si>
    <t>PD0065</t>
  </si>
  <si>
    <t>Bonded leather</t>
  </si>
  <si>
    <t>RM0048</t>
  </si>
  <si>
    <t xml:space="preserve">Organic lama </t>
  </si>
  <si>
    <t>EC</t>
  </si>
  <si>
    <t>DZ-15</t>
  </si>
  <si>
    <t>Tizi Ouzou</t>
  </si>
  <si>
    <t>bul</t>
  </si>
  <si>
    <t>bg</t>
  </si>
  <si>
    <t>Bulgarian</t>
  </si>
  <si>
    <t>PD0066</t>
  </si>
  <si>
    <t xml:space="preserve">Open-end yarns </t>
  </si>
  <si>
    <t>RM0049</t>
  </si>
  <si>
    <t>Recycled pre/post-consumer lama hair</t>
  </si>
  <si>
    <t>EG</t>
  </si>
  <si>
    <t>DZ-16</t>
  </si>
  <si>
    <t>Alger</t>
  </si>
  <si>
    <t>bur</t>
  </si>
  <si>
    <t>mya</t>
  </si>
  <si>
    <t>my</t>
  </si>
  <si>
    <t>Burmese</t>
  </si>
  <si>
    <t>PD0067</t>
  </si>
  <si>
    <t xml:space="preserve">Carded yarns </t>
  </si>
  <si>
    <t>RM0050</t>
  </si>
  <si>
    <t xml:space="preserve">Recycled pre-consumer lama </t>
  </si>
  <si>
    <t>SV</t>
  </si>
  <si>
    <t>DZ-17</t>
  </si>
  <si>
    <t>Djelfa</t>
  </si>
  <si>
    <t>byn</t>
  </si>
  <si>
    <t>Blin; Bilin</t>
  </si>
  <si>
    <t>PD0101</t>
  </si>
  <si>
    <t>Semi-combed yarns </t>
  </si>
  <si>
    <t>RM0051</t>
  </si>
  <si>
    <t xml:space="preserve">Recycled post-consumer lama </t>
  </si>
  <si>
    <t>GQ</t>
  </si>
  <si>
    <t>DZ-18</t>
  </si>
  <si>
    <t>Jijel</t>
  </si>
  <si>
    <t>cad</t>
  </si>
  <si>
    <t>Caddo</t>
  </si>
  <si>
    <t>PD0102</t>
  </si>
  <si>
    <t>Normally combed yarns </t>
  </si>
  <si>
    <t>RM0407</t>
  </si>
  <si>
    <t>Recycled pre-consumer organic lama</t>
  </si>
  <si>
    <t>ER</t>
  </si>
  <si>
    <t>DZ-19</t>
  </si>
  <si>
    <t>Sétif</t>
  </si>
  <si>
    <t>cai</t>
  </si>
  <si>
    <t>Central American Indian languages</t>
  </si>
  <si>
    <t>PD0103</t>
  </si>
  <si>
    <t>Highly combed yarns </t>
  </si>
  <si>
    <t>RM0365</t>
  </si>
  <si>
    <t>Leather bovine (cattle, calf)</t>
  </si>
  <si>
    <t>EE</t>
  </si>
  <si>
    <t>DZ-20</t>
  </si>
  <si>
    <t>Saïda</t>
  </si>
  <si>
    <t>car</t>
  </si>
  <si>
    <t>Galibi Carib</t>
  </si>
  <si>
    <t>PD0068</t>
  </si>
  <si>
    <t>Super combed yarns</t>
  </si>
  <si>
    <t>RM0366</t>
  </si>
  <si>
    <t>In-conversion leather bovine (cattle, calf)</t>
  </si>
  <si>
    <t>SZ</t>
  </si>
  <si>
    <t>DZ-21</t>
  </si>
  <si>
    <t>Skikda</t>
  </si>
  <si>
    <t>cat</t>
  </si>
  <si>
    <t>ca</t>
  </si>
  <si>
    <t>Catalan; Valencian</t>
  </si>
  <si>
    <t>PD0104</t>
  </si>
  <si>
    <t>Woolen yarns</t>
  </si>
  <si>
    <t>RM0367</t>
  </si>
  <si>
    <t>Organic leather bovine (cattle, calf)</t>
  </si>
  <si>
    <t>ET</t>
  </si>
  <si>
    <t>DZ-22</t>
  </si>
  <si>
    <t>Sidi Bel Abbès</t>
  </si>
  <si>
    <t>cau</t>
  </si>
  <si>
    <t>Caucasian languages</t>
  </si>
  <si>
    <t>PD0105</t>
  </si>
  <si>
    <t>Semi-worsted yarns</t>
  </si>
  <si>
    <t>RM0368</t>
  </si>
  <si>
    <t>Recycled pre/post-consumer leather bovine (cattle, calf)</t>
  </si>
  <si>
    <t>FK</t>
  </si>
  <si>
    <t>DZ-23</t>
  </si>
  <si>
    <t>Annaba</t>
  </si>
  <si>
    <t>ceb</t>
  </si>
  <si>
    <t>Cebuano</t>
  </si>
  <si>
    <t>PD0106</t>
  </si>
  <si>
    <t>Worsted yarns</t>
  </si>
  <si>
    <t>RM0369</t>
  </si>
  <si>
    <t>Recycled pre-consumer leather bovine (cattle, calf)</t>
  </si>
  <si>
    <t>FO</t>
  </si>
  <si>
    <t>DZ-24</t>
  </si>
  <si>
    <t>Guelma</t>
  </si>
  <si>
    <t>cel</t>
  </si>
  <si>
    <t>Celtic languages</t>
  </si>
  <si>
    <t>PD0069</t>
  </si>
  <si>
    <t>Filament</t>
  </si>
  <si>
    <t>RM0370</t>
  </si>
  <si>
    <t>Recycled post-consumer leather bovine (cattle, calf)</t>
  </si>
  <si>
    <t>FJ</t>
  </si>
  <si>
    <t>DZ-25</t>
  </si>
  <si>
    <t>Constantine</t>
  </si>
  <si>
    <t>cha</t>
  </si>
  <si>
    <t>ch</t>
  </si>
  <si>
    <t>Chamorro</t>
  </si>
  <si>
    <t>PD0070</t>
  </si>
  <si>
    <t>Yarns for hand knitting</t>
  </si>
  <si>
    <t>RM0371</t>
  </si>
  <si>
    <t>Responsible animal leather bovine (cattle, calf)</t>
  </si>
  <si>
    <t>FI</t>
  </si>
  <si>
    <t>DZ-26</t>
  </si>
  <si>
    <t>Médéa</t>
  </si>
  <si>
    <t>chb</t>
  </si>
  <si>
    <t>Chibcha</t>
  </si>
  <si>
    <t>PD0071</t>
  </si>
  <si>
    <t>Core-spun yarns</t>
  </si>
  <si>
    <t>RM0379</t>
  </si>
  <si>
    <t>Leather caprine (goat)</t>
  </si>
  <si>
    <t>FR</t>
  </si>
  <si>
    <t>DZ-27</t>
  </si>
  <si>
    <t>Mostaganem</t>
  </si>
  <si>
    <t>che</t>
  </si>
  <si>
    <t>ce</t>
  </si>
  <si>
    <t>Chechen</t>
  </si>
  <si>
    <t>PD0072</t>
  </si>
  <si>
    <t>Fancy yarns</t>
  </si>
  <si>
    <t>RM0380</t>
  </si>
  <si>
    <t>In-conversion leather caprine (goat)</t>
  </si>
  <si>
    <t>GF</t>
  </si>
  <si>
    <t>DZ-28</t>
  </si>
  <si>
    <t>M'sila</t>
  </si>
  <si>
    <t>chg</t>
  </si>
  <si>
    <t>Chagatai</t>
  </si>
  <si>
    <t>PD0073</t>
  </si>
  <si>
    <t>RM0381</t>
  </si>
  <si>
    <t>Organic leather caprine (goat)</t>
  </si>
  <si>
    <t>PF</t>
  </si>
  <si>
    <t>DZ-29</t>
  </si>
  <si>
    <t>Mascara</t>
  </si>
  <si>
    <t>chi</t>
  </si>
  <si>
    <t>zho</t>
  </si>
  <si>
    <t>zh</t>
  </si>
  <si>
    <t>PD0074</t>
  </si>
  <si>
    <t>Lint cotton</t>
  </si>
  <si>
    <t>RM0382</t>
  </si>
  <si>
    <t>Recycled pre/post-consumer leather caprine (goat)</t>
  </si>
  <si>
    <t>TF</t>
  </si>
  <si>
    <t>DZ-30</t>
  </si>
  <si>
    <t>Ouargla</t>
  </si>
  <si>
    <t>chk</t>
  </si>
  <si>
    <t>Chuukese</t>
  </si>
  <si>
    <t>PD0075</t>
  </si>
  <si>
    <t>Raw fiber</t>
  </si>
  <si>
    <t>RM0383</t>
  </si>
  <si>
    <t>Recycled pre-consumer leather caprine (goat)</t>
  </si>
  <si>
    <t>GA</t>
  </si>
  <si>
    <t>DZ-31</t>
  </si>
  <si>
    <t>Oran</t>
  </si>
  <si>
    <t>chm</t>
  </si>
  <si>
    <t>Mari</t>
  </si>
  <si>
    <t>PD0076</t>
  </si>
  <si>
    <t>Raw silk</t>
  </si>
  <si>
    <t>RM0384</t>
  </si>
  <si>
    <t>Recycled post-consumer leather caprine (goat)</t>
  </si>
  <si>
    <t>GM</t>
  </si>
  <si>
    <t>DZ-32</t>
  </si>
  <si>
    <t>El Bayadh</t>
  </si>
  <si>
    <t>chn</t>
  </si>
  <si>
    <t>Chinook jargon</t>
  </si>
  <si>
    <t>PD0077</t>
  </si>
  <si>
    <t>Combed fibers</t>
  </si>
  <si>
    <t>RM0385</t>
  </si>
  <si>
    <t>Responsible animal leather caprine (goat)</t>
  </si>
  <si>
    <t>GE</t>
  </si>
  <si>
    <t>DZ-33</t>
  </si>
  <si>
    <t>Illizi</t>
  </si>
  <si>
    <t>cho</t>
  </si>
  <si>
    <t>Choctaw</t>
  </si>
  <si>
    <t>PD0078</t>
  </si>
  <si>
    <t>Scoured fibers</t>
  </si>
  <si>
    <t>RM0358</t>
  </si>
  <si>
    <t>Leather ovine (sheep)</t>
  </si>
  <si>
    <t>DE</t>
  </si>
  <si>
    <t>DZ-34</t>
  </si>
  <si>
    <t>Bordj Bou Arréridj</t>
  </si>
  <si>
    <t>chp</t>
  </si>
  <si>
    <t>Chipewyan; Dene Suline</t>
  </si>
  <si>
    <t>PD0079</t>
  </si>
  <si>
    <t>Staple fibers</t>
  </si>
  <si>
    <t>RM0359</t>
  </si>
  <si>
    <t>In-conversion leather ovine (sheep)</t>
  </si>
  <si>
    <t>GH</t>
  </si>
  <si>
    <t>DZ-35</t>
  </si>
  <si>
    <t>Boumerdès</t>
  </si>
  <si>
    <t>chr</t>
  </si>
  <si>
    <t>Cherokee</t>
  </si>
  <si>
    <t>PD0080</t>
  </si>
  <si>
    <t>Mixed fibers</t>
  </si>
  <si>
    <t>RM0360</t>
  </si>
  <si>
    <t>Organic leather ovine (sheep)</t>
  </si>
  <si>
    <t>GI</t>
  </si>
  <si>
    <t>DZ-36</t>
  </si>
  <si>
    <t>El Tarf</t>
  </si>
  <si>
    <t>chu</t>
  </si>
  <si>
    <t>cu</t>
  </si>
  <si>
    <t>Church Slavic; Old Slavonic; Church Slavonic; Old Bulgarian; Old Church Slavonic</t>
  </si>
  <si>
    <t>PD0081</t>
  </si>
  <si>
    <t>By-products</t>
  </si>
  <si>
    <t>RM0361</t>
  </si>
  <si>
    <t>Recycled pre/post-consumer leather ovine (sheep)</t>
  </si>
  <si>
    <t>GR</t>
  </si>
  <si>
    <t>DZ-37</t>
  </si>
  <si>
    <t>Tindouf</t>
  </si>
  <si>
    <t>chv</t>
  </si>
  <si>
    <t>cv</t>
  </si>
  <si>
    <t>Chuvash</t>
  </si>
  <si>
    <t>PD0082</t>
  </si>
  <si>
    <t>Comber noil</t>
  </si>
  <si>
    <t>RM0362</t>
  </si>
  <si>
    <t>Recycled pre-consumer leather ovine (sheep)</t>
  </si>
  <si>
    <t>GL</t>
  </si>
  <si>
    <t>DZ-38</t>
  </si>
  <si>
    <t>Tissemsilt</t>
  </si>
  <si>
    <t>chy</t>
  </si>
  <si>
    <t>Cheyenne</t>
  </si>
  <si>
    <t>PD0083</t>
  </si>
  <si>
    <t>Cotton linter</t>
  </si>
  <si>
    <t>RM0363</t>
  </si>
  <si>
    <t>Recycled post-consumer leather ovine (sheep)</t>
  </si>
  <si>
    <t>GD</t>
  </si>
  <si>
    <t>DZ-39</t>
  </si>
  <si>
    <t>El Oued</t>
  </si>
  <si>
    <t>cmc</t>
  </si>
  <si>
    <t>Chamic languages</t>
  </si>
  <si>
    <t>PD0084</t>
  </si>
  <si>
    <t>Tanned hide</t>
  </si>
  <si>
    <t>RM0364</t>
  </si>
  <si>
    <t>Responsible animal leather ovine (sheep)</t>
  </si>
  <si>
    <t>GP</t>
  </si>
  <si>
    <t>DZ-40</t>
  </si>
  <si>
    <t>Khenchela</t>
  </si>
  <si>
    <t>cnr</t>
  </si>
  <si>
    <t>Montenegrin</t>
  </si>
  <si>
    <t>PD0085</t>
  </si>
  <si>
    <t>Chips (pellets)</t>
  </si>
  <si>
    <t>RM0372</t>
  </si>
  <si>
    <t>Leather porcine (pig)</t>
  </si>
  <si>
    <t>GU</t>
  </si>
  <si>
    <t>DZ-41</t>
  </si>
  <si>
    <t>Souk Ahras</t>
  </si>
  <si>
    <t>cop</t>
  </si>
  <si>
    <t>Coptic</t>
  </si>
  <si>
    <t>PD0086</t>
  </si>
  <si>
    <t>Flakes</t>
  </si>
  <si>
    <t>RM0373</t>
  </si>
  <si>
    <t>In-conversion leather porcine (pig)</t>
  </si>
  <si>
    <t>GT</t>
  </si>
  <si>
    <t>DZ-42</t>
  </si>
  <si>
    <t>Tipaza</t>
  </si>
  <si>
    <t>cor</t>
  </si>
  <si>
    <t>kw</t>
  </si>
  <si>
    <t>Cornish</t>
  </si>
  <si>
    <t>PD0087</t>
  </si>
  <si>
    <t>Popcorns</t>
  </si>
  <si>
    <t>RM0374</t>
  </si>
  <si>
    <t>Organic leather porcine (pig)</t>
  </si>
  <si>
    <t>GG</t>
  </si>
  <si>
    <t>DZ-43</t>
  </si>
  <si>
    <t>Mila</t>
  </si>
  <si>
    <t>cos</t>
  </si>
  <si>
    <t>co</t>
  </si>
  <si>
    <t>Corsican</t>
  </si>
  <si>
    <t>PD0088</t>
  </si>
  <si>
    <t>Seed cotton (raw cotton)</t>
  </si>
  <si>
    <t>RM0375</t>
  </si>
  <si>
    <t>Recycled pre/post-consumer leather porcine (pig)</t>
  </si>
  <si>
    <t>GN</t>
  </si>
  <si>
    <t>DZ-44</t>
  </si>
  <si>
    <t>Aïn Defla</t>
  </si>
  <si>
    <t>cpe</t>
  </si>
  <si>
    <t>Creoles and pidgins, English based</t>
  </si>
  <si>
    <t>PD0089</t>
  </si>
  <si>
    <t>Greasy wool</t>
  </si>
  <si>
    <t>RM0376</t>
  </si>
  <si>
    <t>Recycled pre-consumer leather porcine (pig)</t>
  </si>
  <si>
    <t>GW</t>
  </si>
  <si>
    <t>DZ-45</t>
  </si>
  <si>
    <t>Naama</t>
  </si>
  <si>
    <t>cpf</t>
  </si>
  <si>
    <t>Creoles and pidgins, French-based</t>
  </si>
  <si>
    <t>PD0090</t>
  </si>
  <si>
    <t>Silk cocoons</t>
  </si>
  <si>
    <t>RM0377</t>
  </si>
  <si>
    <t>Recycled post-consumer leather porcine (pig)</t>
  </si>
  <si>
    <t>GY</t>
  </si>
  <si>
    <t>DZ-46</t>
  </si>
  <si>
    <t>Aïn Témouchent</t>
  </si>
  <si>
    <t>cpp</t>
  </si>
  <si>
    <t>Creoles and pidgins, Portuguese-based</t>
  </si>
  <si>
    <t>PD0091</t>
  </si>
  <si>
    <t>Greasy animal hair</t>
  </si>
  <si>
    <t>RM0378</t>
  </si>
  <si>
    <t>Responsible animal leather porcine (pig)</t>
  </si>
  <si>
    <t>HT</t>
  </si>
  <si>
    <t>DZ-47</t>
  </si>
  <si>
    <t>Ghardaïa</t>
  </si>
  <si>
    <t>cre</t>
  </si>
  <si>
    <t>cr</t>
  </si>
  <si>
    <t>Cree</t>
  </si>
  <si>
    <t>PD0092</t>
  </si>
  <si>
    <t>Pulp</t>
  </si>
  <si>
    <t>RM0351</t>
  </si>
  <si>
    <t>Leather fiber</t>
  </si>
  <si>
    <t>HM</t>
  </si>
  <si>
    <t>DZ-48</t>
  </si>
  <si>
    <t>Relizane</t>
  </si>
  <si>
    <t>crh</t>
  </si>
  <si>
    <t>Crimean Tatar; Crimean Turkish</t>
  </si>
  <si>
    <t>PD0093</t>
  </si>
  <si>
    <t>Raw hide</t>
  </si>
  <si>
    <t>RM0352</t>
  </si>
  <si>
    <t>In-conversion leather fiber</t>
  </si>
  <si>
    <t>VA</t>
  </si>
  <si>
    <t>crp</t>
  </si>
  <si>
    <t>Creoles and pidgins</t>
  </si>
  <si>
    <t>PD0094</t>
  </si>
  <si>
    <t>Reclaimed bottles</t>
  </si>
  <si>
    <t>RM0353</t>
  </si>
  <si>
    <t>Organic leather fiber</t>
  </si>
  <si>
    <t>HN</t>
  </si>
  <si>
    <t>AD-02</t>
  </si>
  <si>
    <t>Canillo</t>
  </si>
  <si>
    <t>csb</t>
  </si>
  <si>
    <t>Kashubian</t>
  </si>
  <si>
    <t>PD0095</t>
  </si>
  <si>
    <t>Reclaimed fishing nets</t>
  </si>
  <si>
    <t>RM0354</t>
  </si>
  <si>
    <t>Recycled pre/post-consumer leather fiber</t>
  </si>
  <si>
    <t>HK</t>
  </si>
  <si>
    <t>AD-03</t>
  </si>
  <si>
    <t>Encamp</t>
  </si>
  <si>
    <t>cus</t>
  </si>
  <si>
    <t>Cushitic languages</t>
  </si>
  <si>
    <t>PD0096</t>
  </si>
  <si>
    <t>Reclaimed textiles</t>
  </si>
  <si>
    <t>RM0355</t>
  </si>
  <si>
    <t>Recycled pre-consumer leather fiber</t>
  </si>
  <si>
    <t>HU</t>
  </si>
  <si>
    <t>AD-04</t>
  </si>
  <si>
    <t>La Massana</t>
  </si>
  <si>
    <t>cze</t>
  </si>
  <si>
    <t>ces</t>
  </si>
  <si>
    <t>cs</t>
  </si>
  <si>
    <t>Czech</t>
  </si>
  <si>
    <t>PD0097</t>
  </si>
  <si>
    <t>Reclaimed ocean wastes</t>
  </si>
  <si>
    <t>RM0356</t>
  </si>
  <si>
    <t>Recycled post-consumer leather fiber</t>
  </si>
  <si>
    <t>IS</t>
  </si>
  <si>
    <t>AD-05</t>
  </si>
  <si>
    <t>Ordino</t>
  </si>
  <si>
    <t>dak</t>
  </si>
  <si>
    <t>Dakota</t>
  </si>
  <si>
    <t>PD0098</t>
  </si>
  <si>
    <t>Reclaimed process wastes</t>
  </si>
  <si>
    <t>RM0357</t>
  </si>
  <si>
    <t>Responsible animal leather fiber</t>
  </si>
  <si>
    <t>IN</t>
  </si>
  <si>
    <t>AD-06</t>
  </si>
  <si>
    <t>Sant Julià de Lòria</t>
  </si>
  <si>
    <t>dan</t>
  </si>
  <si>
    <t>da</t>
  </si>
  <si>
    <t>Danish</t>
  </si>
  <si>
    <t>PD0099</t>
  </si>
  <si>
    <t>Reclaimed down, feathers</t>
  </si>
  <si>
    <t>RM0052</t>
  </si>
  <si>
    <t>Leather other</t>
  </si>
  <si>
    <t>ID</t>
  </si>
  <si>
    <t>AD-07</t>
  </si>
  <si>
    <t>Andorra la Vella</t>
  </si>
  <si>
    <t>dar</t>
  </si>
  <si>
    <t>Dargwa</t>
  </si>
  <si>
    <t>PD0107</t>
  </si>
  <si>
    <t xml:space="preserve">Lanolin/wool grease </t>
  </si>
  <si>
    <t>RM0053</t>
  </si>
  <si>
    <t>In-conversion leather other</t>
  </si>
  <si>
    <t>IR</t>
  </si>
  <si>
    <t>AD-08</t>
  </si>
  <si>
    <t>Escaldes-Engordany</t>
  </si>
  <si>
    <t>day</t>
  </si>
  <si>
    <t>Land Dayak languages</t>
  </si>
  <si>
    <t>PD0108</t>
  </si>
  <si>
    <t>Liquid latex</t>
  </si>
  <si>
    <t>RM0054</t>
  </si>
  <si>
    <t>Organic leather other</t>
  </si>
  <si>
    <t>IQ</t>
  </si>
  <si>
    <t>del</t>
  </si>
  <si>
    <t>Delaware</t>
  </si>
  <si>
    <t>PD0109</t>
  </si>
  <si>
    <t>Prevulcanized rubber latex</t>
  </si>
  <si>
    <t>RM0055</t>
  </si>
  <si>
    <t>Recycled pre/post-consumer leather other</t>
  </si>
  <si>
    <t>IE</t>
  </si>
  <si>
    <t>AO-BGO</t>
  </si>
  <si>
    <t>Bengo</t>
  </si>
  <si>
    <t>den</t>
  </si>
  <si>
    <t>Slave (Athapascan)</t>
  </si>
  <si>
    <t>PD0110</t>
  </si>
  <si>
    <t>Rubber Sheets</t>
  </si>
  <si>
    <t>RM0056</t>
  </si>
  <si>
    <t>Recycled pre-consumer leather other</t>
  </si>
  <si>
    <t>IM</t>
  </si>
  <si>
    <t>AO-BGU</t>
  </si>
  <si>
    <t>Benguela</t>
  </si>
  <si>
    <t>dgr</t>
  </si>
  <si>
    <t>Tlicho; Dogrib</t>
  </si>
  <si>
    <t>PD0111</t>
  </si>
  <si>
    <t>Rubber Crepes</t>
  </si>
  <si>
    <t>RM0057</t>
  </si>
  <si>
    <t>Recycled post-consumer leather other</t>
  </si>
  <si>
    <t>IL</t>
  </si>
  <si>
    <t>AO-BIE</t>
  </si>
  <si>
    <t>Bié</t>
  </si>
  <si>
    <t>din</t>
  </si>
  <si>
    <t>Dinka</t>
  </si>
  <si>
    <t>PD0112</t>
  </si>
  <si>
    <t>Composite material</t>
  </si>
  <si>
    <t>RM0058</t>
  </si>
  <si>
    <t>IT</t>
  </si>
  <si>
    <t>AO-CAB</t>
  </si>
  <si>
    <t>Cabinda</t>
  </si>
  <si>
    <t>div</t>
  </si>
  <si>
    <t>dv</t>
  </si>
  <si>
    <t>Divehi; Dhivehi; Maldivian</t>
  </si>
  <si>
    <t>PD0100</t>
  </si>
  <si>
    <t>RM0059</t>
  </si>
  <si>
    <t>In-conversion mohair</t>
  </si>
  <si>
    <t>JM</t>
  </si>
  <si>
    <t>AO-CCU</t>
  </si>
  <si>
    <t>Cuando Cubango</t>
  </si>
  <si>
    <t>doi</t>
  </si>
  <si>
    <t>Dogri</t>
  </si>
  <si>
    <t>PD9999</t>
  </si>
  <si>
    <t>RM0060</t>
  </si>
  <si>
    <t>Organic mohair</t>
  </si>
  <si>
    <t>JP</t>
  </si>
  <si>
    <t>AO-CNN</t>
  </si>
  <si>
    <t>Cunene</t>
  </si>
  <si>
    <t>dra</t>
  </si>
  <si>
    <t>Dravidian languages</t>
  </si>
  <si>
    <t>RM0061</t>
  </si>
  <si>
    <t>Recycled pre/post-consumer mohair</t>
  </si>
  <si>
    <t>JE</t>
  </si>
  <si>
    <t>AO-CNO</t>
  </si>
  <si>
    <t>Cuanza-Norte</t>
  </si>
  <si>
    <t>dsb</t>
  </si>
  <si>
    <t>Lower Sorbian</t>
  </si>
  <si>
    <t>RM0062</t>
  </si>
  <si>
    <t>Recycled pre-consumer mohair</t>
  </si>
  <si>
    <t>JO</t>
  </si>
  <si>
    <t>AO-CUS</t>
  </si>
  <si>
    <t>Cuanza-Sul</t>
  </si>
  <si>
    <t>dua</t>
  </si>
  <si>
    <t>Duala</t>
  </si>
  <si>
    <t>RM0063</t>
  </si>
  <si>
    <t>Recycled post-consumer mohair</t>
  </si>
  <si>
    <t>KZ</t>
  </si>
  <si>
    <t>AO-HUA</t>
  </si>
  <si>
    <t>Huambo</t>
  </si>
  <si>
    <t>dum</t>
  </si>
  <si>
    <t>Dutch, Middle (ca.1050-1350)</t>
  </si>
  <si>
    <t>RM0064</t>
  </si>
  <si>
    <t>Responsible mohair</t>
  </si>
  <si>
    <t>KE</t>
  </si>
  <si>
    <t>AO-HUI</t>
  </si>
  <si>
    <t>Huíla</t>
  </si>
  <si>
    <t>dut</t>
  </si>
  <si>
    <t>nld</t>
  </si>
  <si>
    <t>nl</t>
  </si>
  <si>
    <t>Dutch; Flemish</t>
  </si>
  <si>
    <t>RM0408</t>
  </si>
  <si>
    <t>Recycled pre-consumer organic mohair</t>
  </si>
  <si>
    <t>KI</t>
  </si>
  <si>
    <t>AO-LNO</t>
  </si>
  <si>
    <t>Lunda-Norte</t>
  </si>
  <si>
    <t>dyu</t>
  </si>
  <si>
    <t>Dyula</t>
  </si>
  <si>
    <t>RM0337</t>
  </si>
  <si>
    <t>Shearling</t>
  </si>
  <si>
    <t>KP</t>
  </si>
  <si>
    <t>AO-LSU</t>
  </si>
  <si>
    <t>Lunda-Sul</t>
  </si>
  <si>
    <t>dzo</t>
  </si>
  <si>
    <t>dz</t>
  </si>
  <si>
    <t>Dzongkha</t>
  </si>
  <si>
    <t>RM0338</t>
  </si>
  <si>
    <t>In-conversion shearling</t>
  </si>
  <si>
    <t>KR</t>
  </si>
  <si>
    <t>AO-LUA</t>
  </si>
  <si>
    <t>Luanda</t>
  </si>
  <si>
    <t>efi</t>
  </si>
  <si>
    <t>Efik</t>
  </si>
  <si>
    <t>RM0339</t>
  </si>
  <si>
    <t>Organic shearling</t>
  </si>
  <si>
    <t>KW</t>
  </si>
  <si>
    <t>AO-MAL</t>
  </si>
  <si>
    <t>Malange</t>
  </si>
  <si>
    <t>egy</t>
  </si>
  <si>
    <t>Egyptian (Ancient)</t>
  </si>
  <si>
    <t>RM0340</t>
  </si>
  <si>
    <t>Recycled pre/post-consumer shearling</t>
  </si>
  <si>
    <t>KG</t>
  </si>
  <si>
    <t>AO-MOX</t>
  </si>
  <si>
    <t>Moxico</t>
  </si>
  <si>
    <t>eka</t>
  </si>
  <si>
    <t>Ekajuk</t>
  </si>
  <si>
    <t>RM0341</t>
  </si>
  <si>
    <t>Recycled pre-consumer shearling</t>
  </si>
  <si>
    <t>LA</t>
  </si>
  <si>
    <t>AO-NAM</t>
  </si>
  <si>
    <t>Namibe</t>
  </si>
  <si>
    <t>elx</t>
  </si>
  <si>
    <t>Elamite</t>
  </si>
  <si>
    <t>RM0342</t>
  </si>
  <si>
    <t>Recycled post-consumer shearling</t>
  </si>
  <si>
    <t>LV</t>
  </si>
  <si>
    <t>AO-UIG</t>
  </si>
  <si>
    <t>Uíge</t>
  </si>
  <si>
    <t>eng</t>
  </si>
  <si>
    <t>en</t>
  </si>
  <si>
    <t>RM0343</t>
  </si>
  <si>
    <t>Responsible animal shearling</t>
  </si>
  <si>
    <t>LB</t>
  </si>
  <si>
    <t>AO-ZAI</t>
  </si>
  <si>
    <t>Zaire</t>
  </si>
  <si>
    <t>enm</t>
  </si>
  <si>
    <t>English, Middle (1100-1500)</t>
  </si>
  <si>
    <t>RM0065</t>
  </si>
  <si>
    <t>Silk</t>
  </si>
  <si>
    <t>LS</t>
  </si>
  <si>
    <t>epo</t>
  </si>
  <si>
    <t>eo</t>
  </si>
  <si>
    <t>Esperanto</t>
  </si>
  <si>
    <t>RM0066</t>
  </si>
  <si>
    <t>In-conversion silk</t>
  </si>
  <si>
    <t>LR</t>
  </si>
  <si>
    <t>AG-03</t>
  </si>
  <si>
    <t>Saint George</t>
  </si>
  <si>
    <t>est</t>
  </si>
  <si>
    <t>et</t>
  </si>
  <si>
    <t>Estonian</t>
  </si>
  <si>
    <t>RM0067</t>
  </si>
  <si>
    <t>Organic silk</t>
  </si>
  <si>
    <t>LY</t>
  </si>
  <si>
    <t>AG-04</t>
  </si>
  <si>
    <t>Saint John</t>
  </si>
  <si>
    <t>ewe</t>
  </si>
  <si>
    <t>ee</t>
  </si>
  <si>
    <t>Ewe</t>
  </si>
  <si>
    <t>RM0068</t>
  </si>
  <si>
    <t>Recycled pre/post-consumer silk</t>
  </si>
  <si>
    <t>LI</t>
  </si>
  <si>
    <t>AG-05</t>
  </si>
  <si>
    <t>Saint Mary</t>
  </si>
  <si>
    <t>ewo</t>
  </si>
  <si>
    <t>Ewondo</t>
  </si>
  <si>
    <t>RM0069</t>
  </si>
  <si>
    <t>Recycled pre-consumer silk</t>
  </si>
  <si>
    <t>LT</t>
  </si>
  <si>
    <t>AG-06</t>
  </si>
  <si>
    <t>Saint Paul</t>
  </si>
  <si>
    <t>fan</t>
  </si>
  <si>
    <t>Fang</t>
  </si>
  <si>
    <t>RM0070</t>
  </si>
  <si>
    <t>Recycled post-consumer silk</t>
  </si>
  <si>
    <t>LU</t>
  </si>
  <si>
    <t>AG-07</t>
  </si>
  <si>
    <t>Saint Peter</t>
  </si>
  <si>
    <t>fao</t>
  </si>
  <si>
    <t>fo</t>
  </si>
  <si>
    <t>Faroese</t>
  </si>
  <si>
    <t>RM0409</t>
  </si>
  <si>
    <t>Recycled pre-consumer organic silk</t>
  </si>
  <si>
    <t>MO</t>
  </si>
  <si>
    <t>AG-08</t>
  </si>
  <si>
    <t>Saint Philip</t>
  </si>
  <si>
    <t>fat</t>
  </si>
  <si>
    <t>Fanti</t>
  </si>
  <si>
    <t>RM0071</t>
  </si>
  <si>
    <t>Vicuna</t>
  </si>
  <si>
    <t>MK</t>
  </si>
  <si>
    <t>AG-10</t>
  </si>
  <si>
    <t>Barbuda</t>
  </si>
  <si>
    <t>fij</t>
  </si>
  <si>
    <t>fj</t>
  </si>
  <si>
    <t>Fijian</t>
  </si>
  <si>
    <t>RM0072</t>
  </si>
  <si>
    <t xml:space="preserve">In-conversion vicuna </t>
  </si>
  <si>
    <t>MG</t>
  </si>
  <si>
    <t>AG-11</t>
  </si>
  <si>
    <t>Redonda</t>
  </si>
  <si>
    <t>fil</t>
  </si>
  <si>
    <t>Filipino; Pilipino</t>
  </si>
  <si>
    <t>RM0073</t>
  </si>
  <si>
    <t xml:space="preserve">Organic vicuna </t>
  </si>
  <si>
    <t>MW</t>
  </si>
  <si>
    <t>fin</t>
  </si>
  <si>
    <t>fi</t>
  </si>
  <si>
    <t>Finnish</t>
  </si>
  <si>
    <t>RM0074</t>
  </si>
  <si>
    <t>Recycled pre/post-consumer vicuna</t>
  </si>
  <si>
    <t>MY</t>
  </si>
  <si>
    <t>AR-A</t>
  </si>
  <si>
    <t>Salta</t>
  </si>
  <si>
    <t>fiu</t>
  </si>
  <si>
    <t>Finno-Ugrian languages</t>
  </si>
  <si>
    <t>RM0075</t>
  </si>
  <si>
    <t xml:space="preserve">Recycled pre-consumer vicuna </t>
  </si>
  <si>
    <t>MV</t>
  </si>
  <si>
    <t>AR-B</t>
  </si>
  <si>
    <t>Buenos Aires</t>
  </si>
  <si>
    <t>fon</t>
  </si>
  <si>
    <t>Fon</t>
  </si>
  <si>
    <t>RM0076</t>
  </si>
  <si>
    <t xml:space="preserve">Recycled post-consumer vicuna </t>
  </si>
  <si>
    <t>ML</t>
  </si>
  <si>
    <t>AR-C</t>
  </si>
  <si>
    <t>Ciudad Autónoma de Buenos Aires</t>
  </si>
  <si>
    <t>fre</t>
  </si>
  <si>
    <t>fra</t>
  </si>
  <si>
    <t>fr</t>
  </si>
  <si>
    <t>RM0410</t>
  </si>
  <si>
    <t>Recycled pre-consumer organic vicuna</t>
  </si>
  <si>
    <t>MT</t>
  </si>
  <si>
    <t>AR-D</t>
  </si>
  <si>
    <t>San Luis</t>
  </si>
  <si>
    <t>frm</t>
  </si>
  <si>
    <t>French, Middle (ca.1400-1600)</t>
  </si>
  <si>
    <t>RM0077</t>
  </si>
  <si>
    <t>MH</t>
  </si>
  <si>
    <t>AR-E</t>
  </si>
  <si>
    <t>Entre Ríos</t>
  </si>
  <si>
    <t>fro</t>
  </si>
  <si>
    <t>French, Old (842-ca.1400)</t>
  </si>
  <si>
    <t>RM0078</t>
  </si>
  <si>
    <t>In-conversion wool</t>
  </si>
  <si>
    <t>MQ</t>
  </si>
  <si>
    <t>AR-F</t>
  </si>
  <si>
    <t>La Rioja</t>
  </si>
  <si>
    <t>frr</t>
  </si>
  <si>
    <t>Northern Frisian</t>
  </si>
  <si>
    <t>RM0079</t>
  </si>
  <si>
    <t>Organic wool</t>
  </si>
  <si>
    <t>MR</t>
  </si>
  <si>
    <t>AR-G</t>
  </si>
  <si>
    <t>Santiago del Estero</t>
  </si>
  <si>
    <t>frs</t>
  </si>
  <si>
    <t>Eastern Frisian</t>
  </si>
  <si>
    <t>RM0080</t>
  </si>
  <si>
    <t>Recycled pre/post-consumer wool</t>
  </si>
  <si>
    <t>MU</t>
  </si>
  <si>
    <t>AR-H</t>
  </si>
  <si>
    <t>Chaco</t>
  </si>
  <si>
    <t>fry</t>
  </si>
  <si>
    <t>fy</t>
  </si>
  <si>
    <t>Western Frisian</t>
  </si>
  <si>
    <t>RM0081</t>
  </si>
  <si>
    <t>Recycled pre-consumer wool</t>
  </si>
  <si>
    <t>YT</t>
  </si>
  <si>
    <t>AR-J</t>
  </si>
  <si>
    <t>San Juan</t>
  </si>
  <si>
    <t>ful</t>
  </si>
  <si>
    <t>ff</t>
  </si>
  <si>
    <t>Fulah</t>
  </si>
  <si>
    <t>RM0082</t>
  </si>
  <si>
    <t>Recycled post-consumer wool</t>
  </si>
  <si>
    <t>MX</t>
  </si>
  <si>
    <t>AR-K</t>
  </si>
  <si>
    <t>Catamarca</t>
  </si>
  <si>
    <t>fur</t>
  </si>
  <si>
    <t>Friulian</t>
  </si>
  <si>
    <t>RM0083</t>
  </si>
  <si>
    <t>Responsible wool</t>
  </si>
  <si>
    <t>FM</t>
  </si>
  <si>
    <t>AR-L</t>
  </si>
  <si>
    <t>La Pampa</t>
  </si>
  <si>
    <t>gaa</t>
  </si>
  <si>
    <t>Ga</t>
  </si>
  <si>
    <t>RM0411</t>
  </si>
  <si>
    <t>Recycled pre-consumer organic wool</t>
  </si>
  <si>
    <t>MD</t>
  </si>
  <si>
    <t>AR-M</t>
  </si>
  <si>
    <t>Mendoza</t>
  </si>
  <si>
    <t>gay</t>
  </si>
  <si>
    <t>Gayo</t>
  </si>
  <si>
    <t>RM0084</t>
  </si>
  <si>
    <t xml:space="preserve">Yak </t>
  </si>
  <si>
    <t>MC</t>
  </si>
  <si>
    <t>AR-N</t>
  </si>
  <si>
    <t>Misiones</t>
  </si>
  <si>
    <t>gba</t>
  </si>
  <si>
    <t>Gbaya</t>
  </si>
  <si>
    <t>RM0085</t>
  </si>
  <si>
    <t xml:space="preserve">In-conversion yak </t>
  </si>
  <si>
    <t>MN</t>
  </si>
  <si>
    <t>AR-P</t>
  </si>
  <si>
    <t>Formosa</t>
  </si>
  <si>
    <t>gem</t>
  </si>
  <si>
    <t>Germanic languages</t>
  </si>
  <si>
    <t>RM0086</t>
  </si>
  <si>
    <t xml:space="preserve">Organic yak </t>
  </si>
  <si>
    <t>ME</t>
  </si>
  <si>
    <t>AR-Q</t>
  </si>
  <si>
    <t>Neuquén</t>
  </si>
  <si>
    <t>geo</t>
  </si>
  <si>
    <t>kat</t>
  </si>
  <si>
    <t>ka</t>
  </si>
  <si>
    <t>Georgian</t>
  </si>
  <si>
    <t>RM0087</t>
  </si>
  <si>
    <t>Recycled pre/post-consumer yak</t>
  </si>
  <si>
    <t>MS</t>
  </si>
  <si>
    <t>AR-R</t>
  </si>
  <si>
    <t>Río Negro</t>
  </si>
  <si>
    <t>ger</t>
  </si>
  <si>
    <t>deu</t>
  </si>
  <si>
    <t>de</t>
  </si>
  <si>
    <t>German</t>
  </si>
  <si>
    <t>RM0088</t>
  </si>
  <si>
    <t xml:space="preserve">Recycled pre-consumer yak </t>
  </si>
  <si>
    <t>MA</t>
  </si>
  <si>
    <t>AR-S</t>
  </si>
  <si>
    <t>Santa Fe</t>
  </si>
  <si>
    <t>gez</t>
  </si>
  <si>
    <t>Geez</t>
  </si>
  <si>
    <t>RM0089</t>
  </si>
  <si>
    <t xml:space="preserve">Recycled post-consumer yak </t>
  </si>
  <si>
    <t>MZ</t>
  </si>
  <si>
    <t>AR-T</t>
  </si>
  <si>
    <t>Tucumán</t>
  </si>
  <si>
    <t>gil</t>
  </si>
  <si>
    <t>Gilbertese</t>
  </si>
  <si>
    <t>RM0330</t>
  </si>
  <si>
    <t>Responsible mixed down and feather</t>
  </si>
  <si>
    <t>MM</t>
  </si>
  <si>
    <t>AR-U</t>
  </si>
  <si>
    <t>Chubut</t>
  </si>
  <si>
    <t>gla</t>
  </si>
  <si>
    <t>gd</t>
  </si>
  <si>
    <t>Gaelic; Scottish Gaelic</t>
  </si>
  <si>
    <t>RM0331</t>
  </si>
  <si>
    <t>Responsible mixed down and feather, PFC</t>
  </si>
  <si>
    <t>AR-V</t>
  </si>
  <si>
    <t>Tierra del Fuego</t>
  </si>
  <si>
    <t>gle</t>
  </si>
  <si>
    <t>ga</t>
  </si>
  <si>
    <t>Irish</t>
  </si>
  <si>
    <t>RM0332</t>
  </si>
  <si>
    <t>Organic animal fiber other</t>
  </si>
  <si>
    <t>NR</t>
  </si>
  <si>
    <t>AR-W</t>
  </si>
  <si>
    <t>Corrientes</t>
  </si>
  <si>
    <t>glg</t>
  </si>
  <si>
    <t>gl</t>
  </si>
  <si>
    <t>Galician</t>
  </si>
  <si>
    <t>RM0333</t>
  </si>
  <si>
    <t>Recycled pre/post-consumer animal fiber other</t>
  </si>
  <si>
    <t>NP</t>
  </si>
  <si>
    <t>AR-X</t>
  </si>
  <si>
    <t>Córdoba</t>
  </si>
  <si>
    <t>glv</t>
  </si>
  <si>
    <t>gv</t>
  </si>
  <si>
    <t>Manx</t>
  </si>
  <si>
    <t>RM0334</t>
  </si>
  <si>
    <t>Recycled pre-consumer animal fiber other</t>
  </si>
  <si>
    <t>NL</t>
  </si>
  <si>
    <t>AR-Y</t>
  </si>
  <si>
    <t>Jujuy</t>
  </si>
  <si>
    <t>gmh</t>
  </si>
  <si>
    <t>German, Middle High (ca.1050-1500)</t>
  </si>
  <si>
    <t>RM0335</t>
  </si>
  <si>
    <t>Recycled post-consumer animal fiber other</t>
  </si>
  <si>
    <t>AR-Z</t>
  </si>
  <si>
    <t>Santa Cruz</t>
  </si>
  <si>
    <t>goh</t>
  </si>
  <si>
    <t>German, Old High (ca.750-1050)</t>
  </si>
  <si>
    <t>RM0336</t>
  </si>
  <si>
    <t>Responsible animal animal fiber other</t>
  </si>
  <si>
    <t>NZ</t>
  </si>
  <si>
    <t>AM-AG</t>
  </si>
  <si>
    <t>Aragatsotn</t>
  </si>
  <si>
    <t>gon</t>
  </si>
  <si>
    <t>Gondi</t>
  </si>
  <si>
    <t>RM0412</t>
  </si>
  <si>
    <t xml:space="preserve">Recycled pre-consumer organic yak </t>
  </si>
  <si>
    <t>NI</t>
  </si>
  <si>
    <t>AM-AR</t>
  </si>
  <si>
    <t>Ararat</t>
  </si>
  <si>
    <t>gor</t>
  </si>
  <si>
    <t>Gorontalo</t>
  </si>
  <si>
    <t>RM0090</t>
  </si>
  <si>
    <t>Bamboo</t>
  </si>
  <si>
    <t>NE</t>
  </si>
  <si>
    <t>AM-AV</t>
  </si>
  <si>
    <t>Armavir</t>
  </si>
  <si>
    <t>got</t>
  </si>
  <si>
    <t>Gothic</t>
  </si>
  <si>
    <t>RM0091</t>
  </si>
  <si>
    <t>In-conversion bamboo</t>
  </si>
  <si>
    <t>NG</t>
  </si>
  <si>
    <t>AM-ER</t>
  </si>
  <si>
    <t>Yerevan</t>
  </si>
  <si>
    <t>grb</t>
  </si>
  <si>
    <t>Grebo</t>
  </si>
  <si>
    <t>RM0092</t>
  </si>
  <si>
    <t>Organic bamboo</t>
  </si>
  <si>
    <t>NU</t>
  </si>
  <si>
    <t>AM-GR</t>
  </si>
  <si>
    <t>Gegharkunik</t>
  </si>
  <si>
    <t>grc</t>
  </si>
  <si>
    <t>Greek, Ancient (to 1453)</t>
  </si>
  <si>
    <t>RM0093</t>
  </si>
  <si>
    <t>Recycled pre/post-consumer bamboo</t>
  </si>
  <si>
    <t>NF</t>
  </si>
  <si>
    <t>AM-KT</t>
  </si>
  <si>
    <t>Kotayk</t>
  </si>
  <si>
    <t>gre</t>
  </si>
  <si>
    <t>ell</t>
  </si>
  <si>
    <t>el</t>
  </si>
  <si>
    <t>Greek, Modern (1453-)</t>
  </si>
  <si>
    <t>RM0094</t>
  </si>
  <si>
    <t>Recycled pre-consumer bamboo</t>
  </si>
  <si>
    <t>NO</t>
  </si>
  <si>
    <t>AM-LO</t>
  </si>
  <si>
    <t>Lori</t>
  </si>
  <si>
    <t>grn</t>
  </si>
  <si>
    <t>gn</t>
  </si>
  <si>
    <t>Guarani</t>
  </si>
  <si>
    <t>RM0095</t>
  </si>
  <si>
    <t>Recycled post-consumer bamboo</t>
  </si>
  <si>
    <t>OM</t>
  </si>
  <si>
    <t>AM-SH</t>
  </si>
  <si>
    <t>Shirak</t>
  </si>
  <si>
    <t>gsw</t>
  </si>
  <si>
    <t>Swiss German; Alemannic; Alsatian</t>
  </si>
  <si>
    <t>RM0413</t>
  </si>
  <si>
    <t>Recycled pre-consumer organic bamboo</t>
  </si>
  <si>
    <t>PK</t>
  </si>
  <si>
    <t>AM-SU</t>
  </si>
  <si>
    <t>Syunik</t>
  </si>
  <si>
    <t>guj</t>
  </si>
  <si>
    <t>gu</t>
  </si>
  <si>
    <t>Gujarati</t>
  </si>
  <si>
    <t>RM0096</t>
  </si>
  <si>
    <t>Coir</t>
  </si>
  <si>
    <t>PW</t>
  </si>
  <si>
    <t>AM-TV</t>
  </si>
  <si>
    <t>Tavush</t>
  </si>
  <si>
    <t>gwi</t>
  </si>
  <si>
    <t>Gwich'in</t>
  </si>
  <si>
    <t>RM0097</t>
  </si>
  <si>
    <t>In-conversion coir</t>
  </si>
  <si>
    <t>PS</t>
  </si>
  <si>
    <t>AM-VD</t>
  </si>
  <si>
    <t>Vayots Dzor</t>
  </si>
  <si>
    <t>hai</t>
  </si>
  <si>
    <t>Haida</t>
  </si>
  <si>
    <t>RM0098</t>
  </si>
  <si>
    <t>Organic coir</t>
  </si>
  <si>
    <t>PA</t>
  </si>
  <si>
    <t>hat</t>
  </si>
  <si>
    <t>ht</t>
  </si>
  <si>
    <t>Haitian; Haitian Creole</t>
  </si>
  <si>
    <t>RM0099</t>
  </si>
  <si>
    <t>Recycled pre/post-consumer coir</t>
  </si>
  <si>
    <t>PG</t>
  </si>
  <si>
    <t>AU-ACT</t>
  </si>
  <si>
    <t>Australian Capital Territory</t>
  </si>
  <si>
    <t>hau</t>
  </si>
  <si>
    <t>ha</t>
  </si>
  <si>
    <t>Hausa</t>
  </si>
  <si>
    <t>RM0100</t>
  </si>
  <si>
    <t>Recycled pre-consumer coir</t>
  </si>
  <si>
    <t>PY</t>
  </si>
  <si>
    <t>AU-NSW</t>
  </si>
  <si>
    <t>New South Wales</t>
  </si>
  <si>
    <t>haw</t>
  </si>
  <si>
    <t>Hawaiian</t>
  </si>
  <si>
    <t>RM0101</t>
  </si>
  <si>
    <t>Recycled post-consumer coir</t>
  </si>
  <si>
    <t>PE</t>
  </si>
  <si>
    <t>AU-NT</t>
  </si>
  <si>
    <t>Northern Territory</t>
  </si>
  <si>
    <t>heb</t>
  </si>
  <si>
    <t>he</t>
  </si>
  <si>
    <t>Hebrew</t>
  </si>
  <si>
    <t>RM0414</t>
  </si>
  <si>
    <t>Recycled pre-consumer organic coir</t>
  </si>
  <si>
    <t>PH</t>
  </si>
  <si>
    <t>AU-QLD</t>
  </si>
  <si>
    <t>Queensland</t>
  </si>
  <si>
    <t>her</t>
  </si>
  <si>
    <t>hz</t>
  </si>
  <si>
    <t>Herero</t>
  </si>
  <si>
    <t>RM0102</t>
  </si>
  <si>
    <t>PN</t>
  </si>
  <si>
    <t>AU-SA</t>
  </si>
  <si>
    <t>South Australia</t>
  </si>
  <si>
    <t>hil</t>
  </si>
  <si>
    <t>Hiligaynon</t>
  </si>
  <si>
    <t>RM0103</t>
  </si>
  <si>
    <t>In-conversion cotton</t>
  </si>
  <si>
    <t>PL</t>
  </si>
  <si>
    <t>AU-TAS</t>
  </si>
  <si>
    <t>Tasmania</t>
  </si>
  <si>
    <t>him</t>
  </si>
  <si>
    <t>Himachali languages; Western Pahari languages</t>
  </si>
  <si>
    <t>RM0104</t>
  </si>
  <si>
    <t>Organic cotton</t>
  </si>
  <si>
    <t>PT</t>
  </si>
  <si>
    <t>AU-VIC</t>
  </si>
  <si>
    <t>Victoria</t>
  </si>
  <si>
    <t>hin</t>
  </si>
  <si>
    <t>hi</t>
  </si>
  <si>
    <t>Hindi</t>
  </si>
  <si>
    <t>RM0105</t>
  </si>
  <si>
    <t>Reycled pre/post-consumer cotton</t>
  </si>
  <si>
    <t>PR</t>
  </si>
  <si>
    <t>AU-WA</t>
  </si>
  <si>
    <t>Western Australia</t>
  </si>
  <si>
    <t>hit</t>
  </si>
  <si>
    <t>Hittite</t>
  </si>
  <si>
    <t>RM0106</t>
  </si>
  <si>
    <t>Recycled pre-consumer cotton</t>
  </si>
  <si>
    <t>QA</t>
  </si>
  <si>
    <t>AT-1</t>
  </si>
  <si>
    <t>Burgenland</t>
  </si>
  <si>
    <t>hmn</t>
  </si>
  <si>
    <t>Hmong; Mong</t>
  </si>
  <si>
    <t>RM0107</t>
  </si>
  <si>
    <t>Recycled post-consumer cotton</t>
  </si>
  <si>
    <t>RE</t>
  </si>
  <si>
    <t>AT-2</t>
  </si>
  <si>
    <t>Carinthia</t>
  </si>
  <si>
    <t>hmo</t>
  </si>
  <si>
    <t>ho</t>
  </si>
  <si>
    <t>Hiri Motu</t>
  </si>
  <si>
    <t>RM0415</t>
  </si>
  <si>
    <t>Recycled pre-consumer organic cotton</t>
  </si>
  <si>
    <t>RO</t>
  </si>
  <si>
    <t>AT-3</t>
  </si>
  <si>
    <t>Lower Austria</t>
  </si>
  <si>
    <t>hrv</t>
  </si>
  <si>
    <t>hr</t>
  </si>
  <si>
    <t>Croatian</t>
  </si>
  <si>
    <t>RM0108</t>
  </si>
  <si>
    <t>Flax (linen)</t>
  </si>
  <si>
    <t>RU</t>
  </si>
  <si>
    <t>AT-4</t>
  </si>
  <si>
    <t>Upper Austria</t>
  </si>
  <si>
    <t>hsb</t>
  </si>
  <si>
    <t>Upper Sorbian</t>
  </si>
  <si>
    <t>RM0109</t>
  </si>
  <si>
    <t>In-conversion flax (linen)</t>
  </si>
  <si>
    <t>RW</t>
  </si>
  <si>
    <t>AT-5</t>
  </si>
  <si>
    <t>Salzburg</t>
  </si>
  <si>
    <t>hun</t>
  </si>
  <si>
    <t>hu</t>
  </si>
  <si>
    <t>Hungarian</t>
  </si>
  <si>
    <t>RM0110</t>
  </si>
  <si>
    <t>Organic flax (linen)</t>
  </si>
  <si>
    <t>BL</t>
  </si>
  <si>
    <t>AT-6</t>
  </si>
  <si>
    <t>Styria</t>
  </si>
  <si>
    <t>hup</t>
  </si>
  <si>
    <t>Hupa</t>
  </si>
  <si>
    <t>RM0111</t>
  </si>
  <si>
    <t>Recycled pre/post-consumer flax (linen)</t>
  </si>
  <si>
    <t>SH</t>
  </si>
  <si>
    <t>AT-7</t>
  </si>
  <si>
    <t>Tyrol</t>
  </si>
  <si>
    <t>iba</t>
  </si>
  <si>
    <t>Iban</t>
  </si>
  <si>
    <t>RM0112</t>
  </si>
  <si>
    <t>Recycled pre-consumer flax (linen)</t>
  </si>
  <si>
    <t>KN</t>
  </si>
  <si>
    <t>AT-8</t>
  </si>
  <si>
    <t>Vorarlberg</t>
  </si>
  <si>
    <t>ibo</t>
  </si>
  <si>
    <t>ig</t>
  </si>
  <si>
    <t>Igbo</t>
  </si>
  <si>
    <t>RM0113</t>
  </si>
  <si>
    <t>Recycled post-consumer flax (linen)</t>
  </si>
  <si>
    <t>LC</t>
  </si>
  <si>
    <t>AT-9</t>
  </si>
  <si>
    <t>Vienna</t>
  </si>
  <si>
    <t>ice</t>
  </si>
  <si>
    <t>isl</t>
  </si>
  <si>
    <t>is</t>
  </si>
  <si>
    <t>Icelandic</t>
  </si>
  <si>
    <t>RM0416</t>
  </si>
  <si>
    <t>Recycled pre-consumer organic flax (linen)</t>
  </si>
  <si>
    <t>MF</t>
  </si>
  <si>
    <t>ido</t>
  </si>
  <si>
    <t>io</t>
  </si>
  <si>
    <t>Ido</t>
  </si>
  <si>
    <t>RM0114</t>
  </si>
  <si>
    <t>Hemp</t>
  </si>
  <si>
    <t>PM</t>
  </si>
  <si>
    <t>AZ-ABS</t>
  </si>
  <si>
    <t>Absheron</t>
  </si>
  <si>
    <t>iii</t>
  </si>
  <si>
    <t>ii</t>
  </si>
  <si>
    <t>Sichuan Yi; Nuosu</t>
  </si>
  <si>
    <t>RM0115</t>
  </si>
  <si>
    <t>In-conversion hemp</t>
  </si>
  <si>
    <t>VC</t>
  </si>
  <si>
    <t>AZ-AGM</t>
  </si>
  <si>
    <t>Agdam</t>
  </si>
  <si>
    <t>ijo</t>
  </si>
  <si>
    <t>Ijo languages</t>
  </si>
  <si>
    <t>RM0116</t>
  </si>
  <si>
    <t>Organic hemp</t>
  </si>
  <si>
    <t>WS</t>
  </si>
  <si>
    <t>AZ-AGS</t>
  </si>
  <si>
    <t>Agdash</t>
  </si>
  <si>
    <t>iku</t>
  </si>
  <si>
    <t>iu</t>
  </si>
  <si>
    <t>Inuktitut</t>
  </si>
  <si>
    <t>RM0117</t>
  </si>
  <si>
    <t>Recycled pre/post-consumer hemp</t>
  </si>
  <si>
    <t>SM</t>
  </si>
  <si>
    <t>AZ-AGC</t>
  </si>
  <si>
    <t>Aghjabadi</t>
  </si>
  <si>
    <t>ile</t>
  </si>
  <si>
    <t>ie</t>
  </si>
  <si>
    <t>Interlingue; Occidental</t>
  </si>
  <si>
    <t>RM0118</t>
  </si>
  <si>
    <t>Recycled pre-consumer hemp</t>
  </si>
  <si>
    <t>ST</t>
  </si>
  <si>
    <t>AZ-AGA</t>
  </si>
  <si>
    <t>Agstafa</t>
  </si>
  <si>
    <t>ilo</t>
  </si>
  <si>
    <t>Iloko</t>
  </si>
  <si>
    <t>RM0119</t>
  </si>
  <si>
    <t>Recycled post-consumer hemp</t>
  </si>
  <si>
    <t>SA</t>
  </si>
  <si>
    <t>AZ-AGU</t>
  </si>
  <si>
    <t>Agsu</t>
  </si>
  <si>
    <t>ina</t>
  </si>
  <si>
    <t>ia</t>
  </si>
  <si>
    <t>Interlingua (International Auxiliary Language Association)</t>
  </si>
  <si>
    <t>RM0417</t>
  </si>
  <si>
    <t>Recycled pre-consumer organic hemp</t>
  </si>
  <si>
    <t>SN</t>
  </si>
  <si>
    <t>AZ-AST</t>
  </si>
  <si>
    <t>Astara</t>
  </si>
  <si>
    <t>inc</t>
  </si>
  <si>
    <t>Indic languages</t>
  </si>
  <si>
    <t>RM0120</t>
  </si>
  <si>
    <t>Jute</t>
  </si>
  <si>
    <t>RS</t>
  </si>
  <si>
    <t>AZ-BAB</t>
  </si>
  <si>
    <t>Babek</t>
  </si>
  <si>
    <t>ind</t>
  </si>
  <si>
    <t>id</t>
  </si>
  <si>
    <t>Indonesian</t>
  </si>
  <si>
    <t>RM0121</t>
  </si>
  <si>
    <t>In-conversion jute</t>
  </si>
  <si>
    <t>SC</t>
  </si>
  <si>
    <t>AZ-BA</t>
  </si>
  <si>
    <t>Baku</t>
  </si>
  <si>
    <t>ine</t>
  </si>
  <si>
    <t>Indo-European languages</t>
  </si>
  <si>
    <t>RM0122</t>
  </si>
  <si>
    <t>Organic jute</t>
  </si>
  <si>
    <t>SL</t>
  </si>
  <si>
    <t>AZ-BAL</t>
  </si>
  <si>
    <t>Balakan</t>
  </si>
  <si>
    <t>inh</t>
  </si>
  <si>
    <t>Ingush</t>
  </si>
  <si>
    <t>RM0123</t>
  </si>
  <si>
    <t>Recycled pre/post-consumer jute</t>
  </si>
  <si>
    <t>SG</t>
  </si>
  <si>
    <t>AZ-BAR</t>
  </si>
  <si>
    <t>Barda</t>
  </si>
  <si>
    <t>ipk</t>
  </si>
  <si>
    <t>ik</t>
  </si>
  <si>
    <t>Inupiaq</t>
  </si>
  <si>
    <t>RM0124</t>
  </si>
  <si>
    <t>Recycled pre-consumer jute</t>
  </si>
  <si>
    <t>SX</t>
  </si>
  <si>
    <t>AZ-BEY</t>
  </si>
  <si>
    <t>Beylagan</t>
  </si>
  <si>
    <t>ira</t>
  </si>
  <si>
    <t>Iranian languages</t>
  </si>
  <si>
    <t>RM0125</t>
  </si>
  <si>
    <t>Recycled post-consumer jute</t>
  </si>
  <si>
    <t>SK</t>
  </si>
  <si>
    <t>AZ-BIL</t>
  </si>
  <si>
    <t>Bilasuvar</t>
  </si>
  <si>
    <t>iro</t>
  </si>
  <si>
    <t>Iroquoian languages</t>
  </si>
  <si>
    <t>RM0418</t>
  </si>
  <si>
    <t>Recycled pre-consumer organic jute</t>
  </si>
  <si>
    <t>SI</t>
  </si>
  <si>
    <t>AZ-DAS</t>
  </si>
  <si>
    <t>Dashkasan</t>
  </si>
  <si>
    <t>ita</t>
  </si>
  <si>
    <t>it</t>
  </si>
  <si>
    <t>Italian</t>
  </si>
  <si>
    <t>RM0126</t>
  </si>
  <si>
    <t>Kapok</t>
  </si>
  <si>
    <t>SB</t>
  </si>
  <si>
    <t>AZ-FUZ</t>
  </si>
  <si>
    <t>Fuzuli</t>
  </si>
  <si>
    <t>jav</t>
  </si>
  <si>
    <t>jv</t>
  </si>
  <si>
    <t>Javanese</t>
  </si>
  <si>
    <t>RM0127</t>
  </si>
  <si>
    <t>In-conversion kapok</t>
  </si>
  <si>
    <t>SO</t>
  </si>
  <si>
    <t>AZ-GAD</t>
  </si>
  <si>
    <t>Gadabay</t>
  </si>
  <si>
    <t>jbo</t>
  </si>
  <si>
    <t>Lojban</t>
  </si>
  <si>
    <t>RM0128</t>
  </si>
  <si>
    <t>Organic kapok</t>
  </si>
  <si>
    <t>ZA</t>
  </si>
  <si>
    <t>AZ-GA</t>
  </si>
  <si>
    <t>Ganja</t>
  </si>
  <si>
    <t>jpn</t>
  </si>
  <si>
    <t>ja</t>
  </si>
  <si>
    <t>Japanese</t>
  </si>
  <si>
    <t>RM0129</t>
  </si>
  <si>
    <t>Recycled pre/post-consumer kapok</t>
  </si>
  <si>
    <t>GS</t>
  </si>
  <si>
    <t>AZ-QOB</t>
  </si>
  <si>
    <t>Gobustan</t>
  </si>
  <si>
    <t>jpr</t>
  </si>
  <si>
    <t>Judeo-Persian</t>
  </si>
  <si>
    <t>RM0130</t>
  </si>
  <si>
    <t>Recycled pre-consumer kapok</t>
  </si>
  <si>
    <t>SS</t>
  </si>
  <si>
    <t>AZ-GOR</t>
  </si>
  <si>
    <t>Goranboy</t>
  </si>
  <si>
    <t>jrb</t>
  </si>
  <si>
    <t>Judeo-Arabic</t>
  </si>
  <si>
    <t>RM0131</t>
  </si>
  <si>
    <t>Recycled post-consumer kapok</t>
  </si>
  <si>
    <t>ES</t>
  </si>
  <si>
    <t>AZ-GOY</t>
  </si>
  <si>
    <t>Goychay</t>
  </si>
  <si>
    <t>kaa</t>
  </si>
  <si>
    <t>Kara-Kalpak</t>
  </si>
  <si>
    <t>RM0419</t>
  </si>
  <si>
    <t>Recycled pre-consumer organic kapok</t>
  </si>
  <si>
    <t>LK</t>
  </si>
  <si>
    <t>AZ-GYG</t>
  </si>
  <si>
    <t>Goygol</t>
  </si>
  <si>
    <t>kab</t>
  </si>
  <si>
    <t>Kabyle</t>
  </si>
  <si>
    <t>RM0132</t>
  </si>
  <si>
    <t>Natural rubber</t>
  </si>
  <si>
    <t>SD</t>
  </si>
  <si>
    <t>AZ-HAC</t>
  </si>
  <si>
    <t>Hajigabul</t>
  </si>
  <si>
    <t>kac</t>
  </si>
  <si>
    <t>Kachin; Jingpho</t>
  </si>
  <si>
    <t>RM0133</t>
  </si>
  <si>
    <t>In-conversion natural rubber</t>
  </si>
  <si>
    <t>SR</t>
  </si>
  <si>
    <t>AZ-IMI</t>
  </si>
  <si>
    <t>Imishli</t>
  </si>
  <si>
    <t>kal</t>
  </si>
  <si>
    <t>kl</t>
  </si>
  <si>
    <t>Kalaallisut; Greenlandic</t>
  </si>
  <si>
    <t>RM0134</t>
  </si>
  <si>
    <t>Organic natural rubber</t>
  </si>
  <si>
    <t>SJ</t>
  </si>
  <si>
    <t>AZ-ISM</t>
  </si>
  <si>
    <t>Ismailli</t>
  </si>
  <si>
    <t>kam</t>
  </si>
  <si>
    <t>Kamba</t>
  </si>
  <si>
    <t>RM0135</t>
  </si>
  <si>
    <t>Recycled pre/post-consumer natural rubber</t>
  </si>
  <si>
    <t>SE</t>
  </si>
  <si>
    <t>AZ-CAB</t>
  </si>
  <si>
    <t>Jabrayil</t>
  </si>
  <si>
    <t>kan</t>
  </si>
  <si>
    <t>kn</t>
  </si>
  <si>
    <t>Kannada</t>
  </si>
  <si>
    <t>RM0136</t>
  </si>
  <si>
    <t>Recycled pre-consumer natural rubber</t>
  </si>
  <si>
    <t>CH</t>
  </si>
  <si>
    <t>AZ-CAL</t>
  </si>
  <si>
    <t>Jalilabad</t>
  </si>
  <si>
    <t>kar</t>
  </si>
  <si>
    <t>Karen languages</t>
  </si>
  <si>
    <t>RM0137</t>
  </si>
  <si>
    <t>Recycled post-consumer natural rubber</t>
  </si>
  <si>
    <t>SY</t>
  </si>
  <si>
    <t>AZ-CUL</t>
  </si>
  <si>
    <t>Julfa</t>
  </si>
  <si>
    <t>kas</t>
  </si>
  <si>
    <t>ks</t>
  </si>
  <si>
    <t>Kashmiri</t>
  </si>
  <si>
    <t>RM0420</t>
  </si>
  <si>
    <t>Recycled pre-consumer organic natural rubber</t>
  </si>
  <si>
    <t>TW</t>
  </si>
  <si>
    <t>AZ-KAL</t>
  </si>
  <si>
    <t>Kalbajar</t>
  </si>
  <si>
    <t>kau</t>
  </si>
  <si>
    <t>kr</t>
  </si>
  <si>
    <t>Kanuri</t>
  </si>
  <si>
    <t>RM0138</t>
  </si>
  <si>
    <t>Nettle</t>
  </si>
  <si>
    <t>TJ</t>
  </si>
  <si>
    <t>AZ-KAN</t>
  </si>
  <si>
    <t>Kangarli</t>
  </si>
  <si>
    <t>kaw</t>
  </si>
  <si>
    <t>Kawi</t>
  </si>
  <si>
    <t>RM0139</t>
  </si>
  <si>
    <t>In-conversion nettle</t>
  </si>
  <si>
    <t>TZ</t>
  </si>
  <si>
    <t>AZ-XAC</t>
  </si>
  <si>
    <t>Khachmaz</t>
  </si>
  <si>
    <t>kaz</t>
  </si>
  <si>
    <t>kk</t>
  </si>
  <si>
    <t>Kazakh</t>
  </si>
  <si>
    <t>RM0140</t>
  </si>
  <si>
    <t>Organic nettle</t>
  </si>
  <si>
    <t>TH</t>
  </si>
  <si>
    <t>AZ-XIZ</t>
  </si>
  <si>
    <t>Khizi</t>
  </si>
  <si>
    <t>kbd</t>
  </si>
  <si>
    <t>Kabardian</t>
  </si>
  <si>
    <t>RM0141</t>
  </si>
  <si>
    <t>Recycled pre/post-consumer nettle</t>
  </si>
  <si>
    <t>TL</t>
  </si>
  <si>
    <t>AZ-XCI</t>
  </si>
  <si>
    <t>Khojaly</t>
  </si>
  <si>
    <t>kha</t>
  </si>
  <si>
    <t>Khasi</t>
  </si>
  <si>
    <t>RM0142</t>
  </si>
  <si>
    <t>Recycled pre-consumer nettle</t>
  </si>
  <si>
    <t>TG</t>
  </si>
  <si>
    <t>AZ-XVD</t>
  </si>
  <si>
    <t>Khojavend</t>
  </si>
  <si>
    <t>khi</t>
  </si>
  <si>
    <t>Khoisan languages</t>
  </si>
  <si>
    <t>RM0143</t>
  </si>
  <si>
    <t>Recycled post-consumer nettle</t>
  </si>
  <si>
    <t>TK</t>
  </si>
  <si>
    <t>AZ-KUR</t>
  </si>
  <si>
    <t>Kurdamir</t>
  </si>
  <si>
    <t>khm</t>
  </si>
  <si>
    <t>km</t>
  </si>
  <si>
    <t>Central Khmer</t>
  </si>
  <si>
    <t>RM0421</t>
  </si>
  <si>
    <t>Recycled pre-consumer organic nettle</t>
  </si>
  <si>
    <t>TO</t>
  </si>
  <si>
    <t>AZ-LAC</t>
  </si>
  <si>
    <t>Lachin</t>
  </si>
  <si>
    <t>kho</t>
  </si>
  <si>
    <t>Khotanese; Sakan</t>
  </si>
  <si>
    <t>RM0144</t>
  </si>
  <si>
    <t>Ramie</t>
  </si>
  <si>
    <t>TT</t>
  </si>
  <si>
    <t>AZ-LA</t>
  </si>
  <si>
    <t>Lankaran</t>
  </si>
  <si>
    <t>kik</t>
  </si>
  <si>
    <t>ki</t>
  </si>
  <si>
    <t>Kikuyu; Gikuyu</t>
  </si>
  <si>
    <t>RM0145</t>
  </si>
  <si>
    <t>In-conversion ramie</t>
  </si>
  <si>
    <t>TN</t>
  </si>
  <si>
    <t>AZ-LAN</t>
  </si>
  <si>
    <t>kin</t>
  </si>
  <si>
    <t>rw</t>
  </si>
  <si>
    <t>Kinyarwanda</t>
  </si>
  <si>
    <t>RM0146</t>
  </si>
  <si>
    <t>Organic ramie</t>
  </si>
  <si>
    <t>TR</t>
  </si>
  <si>
    <t>AZ-LER</t>
  </si>
  <si>
    <t>Lerik</t>
  </si>
  <si>
    <t>kir</t>
  </si>
  <si>
    <t>ky</t>
  </si>
  <si>
    <t>Kirghiz; Kyrgyz</t>
  </si>
  <si>
    <t>RM0147</t>
  </si>
  <si>
    <t>Recycled pre/post-consumer ramie</t>
  </si>
  <si>
    <t>TM</t>
  </si>
  <si>
    <t>AZ-MAS</t>
  </si>
  <si>
    <t>Masally</t>
  </si>
  <si>
    <t>kmb</t>
  </si>
  <si>
    <t>Kimbundu</t>
  </si>
  <si>
    <t>RM0148</t>
  </si>
  <si>
    <t>Recycled pre-consumer ramie</t>
  </si>
  <si>
    <t>TC</t>
  </si>
  <si>
    <t>AZ-MI</t>
  </si>
  <si>
    <t>Mingachevir</t>
  </si>
  <si>
    <t>kok</t>
  </si>
  <si>
    <t>Konkani</t>
  </si>
  <si>
    <t>RM0149</t>
  </si>
  <si>
    <t>Recycled post-consumer ramie</t>
  </si>
  <si>
    <t>TV</t>
  </si>
  <si>
    <t>AZ-NA</t>
  </si>
  <si>
    <t>Naftalan</t>
  </si>
  <si>
    <t>kom</t>
  </si>
  <si>
    <t>kv</t>
  </si>
  <si>
    <t>Komi</t>
  </si>
  <si>
    <t>RM0422</t>
  </si>
  <si>
    <t>Recycled pre-consumer organic ramie</t>
  </si>
  <si>
    <t>UG</t>
  </si>
  <si>
    <t>AZ-NV</t>
  </si>
  <si>
    <t>Nakhchivan</t>
  </si>
  <si>
    <t>kon</t>
  </si>
  <si>
    <t>Kongo</t>
  </si>
  <si>
    <t>RM0150</t>
  </si>
  <si>
    <t>Sisal</t>
  </si>
  <si>
    <t>UA</t>
  </si>
  <si>
    <t>AZ-NEF</t>
  </si>
  <si>
    <t>Neftchala</t>
  </si>
  <si>
    <t>kor</t>
  </si>
  <si>
    <t>ko</t>
  </si>
  <si>
    <t>Korean</t>
  </si>
  <si>
    <t>RM0151</t>
  </si>
  <si>
    <t>In-conversion sisal</t>
  </si>
  <si>
    <t>AE</t>
  </si>
  <si>
    <t>AZ-OGU</t>
  </si>
  <si>
    <t>Oghuz</t>
  </si>
  <si>
    <t>kos</t>
  </si>
  <si>
    <t>Kosraean</t>
  </si>
  <si>
    <t>RM0152</t>
  </si>
  <si>
    <t>Organic sisal</t>
  </si>
  <si>
    <t>GB</t>
  </si>
  <si>
    <t>AZ-ORD</t>
  </si>
  <si>
    <t>Ordubad</t>
  </si>
  <si>
    <t>kpe</t>
  </si>
  <si>
    <t>Kpelle</t>
  </si>
  <si>
    <t>RM0153</t>
  </si>
  <si>
    <t>Recycled pre/post-consumer sisal</t>
  </si>
  <si>
    <t>UM</t>
  </si>
  <si>
    <t>AZ-QAX</t>
  </si>
  <si>
    <t>Qakh</t>
  </si>
  <si>
    <t>krc</t>
  </si>
  <si>
    <t>Karachay-Balkar</t>
  </si>
  <si>
    <t>RM0154</t>
  </si>
  <si>
    <t>Recycled pre-consumer sisal</t>
  </si>
  <si>
    <t>US</t>
  </si>
  <si>
    <t>AZ-QAZ</t>
  </si>
  <si>
    <t>Qazakh</t>
  </si>
  <si>
    <t>krl</t>
  </si>
  <si>
    <t>Karelian</t>
  </si>
  <si>
    <t>RM0155</t>
  </si>
  <si>
    <t>Recycled post-consumer sisal</t>
  </si>
  <si>
    <t>UY</t>
  </si>
  <si>
    <t>AZ-QAB</t>
  </si>
  <si>
    <t>Qbala</t>
  </si>
  <si>
    <t>kro</t>
  </si>
  <si>
    <t>Kru languages</t>
  </si>
  <si>
    <t>RM0423</t>
  </si>
  <si>
    <t>Recycled pre-consumer organic sisal</t>
  </si>
  <si>
    <t>UZ</t>
  </si>
  <si>
    <t>AZ-QBA</t>
  </si>
  <si>
    <t>Quba</t>
  </si>
  <si>
    <t>kru</t>
  </si>
  <si>
    <t>Kurukh</t>
  </si>
  <si>
    <t>RM0156</t>
  </si>
  <si>
    <t>Acrylic</t>
  </si>
  <si>
    <t>VU</t>
  </si>
  <si>
    <t>AZ-QBI</t>
  </si>
  <si>
    <t>Qubadlı</t>
  </si>
  <si>
    <t>kua</t>
  </si>
  <si>
    <t>kj</t>
  </si>
  <si>
    <t>Kuanyama; Kwanyama</t>
  </si>
  <si>
    <t>RM0157</t>
  </si>
  <si>
    <t>Recycled pre/post-consumer acrylic</t>
  </si>
  <si>
    <t>VE</t>
  </si>
  <si>
    <t>AZ-QUS</t>
  </si>
  <si>
    <t>Qusar</t>
  </si>
  <si>
    <t>kum</t>
  </si>
  <si>
    <t>Kumyk</t>
  </si>
  <si>
    <t>RM0158</t>
  </si>
  <si>
    <t>Recycled pre-consumer acrylic</t>
  </si>
  <si>
    <t>VN</t>
  </si>
  <si>
    <t>AZ-SAT</t>
  </si>
  <si>
    <t>Saatly</t>
  </si>
  <si>
    <t>kur</t>
  </si>
  <si>
    <t>ku</t>
  </si>
  <si>
    <t>Kurdish</t>
  </si>
  <si>
    <t>RM0159</t>
  </si>
  <si>
    <t>Recycled post-consumer acrylic</t>
  </si>
  <si>
    <t>VG</t>
  </si>
  <si>
    <t>AZ-SAB</t>
  </si>
  <si>
    <t>Sabirabad</t>
  </si>
  <si>
    <t>kut</t>
  </si>
  <si>
    <t>Kutenai</t>
  </si>
  <si>
    <t>RM0268</t>
  </si>
  <si>
    <t xml:space="preserve">Acrylonitrile Butadiene Styrene (ABS) </t>
  </si>
  <si>
    <t>VI</t>
  </si>
  <si>
    <t>AZ-SAD</t>
  </si>
  <si>
    <t>Sadarak</t>
  </si>
  <si>
    <t>lad</t>
  </si>
  <si>
    <t>Ladino</t>
  </si>
  <si>
    <t>RM0269</t>
  </si>
  <si>
    <t xml:space="preserve">Recycled pre/post-consumer acrylonitrile Butadiene Styrene (ABS) </t>
  </si>
  <si>
    <t>WF</t>
  </si>
  <si>
    <t>AZ-SAL</t>
  </si>
  <si>
    <t>Salyan</t>
  </si>
  <si>
    <t>lah</t>
  </si>
  <si>
    <t>Lahnda</t>
  </si>
  <si>
    <t>RM0270</t>
  </si>
  <si>
    <t xml:space="preserve">Recycled pre-consumer acrylonitrile Butadiene Styrene (ABS) </t>
  </si>
  <si>
    <t>EH</t>
  </si>
  <si>
    <t>AZ-SMX</t>
  </si>
  <si>
    <t>Samukh</t>
  </si>
  <si>
    <t>lam</t>
  </si>
  <si>
    <t>Lamba</t>
  </si>
  <si>
    <t>RM0271</t>
  </si>
  <si>
    <t xml:space="preserve">Recycled post-consumer acrylonitrile Butadiene Styrene (ABS) </t>
  </si>
  <si>
    <t>YE</t>
  </si>
  <si>
    <t>AZ-SBN</t>
  </si>
  <si>
    <t>Shabran</t>
  </si>
  <si>
    <t>lao</t>
  </si>
  <si>
    <t>lo</t>
  </si>
  <si>
    <t>Lao</t>
  </si>
  <si>
    <t>RM0160</t>
  </si>
  <si>
    <t>Elastane (spandex)</t>
  </si>
  <si>
    <t>ZM</t>
  </si>
  <si>
    <t>AZ-SAH</t>
  </si>
  <si>
    <t>Shahbuz</t>
  </si>
  <si>
    <t>lat</t>
  </si>
  <si>
    <t>la</t>
  </si>
  <si>
    <t>Latin</t>
  </si>
  <si>
    <t>RM0161</t>
  </si>
  <si>
    <t>Recycled pre/post-consumer elastane (spandex)</t>
  </si>
  <si>
    <t>ZW</t>
  </si>
  <si>
    <t>AZ-SA</t>
  </si>
  <si>
    <t>Shaki</t>
  </si>
  <si>
    <t>lav</t>
  </si>
  <si>
    <t>lv</t>
  </si>
  <si>
    <t>Latvian</t>
  </si>
  <si>
    <t>RM0162</t>
  </si>
  <si>
    <t>Recycled pre-consumer elastane (spandex)</t>
  </si>
  <si>
    <t>00</t>
  </si>
  <si>
    <t>Dummy</t>
  </si>
  <si>
    <t>AZ-SAK</t>
  </si>
  <si>
    <t>lez</t>
  </si>
  <si>
    <t>Lezghian</t>
  </si>
  <si>
    <t>RM0163</t>
  </si>
  <si>
    <t>Recycled post-consumer elastane (spandex)</t>
  </si>
  <si>
    <t>MP</t>
  </si>
  <si>
    <t>AZ-SMI</t>
  </si>
  <si>
    <t>Shamakhi</t>
  </si>
  <si>
    <t>lim</t>
  </si>
  <si>
    <t>li</t>
  </si>
  <si>
    <t>Limburgan; Limburger; Limburgish</t>
  </si>
  <si>
    <t>RM0306</t>
  </si>
  <si>
    <t>Recycled pre-consumer elastane (spandex) - VR2</t>
  </si>
  <si>
    <t>AZ-SKR</t>
  </si>
  <si>
    <t>Shamkir</t>
  </si>
  <si>
    <t>lin</t>
  </si>
  <si>
    <t>ln</t>
  </si>
  <si>
    <t>Lingala</t>
  </si>
  <si>
    <t>RM0307</t>
  </si>
  <si>
    <t>Recycled post-consumer elastane (spandex) - VR2</t>
  </si>
  <si>
    <t>AZ-SAR</t>
  </si>
  <si>
    <t>Sharur</t>
  </si>
  <si>
    <t>lit</t>
  </si>
  <si>
    <t>lt</t>
  </si>
  <si>
    <t>Lithuanian</t>
  </si>
  <si>
    <t>RM0164</t>
  </si>
  <si>
    <t>Elastomultiester (elasterell-P)</t>
  </si>
  <si>
    <t>AZ-SR</t>
  </si>
  <si>
    <t>Shirvan</t>
  </si>
  <si>
    <t>lol</t>
  </si>
  <si>
    <t>Mongo</t>
  </si>
  <si>
    <t>RM0165</t>
  </si>
  <si>
    <t>Recycled pre/post-consumer elastomultiester</t>
  </si>
  <si>
    <t>AZ-SUS</t>
  </si>
  <si>
    <t>Shusha</t>
  </si>
  <si>
    <t>loz</t>
  </si>
  <si>
    <t>Lozi</t>
  </si>
  <si>
    <t>RM0166</t>
  </si>
  <si>
    <t>Recycled pre-consumer elastomultiester</t>
  </si>
  <si>
    <t>AZ-SIY</t>
  </si>
  <si>
    <t>Siazan</t>
  </si>
  <si>
    <t>ltz</t>
  </si>
  <si>
    <t>lb</t>
  </si>
  <si>
    <t>Luxembourgish; Letzeburgesch</t>
  </si>
  <si>
    <t>RM0167</t>
  </si>
  <si>
    <t>Recycled post-consumer elastomultiester</t>
  </si>
  <si>
    <t>AZ-XA</t>
  </si>
  <si>
    <t>Stepanakert</t>
  </si>
  <si>
    <t>lua</t>
  </si>
  <si>
    <t>Luba-Lulua</t>
  </si>
  <si>
    <t>RM0308</t>
  </si>
  <si>
    <t>Recycled pre-consumer elastomultiester - VR2</t>
  </si>
  <si>
    <t>AZ-SM</t>
  </si>
  <si>
    <t>Sumqayıt</t>
  </si>
  <si>
    <t>lub</t>
  </si>
  <si>
    <t>lu</t>
  </si>
  <si>
    <t>Luba-Katanga</t>
  </si>
  <si>
    <t>RM0309</t>
  </si>
  <si>
    <t>Recycled post-consumer elastomultiester - VR2</t>
  </si>
  <si>
    <t>AZ-TAR</t>
  </si>
  <si>
    <t>Tartar</t>
  </si>
  <si>
    <t>lug</t>
  </si>
  <si>
    <t>lg</t>
  </si>
  <si>
    <t>Ganda</t>
  </si>
  <si>
    <t>RM0168</t>
  </si>
  <si>
    <t>Ethylene vinyl acetate</t>
  </si>
  <si>
    <t>AZ-TOV</t>
  </si>
  <si>
    <t>Tovuz</t>
  </si>
  <si>
    <t>lui</t>
  </si>
  <si>
    <t>Luiseno</t>
  </si>
  <si>
    <t>RM0169</t>
  </si>
  <si>
    <t>Recycled pre/post-consumer ethylene vinyl acetate</t>
  </si>
  <si>
    <t>AZ-UCA</t>
  </si>
  <si>
    <t>Ujar</t>
  </si>
  <si>
    <t>lun</t>
  </si>
  <si>
    <t>Lunda</t>
  </si>
  <si>
    <t>RM0170</t>
  </si>
  <si>
    <t>Recycled pre-consumer ethylene vinyl acetate</t>
  </si>
  <si>
    <t>AZ-YAR</t>
  </si>
  <si>
    <t>Yardymli</t>
  </si>
  <si>
    <t>luo</t>
  </si>
  <si>
    <t>Luo (Kenya and Tanzania)</t>
  </si>
  <si>
    <t>RM0171</t>
  </si>
  <si>
    <t>Recycled post-consumer ethylene vinyl acetate</t>
  </si>
  <si>
    <t>AZ-YE</t>
  </si>
  <si>
    <t>Yevlakh</t>
  </si>
  <si>
    <t>lus</t>
  </si>
  <si>
    <t>Lushai</t>
  </si>
  <si>
    <t>RM0172</t>
  </si>
  <si>
    <t>Latex</t>
  </si>
  <si>
    <t>AZ-YEV</t>
  </si>
  <si>
    <t>mac</t>
  </si>
  <si>
    <t>mkd</t>
  </si>
  <si>
    <t>mk</t>
  </si>
  <si>
    <t>Macedonian</t>
  </si>
  <si>
    <t>RM0173</t>
  </si>
  <si>
    <t>In-conversion latex</t>
  </si>
  <si>
    <t>AZ-ZAN</t>
  </si>
  <si>
    <t>Zangilan</t>
  </si>
  <si>
    <t>mad</t>
  </si>
  <si>
    <t>Madurese</t>
  </si>
  <si>
    <t>RM0174</t>
  </si>
  <si>
    <t>Organic latex</t>
  </si>
  <si>
    <t>AZ-ZAQ</t>
  </si>
  <si>
    <t>Zaqatala</t>
  </si>
  <si>
    <t>mag</t>
  </si>
  <si>
    <t>Magahi</t>
  </si>
  <si>
    <t>RM0175</t>
  </si>
  <si>
    <t>Recycled pre/post-consumer latex</t>
  </si>
  <si>
    <t>AZ-ZAR</t>
  </si>
  <si>
    <t>Zardab</t>
  </si>
  <si>
    <t>mah</t>
  </si>
  <si>
    <t>mh</t>
  </si>
  <si>
    <t>Marshallese</t>
  </si>
  <si>
    <t>RM0176</t>
  </si>
  <si>
    <t>Recycled pre-consumer latex</t>
  </si>
  <si>
    <t>mai</t>
  </si>
  <si>
    <t>Maithili</t>
  </si>
  <si>
    <t>RM0177</t>
  </si>
  <si>
    <t>Recycled post-consumer latex</t>
  </si>
  <si>
    <t>BS-AK</t>
  </si>
  <si>
    <t>Acklins</t>
  </si>
  <si>
    <t>mak</t>
  </si>
  <si>
    <t>Makasar</t>
  </si>
  <si>
    <t>RM0424</t>
  </si>
  <si>
    <t>Recycled pre-consumer organic latex</t>
  </si>
  <si>
    <t>BS-BI</t>
  </si>
  <si>
    <t>Bimini</t>
  </si>
  <si>
    <t>mal</t>
  </si>
  <si>
    <t>ml</t>
  </si>
  <si>
    <t>Malayalam</t>
  </si>
  <si>
    <t>RM0178</t>
  </si>
  <si>
    <t>Modarcylic</t>
  </si>
  <si>
    <t>BS-BP</t>
  </si>
  <si>
    <t>Black Point</t>
  </si>
  <si>
    <t>man</t>
  </si>
  <si>
    <t>Mandingo</t>
  </si>
  <si>
    <t>RM0179</t>
  </si>
  <si>
    <t>Recycled pre/post-consumer modarcylic</t>
  </si>
  <si>
    <t>BS-BY</t>
  </si>
  <si>
    <t>Berry Islands</t>
  </si>
  <si>
    <t>mao</t>
  </si>
  <si>
    <t>mri</t>
  </si>
  <si>
    <t>mi</t>
  </si>
  <si>
    <t>Maori</t>
  </si>
  <si>
    <t>RM0180</t>
  </si>
  <si>
    <t>Recycled pre-consumer modarcylic</t>
  </si>
  <si>
    <t>BS-CE</t>
  </si>
  <si>
    <t>Central Eleuthera</t>
  </si>
  <si>
    <t>map</t>
  </si>
  <si>
    <t>Austronesian languages</t>
  </si>
  <si>
    <t>RM0181</t>
  </si>
  <si>
    <t>Recycled post-consumer modarcylic</t>
  </si>
  <si>
    <t>BS-CI</t>
  </si>
  <si>
    <t>Cat Island</t>
  </si>
  <si>
    <t>mar</t>
  </si>
  <si>
    <t>mr</t>
  </si>
  <si>
    <t>Marathi</t>
  </si>
  <si>
    <t>RM0182</t>
  </si>
  <si>
    <t>Polyamide (nylon)</t>
  </si>
  <si>
    <t>BS-CK</t>
  </si>
  <si>
    <t>Crooked Island and Long Cay</t>
  </si>
  <si>
    <t>mas</t>
  </si>
  <si>
    <t>Masai</t>
  </si>
  <si>
    <t>RM0183</t>
  </si>
  <si>
    <t>Recycled pre/post-consumer polyamide (nylon)</t>
  </si>
  <si>
    <t>BS-CO</t>
  </si>
  <si>
    <t>Central Abaco</t>
  </si>
  <si>
    <t>may</t>
  </si>
  <si>
    <t>msa</t>
  </si>
  <si>
    <t>ms</t>
  </si>
  <si>
    <t>Malay</t>
  </si>
  <si>
    <t>RM0184</t>
  </si>
  <si>
    <t>Recycled pre-consumer polyamide (nylon)</t>
  </si>
  <si>
    <t>BS-CS</t>
  </si>
  <si>
    <t>Central Andros</t>
  </si>
  <si>
    <t>mdf</t>
  </si>
  <si>
    <t>Moksha</t>
  </si>
  <si>
    <t>RM0185</t>
  </si>
  <si>
    <t>Recycled post-consumer polyamide (nylon)</t>
  </si>
  <si>
    <t>BS-EG</t>
  </si>
  <si>
    <t>East Grand Bahama</t>
  </si>
  <si>
    <t>mdr</t>
  </si>
  <si>
    <t>Mandar</t>
  </si>
  <si>
    <t>RM0310</t>
  </si>
  <si>
    <t>Recycled pre-consumer polyamide (nylon) - VR2</t>
  </si>
  <si>
    <t>BS-EX</t>
  </si>
  <si>
    <t>Exuma</t>
  </si>
  <si>
    <t>men</t>
  </si>
  <si>
    <t>Mende</t>
  </si>
  <si>
    <t>RM0311</t>
  </si>
  <si>
    <t>Recycled post-consumer polyamide (nylon) - VR2</t>
  </si>
  <si>
    <t>BS-FP</t>
  </si>
  <si>
    <t>City of Freeport</t>
  </si>
  <si>
    <t>mga</t>
  </si>
  <si>
    <t>Irish, Middle (900-1200)</t>
  </si>
  <si>
    <t>RM0386</t>
  </si>
  <si>
    <t>Polybutylene Terepthalate (PBT)</t>
  </si>
  <si>
    <t>BS-GC</t>
  </si>
  <si>
    <t>Grand Cay</t>
  </si>
  <si>
    <t>mic</t>
  </si>
  <si>
    <t>Mi'kmaq; Micmac</t>
  </si>
  <si>
    <t>RM0388</t>
  </si>
  <si>
    <t>Recycled pre/post-consumer polybutylene terephthalate (PBT)</t>
  </si>
  <si>
    <t>BS-HI</t>
  </si>
  <si>
    <t>Harbour Island</t>
  </si>
  <si>
    <t>min</t>
  </si>
  <si>
    <t>Minangkabau</t>
  </si>
  <si>
    <t>RM0389</t>
  </si>
  <si>
    <t>Recycled pre-consumer polybutylene terephthalate (PBT)</t>
  </si>
  <si>
    <t>BS-HT</t>
  </si>
  <si>
    <t>Hope Town</t>
  </si>
  <si>
    <t>mis</t>
  </si>
  <si>
    <t>Uncoded languages</t>
  </si>
  <si>
    <t>RM0390</t>
  </si>
  <si>
    <t>Recycled post-consumer polybutylene terephthalate (PBT)</t>
  </si>
  <si>
    <t>BS-IN</t>
  </si>
  <si>
    <t>Inagua</t>
  </si>
  <si>
    <t>mkh</t>
  </si>
  <si>
    <t>Mon-Khmer languages</t>
  </si>
  <si>
    <t>RM0391</t>
  </si>
  <si>
    <t>Recycled pre-consumer polybutylene terephthalate (PBT) - VR2</t>
  </si>
  <si>
    <t>BS-LI</t>
  </si>
  <si>
    <t>Long Island</t>
  </si>
  <si>
    <t>mlg</t>
  </si>
  <si>
    <t>mg</t>
  </si>
  <si>
    <t>Malagasy</t>
  </si>
  <si>
    <t>RM0392</t>
  </si>
  <si>
    <t>Recycled post-consumer polybutylene terephthalate (PBT) - VR2</t>
  </si>
  <si>
    <t>BS-MC</t>
  </si>
  <si>
    <t>Mangrove Cay</t>
  </si>
  <si>
    <t>mlt</t>
  </si>
  <si>
    <t>mt</t>
  </si>
  <si>
    <t>Maltese</t>
  </si>
  <si>
    <t>RM0272</t>
  </si>
  <si>
    <t xml:space="preserve">Polycarbonate (PC) </t>
  </si>
  <si>
    <t>BS-MG</t>
  </si>
  <si>
    <t>Mayaguana</t>
  </si>
  <si>
    <t>mnc</t>
  </si>
  <si>
    <t>Manchu</t>
  </si>
  <si>
    <t>RM0273</t>
  </si>
  <si>
    <t xml:space="preserve">Recycled pre/post-consumer polycarbonate (PC) </t>
  </si>
  <si>
    <t>BS-MI</t>
  </si>
  <si>
    <t>Moore's Island</t>
  </si>
  <si>
    <t>mni</t>
  </si>
  <si>
    <t>Manipuri</t>
  </si>
  <si>
    <t>RM0274</t>
  </si>
  <si>
    <t xml:space="preserve">Recycled pre-consumer polycarbonate (PC) </t>
  </si>
  <si>
    <t>BS-NE</t>
  </si>
  <si>
    <t>North Eleuthera</t>
  </si>
  <si>
    <t>mno</t>
  </si>
  <si>
    <t>Manobo languages</t>
  </si>
  <si>
    <t>RM0275</t>
  </si>
  <si>
    <t xml:space="preserve">Recycled post-consumer polycarbonate (PC) </t>
  </si>
  <si>
    <t>BS-NO</t>
  </si>
  <si>
    <t>North Abaco</t>
  </si>
  <si>
    <t>moh</t>
  </si>
  <si>
    <t>Mohawk</t>
  </si>
  <si>
    <t>RM0276</t>
  </si>
  <si>
    <t>Polycarbonate-acrylonitrile butadiene styrene (PC-ABS)</t>
  </si>
  <si>
    <t>BS-NP</t>
  </si>
  <si>
    <t>New Providence</t>
  </si>
  <si>
    <t>mon</t>
  </si>
  <si>
    <t>mn</t>
  </si>
  <si>
    <t>Mongolian</t>
  </si>
  <si>
    <t>RM0277</t>
  </si>
  <si>
    <t>Recycled pre/post-consumer polycarbonate-acrylonitrile butadiene styrene (PC-ABS)</t>
  </si>
  <si>
    <t>BS-NS</t>
  </si>
  <si>
    <t>North Andros</t>
  </si>
  <si>
    <t>mos</t>
  </si>
  <si>
    <t>Mossi</t>
  </si>
  <si>
    <t>RM0278</t>
  </si>
  <si>
    <t>Recycled pre-consumer polycarbonate-acrylonitrile butadiene styrene (PC-ABS)</t>
  </si>
  <si>
    <t>BS-RC</t>
  </si>
  <si>
    <t>Rum Cay</t>
  </si>
  <si>
    <t>mul</t>
  </si>
  <si>
    <t>Multiple languages</t>
  </si>
  <si>
    <t>RM0279</t>
  </si>
  <si>
    <t>Recycled post-consumer polycarbonate-acrylonitrile butadiene styrene (PC-ABS)</t>
  </si>
  <si>
    <t>BS-RI</t>
  </si>
  <si>
    <t>Ragged Island</t>
  </si>
  <si>
    <t>mun</t>
  </si>
  <si>
    <t>Munda languages</t>
  </si>
  <si>
    <t>RM0186</t>
  </si>
  <si>
    <t>Polyester</t>
  </si>
  <si>
    <t>BS-SA</t>
  </si>
  <si>
    <t>South Andros</t>
  </si>
  <si>
    <t>mus</t>
  </si>
  <si>
    <t>Creek</t>
  </si>
  <si>
    <t>RM0187</t>
  </si>
  <si>
    <t>Recycled pre/post-consumer polyester</t>
  </si>
  <si>
    <t>BS-SE</t>
  </si>
  <si>
    <t>South Eleuthera</t>
  </si>
  <si>
    <t>mwl</t>
  </si>
  <si>
    <t>Mirandese</t>
  </si>
  <si>
    <t>RM0188</t>
  </si>
  <si>
    <t>Recycled pre-consumer polyester</t>
  </si>
  <si>
    <t>BS-SO</t>
  </si>
  <si>
    <t>South Abaco</t>
  </si>
  <si>
    <t>mwr</t>
  </si>
  <si>
    <t>Marwari</t>
  </si>
  <si>
    <t>RM0189</t>
  </si>
  <si>
    <t>Recycled post-consumer polyester</t>
  </si>
  <si>
    <t>BS-SS</t>
  </si>
  <si>
    <t>San Salvador</t>
  </si>
  <si>
    <t>myn</t>
  </si>
  <si>
    <t>Mayan languages</t>
  </si>
  <si>
    <t>RM0312</t>
  </si>
  <si>
    <t>Recycled pre-consumer polyester - VR2</t>
  </si>
  <si>
    <t>BS-SW</t>
  </si>
  <si>
    <t>Spanish Wells</t>
  </si>
  <si>
    <t>myv</t>
  </si>
  <si>
    <t>Erzya</t>
  </si>
  <si>
    <t>RM0313</t>
  </si>
  <si>
    <t>Recycled post-consumer polyester - VR2</t>
  </si>
  <si>
    <t>BS-WG</t>
  </si>
  <si>
    <t>West Grand Bahama</t>
  </si>
  <si>
    <t>nah</t>
  </si>
  <si>
    <t>Nahuatl languages</t>
  </si>
  <si>
    <t>RM0190</t>
  </si>
  <si>
    <t>Polyethylene</t>
  </si>
  <si>
    <t>nai</t>
  </si>
  <si>
    <t>North American Indian languages</t>
  </si>
  <si>
    <t>RM0191</t>
  </si>
  <si>
    <t>Recycled pre/post-consumer Polyethylene</t>
  </si>
  <si>
    <t>BH-13</t>
  </si>
  <si>
    <t>Capital Governorate</t>
  </si>
  <si>
    <t>nap</t>
  </si>
  <si>
    <t>Neapolitan</t>
  </si>
  <si>
    <t>RM0192</t>
  </si>
  <si>
    <t>Recycled pre-consumer Polyethylene</t>
  </si>
  <si>
    <t>BH-14</t>
  </si>
  <si>
    <t>Southern Governorate</t>
  </si>
  <si>
    <t>nau</t>
  </si>
  <si>
    <t>na</t>
  </si>
  <si>
    <t>RM0193</t>
  </si>
  <si>
    <t>Recycled post-consumer Polyethylene</t>
  </si>
  <si>
    <t>BH-15</t>
  </si>
  <si>
    <t>Muharraq Governorate</t>
  </si>
  <si>
    <t>nav</t>
  </si>
  <si>
    <t>nv</t>
  </si>
  <si>
    <t>Navajo; Navaho</t>
  </si>
  <si>
    <t>RM0194</t>
  </si>
  <si>
    <t>Polyethylene terephthalate (PET)</t>
  </si>
  <si>
    <t>BH-17</t>
  </si>
  <si>
    <t>Northern Governorate</t>
  </si>
  <si>
    <t>nbl</t>
  </si>
  <si>
    <t>nr</t>
  </si>
  <si>
    <t>Ndebele, South; South Ndebele</t>
  </si>
  <si>
    <t>RM0195</t>
  </si>
  <si>
    <t>Recycled pre/post-consumer polyethylene terephthalate (PET)</t>
  </si>
  <si>
    <t>nde</t>
  </si>
  <si>
    <t>nd</t>
  </si>
  <si>
    <t>Ndebele, North; North Ndebele</t>
  </si>
  <si>
    <t>RM0196</t>
  </si>
  <si>
    <t>Recycled pre-consumer polyethylene terephthalate (PET)</t>
  </si>
  <si>
    <t>BD-A</t>
  </si>
  <si>
    <t>Barishal</t>
  </si>
  <si>
    <t>ndo</t>
  </si>
  <si>
    <t>ng</t>
  </si>
  <si>
    <t>Ndonga</t>
  </si>
  <si>
    <t>RM0197</t>
  </si>
  <si>
    <t>Recycled post-consumer polyethylene terephthalate (PET)</t>
  </si>
  <si>
    <t>BD-B</t>
  </si>
  <si>
    <t>Chattogram</t>
  </si>
  <si>
    <t>nds</t>
  </si>
  <si>
    <t>Low German; Low Saxon; German, Low; Saxon, Low</t>
  </si>
  <si>
    <t>RM0314</t>
  </si>
  <si>
    <t>Recycled pre-consumer polyethylene terephthalate (PET) - VR2</t>
  </si>
  <si>
    <t>BD-C</t>
  </si>
  <si>
    <t>Dhaka</t>
  </si>
  <si>
    <t>nep</t>
  </si>
  <si>
    <t>ne</t>
  </si>
  <si>
    <t>Nepali</t>
  </si>
  <si>
    <t>RM0315</t>
  </si>
  <si>
    <t>Recycled post-consumer polyethylene terephthalate (PET) - VR2</t>
  </si>
  <si>
    <t>BD-D</t>
  </si>
  <si>
    <t>Khulna</t>
  </si>
  <si>
    <t>new</t>
  </si>
  <si>
    <t>Nepal Bhasa; Newari</t>
  </si>
  <si>
    <t>RM0198</t>
  </si>
  <si>
    <t>Polylactic acid (PLA)</t>
  </si>
  <si>
    <t>BD-E</t>
  </si>
  <si>
    <t>Rajshahi</t>
  </si>
  <si>
    <t>nia</t>
  </si>
  <si>
    <t>Nias</t>
  </si>
  <si>
    <t>RM0199</t>
  </si>
  <si>
    <t>Recycled pre/post-consuer polylactic acid (PLA)</t>
  </si>
  <si>
    <t>BD-F</t>
  </si>
  <si>
    <t>Rangpur</t>
  </si>
  <si>
    <t>nic</t>
  </si>
  <si>
    <t>Niger-Kordofanian languages</t>
  </si>
  <si>
    <t>RM0200</t>
  </si>
  <si>
    <t>Recycled pre-consumer polylactic acid (PLA)</t>
  </si>
  <si>
    <t>BD-G</t>
  </si>
  <si>
    <t>Sylhet</t>
  </si>
  <si>
    <t>niu</t>
  </si>
  <si>
    <t>Niuean</t>
  </si>
  <si>
    <t>RM0201</t>
  </si>
  <si>
    <t>Recycled post-consumer polylactic acid (PLA)</t>
  </si>
  <si>
    <t>BD-H</t>
  </si>
  <si>
    <t>Mymensingh</t>
  </si>
  <si>
    <t>nno</t>
  </si>
  <si>
    <t>nn</t>
  </si>
  <si>
    <t>Norwegian Nynorsk; Nynorsk, Norwegian</t>
  </si>
  <si>
    <t>RM0202</t>
  </si>
  <si>
    <t xml:space="preserve">Polypropylene </t>
  </si>
  <si>
    <t>BB-01</t>
  </si>
  <si>
    <t>Christ Church</t>
  </si>
  <si>
    <t>nob</t>
  </si>
  <si>
    <t>nb</t>
  </si>
  <si>
    <t>BokmÃ¥l, Norwegian; Norwegian BokmÃ¥l</t>
  </si>
  <si>
    <t>RM0203</t>
  </si>
  <si>
    <t>Recycled pre/post-consumer polypropylene</t>
  </si>
  <si>
    <t>BB-02</t>
  </si>
  <si>
    <t>Saint Andrew</t>
  </si>
  <si>
    <t>nog</t>
  </si>
  <si>
    <t>Nogai</t>
  </si>
  <si>
    <t>RM0204</t>
  </si>
  <si>
    <t>Recycled pre-consumer polypropylene</t>
  </si>
  <si>
    <t>BB-03</t>
  </si>
  <si>
    <t>non</t>
  </si>
  <si>
    <t>Norse, Old</t>
  </si>
  <si>
    <t>RM0205</t>
  </si>
  <si>
    <t>Recycled post-consumer polypropylene</t>
  </si>
  <si>
    <t>BB-04</t>
  </si>
  <si>
    <t>Saint James</t>
  </si>
  <si>
    <t>nor</t>
  </si>
  <si>
    <t>no</t>
  </si>
  <si>
    <t>Norwegian</t>
  </si>
  <si>
    <t>RM0206</t>
  </si>
  <si>
    <t>Polystyrene</t>
  </si>
  <si>
    <t>BB-05</t>
  </si>
  <si>
    <t>nqo</t>
  </si>
  <si>
    <t>N'Ko</t>
  </si>
  <si>
    <t>RM0207</t>
  </si>
  <si>
    <t>Recycled pre/post-consumer polystyrene</t>
  </si>
  <si>
    <t>BB-06</t>
  </si>
  <si>
    <t>Saint Joseph</t>
  </si>
  <si>
    <t>nso</t>
  </si>
  <si>
    <t>Pedi; Sepedi; Northern Sotho</t>
  </si>
  <si>
    <t>RM0208</t>
  </si>
  <si>
    <t>Recycled pre-consumer polystyrene</t>
  </si>
  <si>
    <t>BB-07</t>
  </si>
  <si>
    <t>Saint Lucy</t>
  </si>
  <si>
    <t>nub</t>
  </si>
  <si>
    <t>Nubian languages</t>
  </si>
  <si>
    <t>RM0209</t>
  </si>
  <si>
    <t>Recycled post-consumer polystyrene</t>
  </si>
  <si>
    <t>BB-08</t>
  </si>
  <si>
    <t>Saint Michael</t>
  </si>
  <si>
    <t>nwc</t>
  </si>
  <si>
    <t>Classical Newari; Old Newari; Classical Nepal Bhasa</t>
  </si>
  <si>
    <t>RM0210</t>
  </si>
  <si>
    <t xml:space="preserve">Polyurethane </t>
  </si>
  <si>
    <t>BB-09</t>
  </si>
  <si>
    <t>nya</t>
  </si>
  <si>
    <t>ny</t>
  </si>
  <si>
    <t>Chichewa; Chewa; Nyanja</t>
  </si>
  <si>
    <t>RM0211</t>
  </si>
  <si>
    <t>Recycled pre/post-consumer polyurethane</t>
  </si>
  <si>
    <t>BB-10</t>
  </si>
  <si>
    <t>nym</t>
  </si>
  <si>
    <t>Nyamwezi</t>
  </si>
  <si>
    <t>RM0212</t>
  </si>
  <si>
    <t>Recycled pre-consumer polyurethane</t>
  </si>
  <si>
    <t>BB-11</t>
  </si>
  <si>
    <t>Saint Thomas</t>
  </si>
  <si>
    <t>nyn</t>
  </si>
  <si>
    <t>Nyankole</t>
  </si>
  <si>
    <t>RM0213</t>
  </si>
  <si>
    <t>Recycled post-consumer polyurethane</t>
  </si>
  <si>
    <t>nyo</t>
  </si>
  <si>
    <t>Nyoro</t>
  </si>
  <si>
    <t>RM0214</t>
  </si>
  <si>
    <t>Protein</t>
  </si>
  <si>
    <t>BY-BR</t>
  </si>
  <si>
    <t>Brest Region</t>
  </si>
  <si>
    <t>nzi</t>
  </si>
  <si>
    <t>Nzima</t>
  </si>
  <si>
    <t>RM0215</t>
  </si>
  <si>
    <t>Recycled pre/post-consumer protein</t>
  </si>
  <si>
    <t>BY-HM</t>
  </si>
  <si>
    <t>City of Minsk</t>
  </si>
  <si>
    <t>oci</t>
  </si>
  <si>
    <t>oc</t>
  </si>
  <si>
    <t>Occitan (post 1500)</t>
  </si>
  <si>
    <t>RM0216</t>
  </si>
  <si>
    <t>Recycled pre-consumer protein</t>
  </si>
  <si>
    <t>BY-HO</t>
  </si>
  <si>
    <t>Gomel Region</t>
  </si>
  <si>
    <t>oji</t>
  </si>
  <si>
    <t>oj</t>
  </si>
  <si>
    <t>Ojibwa</t>
  </si>
  <si>
    <t>RM0217</t>
  </si>
  <si>
    <t>Recycled post-consumer protein</t>
  </si>
  <si>
    <t>BY-HR</t>
  </si>
  <si>
    <t>Grodno Region</t>
  </si>
  <si>
    <t>ori</t>
  </si>
  <si>
    <t>or</t>
  </si>
  <si>
    <t>Oriya</t>
  </si>
  <si>
    <t>RM0280</t>
  </si>
  <si>
    <t xml:space="preserve">Synthetic rubber </t>
  </si>
  <si>
    <t>BY-MA</t>
  </si>
  <si>
    <t>Mogilev Region</t>
  </si>
  <si>
    <t>orm</t>
  </si>
  <si>
    <t>om</t>
  </si>
  <si>
    <t>Oromo</t>
  </si>
  <si>
    <t>RM0281</t>
  </si>
  <si>
    <t xml:space="preserve">Recycled pre/post-consumer synthetic rubber </t>
  </si>
  <si>
    <t>BY-MI</t>
  </si>
  <si>
    <t>Minsk Region</t>
  </si>
  <si>
    <t>osa</t>
  </si>
  <si>
    <t>Osage</t>
  </si>
  <si>
    <t>RM0282</t>
  </si>
  <si>
    <t xml:space="preserve">Recycled pre-consumer  synthetic rubber </t>
  </si>
  <si>
    <t>BY-VI</t>
  </si>
  <si>
    <t>Vitebsk Region</t>
  </si>
  <si>
    <t>oss</t>
  </si>
  <si>
    <t>os</t>
  </si>
  <si>
    <t>Ossetian; Ossetic</t>
  </si>
  <si>
    <t>RM0283</t>
  </si>
  <si>
    <t xml:space="preserve">Recycled post-consumer  synthetic rubber </t>
  </si>
  <si>
    <t>ota</t>
  </si>
  <si>
    <t>Turkish, Ottoman (1500-1928)</t>
  </si>
  <si>
    <t>RM0284</t>
  </si>
  <si>
    <t>Thermoplastic elastomer (TPE)</t>
  </si>
  <si>
    <t>BE-BRU</t>
  </si>
  <si>
    <t>Brussels Hoofdstedelijk Gewest</t>
  </si>
  <si>
    <t>oto</t>
  </si>
  <si>
    <t>Otomian languages</t>
  </si>
  <si>
    <t>RM0285</t>
  </si>
  <si>
    <t>Recycled pre/post-consumer thermoplastic elastomer (TPE)</t>
  </si>
  <si>
    <t>BE-VLG</t>
  </si>
  <si>
    <t>Vlaams Gewest</t>
  </si>
  <si>
    <t>paa</t>
  </si>
  <si>
    <t>Papuan languages</t>
  </si>
  <si>
    <t>RM0286</t>
  </si>
  <si>
    <t>Recycled pre-consumer  thermoplastic elastomer (TPE)</t>
  </si>
  <si>
    <t>BE-WAL</t>
  </si>
  <si>
    <t xml:space="preserve">Waals Gewest </t>
  </si>
  <si>
    <t>pag</t>
  </si>
  <si>
    <t>Pangasinan</t>
  </si>
  <si>
    <t>RM0287</t>
  </si>
  <si>
    <t>Recycled post-consumer  thermoplastic elastomer (TPE)</t>
  </si>
  <si>
    <t>pal</t>
  </si>
  <si>
    <t>Pahlavi</t>
  </si>
  <si>
    <t>RM0288</t>
  </si>
  <si>
    <t>Thermoplastic rubber (TPR)</t>
  </si>
  <si>
    <t>BZ-BZ</t>
  </si>
  <si>
    <t>pam</t>
  </si>
  <si>
    <t>Pampanga; Kapampangan</t>
  </si>
  <si>
    <t>RM0289</t>
  </si>
  <si>
    <t>Recycled pre/post-consumer thermoplastic rubber (TPR)</t>
  </si>
  <si>
    <t>BZ-CY</t>
  </si>
  <si>
    <t>Cayo</t>
  </si>
  <si>
    <t>pan</t>
  </si>
  <si>
    <t>pa</t>
  </si>
  <si>
    <t>Panjabi; Punjabi</t>
  </si>
  <si>
    <t>RM0290</t>
  </si>
  <si>
    <t>Recycled pre-consumer  thermoplastic rubber (TPR)</t>
  </si>
  <si>
    <t>BZ-CZL</t>
  </si>
  <si>
    <t>Corozal</t>
  </si>
  <si>
    <t>pap</t>
  </si>
  <si>
    <t>Papiamento</t>
  </si>
  <si>
    <t>RM0291</t>
  </si>
  <si>
    <t>Recycled post-consumer  thermoplastic rubber (TPR)</t>
  </si>
  <si>
    <t>BZ-OW</t>
  </si>
  <si>
    <t>Orange Walk</t>
  </si>
  <si>
    <t>pau</t>
  </si>
  <si>
    <t>Palauan</t>
  </si>
  <si>
    <t>RM0218</t>
  </si>
  <si>
    <t>Acetate</t>
  </si>
  <si>
    <t>BZ-SC</t>
  </si>
  <si>
    <t>Stann Creek</t>
  </si>
  <si>
    <t>peo</t>
  </si>
  <si>
    <t>Persian, Old (ca.600-400 B.C.)</t>
  </si>
  <si>
    <t>RM0219</t>
  </si>
  <si>
    <t>Recycled pre/post-consumer acetate</t>
  </si>
  <si>
    <t>BZ-TOL</t>
  </si>
  <si>
    <t>Toledo</t>
  </si>
  <si>
    <t>per</t>
  </si>
  <si>
    <t>fas</t>
  </si>
  <si>
    <t>fa</t>
  </si>
  <si>
    <t>Persian</t>
  </si>
  <si>
    <t>RM0220</t>
  </si>
  <si>
    <t>Recycled pre-consumer acetate</t>
  </si>
  <si>
    <t>phi</t>
  </si>
  <si>
    <t>Philippine languages</t>
  </si>
  <si>
    <t>RM0221</t>
  </si>
  <si>
    <t>Recycled post-consumer acetate</t>
  </si>
  <si>
    <t>BJ-AK</t>
  </si>
  <si>
    <t>Atacora</t>
  </si>
  <si>
    <t>phn</t>
  </si>
  <si>
    <t>Phoenician</t>
  </si>
  <si>
    <t>RM0316</t>
  </si>
  <si>
    <t>Recycled pre-consumer acetate - VR2</t>
  </si>
  <si>
    <t>BJ-AL</t>
  </si>
  <si>
    <t>Alibori</t>
  </si>
  <si>
    <t>pli</t>
  </si>
  <si>
    <t>pi</t>
  </si>
  <si>
    <t>Pali</t>
  </si>
  <si>
    <t>RM0317</t>
  </si>
  <si>
    <t>Recycled post-consumer acetate - VR2</t>
  </si>
  <si>
    <t>BJ-AQ</t>
  </si>
  <si>
    <t>Atlantique</t>
  </si>
  <si>
    <t>pol</t>
  </si>
  <si>
    <t>pl</t>
  </si>
  <si>
    <t>Polish</t>
  </si>
  <si>
    <t>RM0222</t>
  </si>
  <si>
    <t>Cupro</t>
  </si>
  <si>
    <t>BJ-BO</t>
  </si>
  <si>
    <t>Borgou</t>
  </si>
  <si>
    <t>pon</t>
  </si>
  <si>
    <t>Pohnpeian</t>
  </si>
  <si>
    <t>RM0223</t>
  </si>
  <si>
    <t>Recycled pre/post-consumer cupro</t>
  </si>
  <si>
    <t>BJ-CO</t>
  </si>
  <si>
    <t>Collines</t>
  </si>
  <si>
    <t>por</t>
  </si>
  <si>
    <t>pt</t>
  </si>
  <si>
    <t>Portuguese</t>
  </si>
  <si>
    <t>RM0224</t>
  </si>
  <si>
    <t>Recycled pre-consumer cupro</t>
  </si>
  <si>
    <t>BJ-DO</t>
  </si>
  <si>
    <t>Donga</t>
  </si>
  <si>
    <t>pra</t>
  </si>
  <si>
    <t>Prakrit languages</t>
  </si>
  <si>
    <t>RM0225</t>
  </si>
  <si>
    <t>Recycled post-consumer cupro</t>
  </si>
  <si>
    <t>BJ-KO</t>
  </si>
  <si>
    <t>Couffo</t>
  </si>
  <si>
    <t>pro</t>
  </si>
  <si>
    <t>ProvenÃ§al, Old (to 1500); Occitan, Old (to 1500)</t>
  </si>
  <si>
    <t>RM0318</t>
  </si>
  <si>
    <t>Recycled pre-consumer cupro - VR2</t>
  </si>
  <si>
    <t>BJ-LI</t>
  </si>
  <si>
    <t>Littoral</t>
  </si>
  <si>
    <t>pus</t>
  </si>
  <si>
    <t>ps</t>
  </si>
  <si>
    <t>Pushto; Pashto</t>
  </si>
  <si>
    <t>RM0319</t>
  </si>
  <si>
    <t>Recycled post-consumer cupro - VR2</t>
  </si>
  <si>
    <t>BJ-MO</t>
  </si>
  <si>
    <t>Mono</t>
  </si>
  <si>
    <t>qaa-qtz</t>
  </si>
  <si>
    <t>Reserved for local use</t>
  </si>
  <si>
    <t>RM0393</t>
  </si>
  <si>
    <t>Diacetate</t>
  </si>
  <si>
    <t>BJ-OU</t>
  </si>
  <si>
    <t>Ouémé</t>
  </si>
  <si>
    <t>que</t>
  </si>
  <si>
    <t>qu</t>
  </si>
  <si>
    <t>Quechua</t>
  </si>
  <si>
    <t>RM0395</t>
  </si>
  <si>
    <t>Recycled pre/post-consumer diacetate</t>
  </si>
  <si>
    <t>BJ-PL</t>
  </si>
  <si>
    <t>Plateau</t>
  </si>
  <si>
    <t>raj</t>
  </si>
  <si>
    <t>Rajasthani</t>
  </si>
  <si>
    <t>RM0396</t>
  </si>
  <si>
    <t>Recycled pre-consumer diacetate</t>
  </si>
  <si>
    <t>BJ-ZO</t>
  </si>
  <si>
    <t>Zou</t>
  </si>
  <si>
    <t>rap</t>
  </si>
  <si>
    <t>Rapanui</t>
  </si>
  <si>
    <t>RM0397</t>
  </si>
  <si>
    <t>Recycled post-consumer diacetate</t>
  </si>
  <si>
    <t>rar</t>
  </si>
  <si>
    <t>Rarotongan; Cook Islands Maori</t>
  </si>
  <si>
    <t>RM0398</t>
  </si>
  <si>
    <t>Recycled pre-consumer diacetate - VR2</t>
  </si>
  <si>
    <t>BT-11</t>
  </si>
  <si>
    <t>Paro</t>
  </si>
  <si>
    <t>roa</t>
  </si>
  <si>
    <t>Romance languages</t>
  </si>
  <si>
    <t>RM0399</t>
  </si>
  <si>
    <t>Recycled post-consumer diacetate - VR2</t>
  </si>
  <si>
    <t>BT-12</t>
  </si>
  <si>
    <t>Chhukha</t>
  </si>
  <si>
    <t>roh</t>
  </si>
  <si>
    <t>rm</t>
  </si>
  <si>
    <t>Romansh</t>
  </si>
  <si>
    <t>RM0226</t>
  </si>
  <si>
    <t>Lyocell</t>
  </si>
  <si>
    <t>BT-13</t>
  </si>
  <si>
    <t>Haa</t>
  </si>
  <si>
    <t>rom</t>
  </si>
  <si>
    <t>Romany</t>
  </si>
  <si>
    <t>RM0227</t>
  </si>
  <si>
    <t>Recycled pre/post-consumer lyocell</t>
  </si>
  <si>
    <t>BT-14</t>
  </si>
  <si>
    <t>Samtse</t>
  </si>
  <si>
    <t>rum</t>
  </si>
  <si>
    <t>ron</t>
  </si>
  <si>
    <t>ro</t>
  </si>
  <si>
    <t>Romanian; Moldavian; Moldovan</t>
  </si>
  <si>
    <t>RM0228</t>
  </si>
  <si>
    <t>Recycled pre-consumer lyocell</t>
  </si>
  <si>
    <t>BT-15</t>
  </si>
  <si>
    <t>Thimphu</t>
  </si>
  <si>
    <t>run</t>
  </si>
  <si>
    <t>rn</t>
  </si>
  <si>
    <t>Rundi</t>
  </si>
  <si>
    <t>RM0229</t>
  </si>
  <si>
    <t>Recycled post-consumer lyocell</t>
  </si>
  <si>
    <t>BT-21</t>
  </si>
  <si>
    <t>Tsirang</t>
  </si>
  <si>
    <t>rup</t>
  </si>
  <si>
    <t>Aromanian; Arumanian; Macedo-Romanian</t>
  </si>
  <si>
    <t>RM0320</t>
  </si>
  <si>
    <t>Recycled pre-consumer lyocell - VR2</t>
  </si>
  <si>
    <t>BT-22</t>
  </si>
  <si>
    <t>Dagana</t>
  </si>
  <si>
    <t>rus</t>
  </si>
  <si>
    <t>ru</t>
  </si>
  <si>
    <t>Russian</t>
  </si>
  <si>
    <t>RM0321</t>
  </si>
  <si>
    <t>Recycled post-consumer lyocell - VR2</t>
  </si>
  <si>
    <t>BT-23</t>
  </si>
  <si>
    <t>Punakha</t>
  </si>
  <si>
    <t>sad</t>
  </si>
  <si>
    <t>Sandawe</t>
  </si>
  <si>
    <t>RM0304</t>
  </si>
  <si>
    <t>Sustainably sourced lyocell</t>
  </si>
  <si>
    <t>BT-24</t>
  </si>
  <si>
    <t>Wangdue Phodrang</t>
  </si>
  <si>
    <t>sag</t>
  </si>
  <si>
    <t>sg</t>
  </si>
  <si>
    <t>Sango</t>
  </si>
  <si>
    <t>RM0230</t>
  </si>
  <si>
    <t>Modal</t>
  </si>
  <si>
    <t>BT-31</t>
  </si>
  <si>
    <t>Sarpang</t>
  </si>
  <si>
    <t>sah</t>
  </si>
  <si>
    <t>Yakut</t>
  </si>
  <si>
    <t>RM0231</t>
  </si>
  <si>
    <t>Recycled pre/post-consumer modal</t>
  </si>
  <si>
    <t>BT-32</t>
  </si>
  <si>
    <t>Trongsa</t>
  </si>
  <si>
    <t>sai</t>
  </si>
  <si>
    <t>South American Indian languages</t>
  </si>
  <si>
    <t>RM0232</t>
  </si>
  <si>
    <t>Recycled pre-consumer modal</t>
  </si>
  <si>
    <t>BT-33</t>
  </si>
  <si>
    <t>Bumthang</t>
  </si>
  <si>
    <t>sal</t>
  </si>
  <si>
    <t>Salishan languages</t>
  </si>
  <si>
    <t>RM0233</t>
  </si>
  <si>
    <t>Recycled post-consumer modal</t>
  </si>
  <si>
    <t>BT-34</t>
  </si>
  <si>
    <t>Zhemgang</t>
  </si>
  <si>
    <t>sam</t>
  </si>
  <si>
    <t>Samaritan Aramaic</t>
  </si>
  <si>
    <t>RM0322</t>
  </si>
  <si>
    <t>Recycled pre-consumer modal - VR2</t>
  </si>
  <si>
    <t>BT-41</t>
  </si>
  <si>
    <t>Trashigang</t>
  </si>
  <si>
    <t>san</t>
  </si>
  <si>
    <t>sa</t>
  </si>
  <si>
    <t>Sanskrit</t>
  </si>
  <si>
    <t>RM0323</t>
  </si>
  <si>
    <t>Recycled post-consumer modal - VR2</t>
  </si>
  <si>
    <t>BT-42</t>
  </si>
  <si>
    <t>Monggar</t>
  </si>
  <si>
    <t>sas</t>
  </si>
  <si>
    <t>Sasak</t>
  </si>
  <si>
    <t>RM0234</t>
  </si>
  <si>
    <t xml:space="preserve">Triacetate </t>
  </si>
  <si>
    <t>BT-43</t>
  </si>
  <si>
    <t>Pema Gatshel</t>
  </si>
  <si>
    <t>sat</t>
  </si>
  <si>
    <t>Santali</t>
  </si>
  <si>
    <t>RM0235</t>
  </si>
  <si>
    <t xml:space="preserve">Recycled pre/post-consumer triacetate </t>
  </si>
  <si>
    <t>BT-44</t>
  </si>
  <si>
    <t>Lhuentse</t>
  </si>
  <si>
    <t>scn</t>
  </si>
  <si>
    <t>Sicilian</t>
  </si>
  <si>
    <t>RM0236</t>
  </si>
  <si>
    <t xml:space="preserve">Recycled pre-consumer triacetate </t>
  </si>
  <si>
    <t>BT-45</t>
  </si>
  <si>
    <t>Samdrup Jongkhar</t>
  </si>
  <si>
    <t>sco</t>
  </si>
  <si>
    <t>Scots</t>
  </si>
  <si>
    <t>RM0237</t>
  </si>
  <si>
    <t xml:space="preserve">Recycled post-consumer triacetate </t>
  </si>
  <si>
    <t>BT-GA</t>
  </si>
  <si>
    <t>Gasa</t>
  </si>
  <si>
    <t>sel</t>
  </si>
  <si>
    <t>Selkup</t>
  </si>
  <si>
    <t>RM0324</t>
  </si>
  <si>
    <t xml:space="preserve">Recycled pre-consumer triacetate - VR2 </t>
  </si>
  <si>
    <t>BT-TY</t>
  </si>
  <si>
    <t>Trashi Yangtse</t>
  </si>
  <si>
    <t>sem</t>
  </si>
  <si>
    <t>Semitic languages</t>
  </si>
  <si>
    <t>RM0325</t>
  </si>
  <si>
    <t>Recycled post-consumer triacetate - VR2</t>
  </si>
  <si>
    <t>sga</t>
  </si>
  <si>
    <t>Irish, Old (to 900)</t>
  </si>
  <si>
    <t>RM0238</t>
  </si>
  <si>
    <t>Viscose</t>
  </si>
  <si>
    <t>BO-B</t>
  </si>
  <si>
    <t>El Beni</t>
  </si>
  <si>
    <t>sgn</t>
  </si>
  <si>
    <t>Sign Languages</t>
  </si>
  <si>
    <t>RM0239</t>
  </si>
  <si>
    <t>Recycled pre/post-consumer viscose</t>
  </si>
  <si>
    <t>BO-C</t>
  </si>
  <si>
    <t>Cochabamba</t>
  </si>
  <si>
    <t>shn</t>
  </si>
  <si>
    <t>Shan</t>
  </si>
  <si>
    <t>RM0240</t>
  </si>
  <si>
    <t>Recycled pre-consumer viscose</t>
  </si>
  <si>
    <t>BO-H</t>
  </si>
  <si>
    <t>Chuquisaca</t>
  </si>
  <si>
    <t>sid</t>
  </si>
  <si>
    <t>Sidamo</t>
  </si>
  <si>
    <t>RM0241</t>
  </si>
  <si>
    <t>Recycled post-consumer viscose</t>
  </si>
  <si>
    <t>BO-L</t>
  </si>
  <si>
    <t>La Paz</t>
  </si>
  <si>
    <t>sin</t>
  </si>
  <si>
    <t>si</t>
  </si>
  <si>
    <t>Sinhala; Sinhalese</t>
  </si>
  <si>
    <t>RM0326</t>
  </si>
  <si>
    <t>Recycled pre-consumer viscose - VR2</t>
  </si>
  <si>
    <t>BO-N</t>
  </si>
  <si>
    <t>Pando</t>
  </si>
  <si>
    <t>sio</t>
  </si>
  <si>
    <t>Siouan languages</t>
  </si>
  <si>
    <t>RM0327</t>
  </si>
  <si>
    <t>Recycled post-consumer viscose - VR2</t>
  </si>
  <si>
    <t>BO-O</t>
  </si>
  <si>
    <t>Oruro</t>
  </si>
  <si>
    <t>sit</t>
  </si>
  <si>
    <t>Sino-Tibetan languages</t>
  </si>
  <si>
    <t>RM0292</t>
  </si>
  <si>
    <t>Copper</t>
  </si>
  <si>
    <t>BO-P</t>
  </si>
  <si>
    <t>Potosí</t>
  </si>
  <si>
    <t>sla</t>
  </si>
  <si>
    <t>Slavic languages</t>
  </si>
  <si>
    <t>RM0293</t>
  </si>
  <si>
    <t>Recycled pre/post-consumer copper</t>
  </si>
  <si>
    <t>BO-S</t>
  </si>
  <si>
    <t>slo</t>
  </si>
  <si>
    <t>slk</t>
  </si>
  <si>
    <t>sk</t>
  </si>
  <si>
    <t>Slovak</t>
  </si>
  <si>
    <t>RM0294</t>
  </si>
  <si>
    <t>Recycled pre-consumer  copper</t>
  </si>
  <si>
    <t>BO-T</t>
  </si>
  <si>
    <t>Tarija</t>
  </si>
  <si>
    <t>slv</t>
  </si>
  <si>
    <t>sl</t>
  </si>
  <si>
    <t>Slovenian</t>
  </si>
  <si>
    <t>RM0295</t>
  </si>
  <si>
    <t>Recycled post-consumer  copper</t>
  </si>
  <si>
    <t>sma</t>
  </si>
  <si>
    <t>Southern Sami</t>
  </si>
  <si>
    <t>RM0242</t>
  </si>
  <si>
    <t>Glass</t>
  </si>
  <si>
    <t>BQ-BO</t>
  </si>
  <si>
    <t>Bonaire</t>
  </si>
  <si>
    <t>sme</t>
  </si>
  <si>
    <t>se</t>
  </si>
  <si>
    <t>Northern Sami</t>
  </si>
  <si>
    <t>RM0243</t>
  </si>
  <si>
    <t>Recycled pre/post-consumer glass</t>
  </si>
  <si>
    <t>BQ-SA</t>
  </si>
  <si>
    <t>Saba</t>
  </si>
  <si>
    <t>smi</t>
  </si>
  <si>
    <t>Sami languages</t>
  </si>
  <si>
    <t>RM0244</t>
  </si>
  <si>
    <t>Recycled pre-consumer glass</t>
  </si>
  <si>
    <t>BQ-SE</t>
  </si>
  <si>
    <t>Sint Eustatius</t>
  </si>
  <si>
    <t>smj</t>
  </si>
  <si>
    <t>Lule Sami</t>
  </si>
  <si>
    <t>RM0245</t>
  </si>
  <si>
    <t>Recycled post-consumer glass</t>
  </si>
  <si>
    <t>BA-BIH</t>
  </si>
  <si>
    <t>Federation of Bosnia and Herzegovina</t>
  </si>
  <si>
    <t>smn</t>
  </si>
  <si>
    <t>Inari Sami</t>
  </si>
  <si>
    <t>RM0296</t>
  </si>
  <si>
    <t>Iron</t>
  </si>
  <si>
    <t>BA-BRC</t>
  </si>
  <si>
    <t>Brčko District</t>
  </si>
  <si>
    <t>smo</t>
  </si>
  <si>
    <t>sm</t>
  </si>
  <si>
    <t>Samoan</t>
  </si>
  <si>
    <t>RM0297</t>
  </si>
  <si>
    <t>Recycled pre/post-consumer iron</t>
  </si>
  <si>
    <t>BA-SRP</t>
  </si>
  <si>
    <t>Republika Srpska</t>
  </si>
  <si>
    <t>sms</t>
  </si>
  <si>
    <t>Skolt Sami</t>
  </si>
  <si>
    <t>RM0298</t>
  </si>
  <si>
    <t>Recycled pre-consumer  iron</t>
  </si>
  <si>
    <t>sna</t>
  </si>
  <si>
    <t>sn</t>
  </si>
  <si>
    <t>Shona</t>
  </si>
  <si>
    <t>RM0299</t>
  </si>
  <si>
    <t>Recycled post-consumer  iron</t>
  </si>
  <si>
    <t>BW-CE</t>
  </si>
  <si>
    <t>Central</t>
  </si>
  <si>
    <t>snd</t>
  </si>
  <si>
    <t>sd</t>
  </si>
  <si>
    <t>Sindhi</t>
  </si>
  <si>
    <t>RM0246</t>
  </si>
  <si>
    <t>Metal</t>
  </si>
  <si>
    <t>BW-CH</t>
  </si>
  <si>
    <t>Chobe</t>
  </si>
  <si>
    <t>snk</t>
  </si>
  <si>
    <t>Soninke</t>
  </si>
  <si>
    <t>RM0247</t>
  </si>
  <si>
    <t>Recycled pre/post-consumer metal</t>
  </si>
  <si>
    <t>BW-FR</t>
  </si>
  <si>
    <t>Francistown</t>
  </si>
  <si>
    <t>sog</t>
  </si>
  <si>
    <t>Sogdian</t>
  </si>
  <si>
    <t>RM0248</t>
  </si>
  <si>
    <t>Recycled pre-consumer metal</t>
  </si>
  <si>
    <t>BW-GA</t>
  </si>
  <si>
    <t>Gaborone</t>
  </si>
  <si>
    <t>som</t>
  </si>
  <si>
    <t>so</t>
  </si>
  <si>
    <t>Somali</t>
  </si>
  <si>
    <t>RM0249</t>
  </si>
  <si>
    <t>Recycled post-consumer metal</t>
  </si>
  <si>
    <t>BW-GH</t>
  </si>
  <si>
    <t>Ghanzi</t>
  </si>
  <si>
    <t>son</t>
  </si>
  <si>
    <t>Songhai languages</t>
  </si>
  <si>
    <t>RM0250</t>
  </si>
  <si>
    <t>Wood</t>
  </si>
  <si>
    <t>BW-JW</t>
  </si>
  <si>
    <t>Jwaneng</t>
  </si>
  <si>
    <t>sot</t>
  </si>
  <si>
    <t>st</t>
  </si>
  <si>
    <t>Sotho, Southern</t>
  </si>
  <si>
    <t>RM0251</t>
  </si>
  <si>
    <t>Recycled pre/post-consumer wood</t>
  </si>
  <si>
    <t>BW-KG</t>
  </si>
  <si>
    <t>Kgalagadi</t>
  </si>
  <si>
    <t>spa</t>
  </si>
  <si>
    <t>es</t>
  </si>
  <si>
    <t>Spanish; Castilian</t>
  </si>
  <si>
    <t>RM0252</t>
  </si>
  <si>
    <t>Recycled pre-consumer wood</t>
  </si>
  <si>
    <t>BW-KL</t>
  </si>
  <si>
    <t>Kgatleng</t>
  </si>
  <si>
    <t>srd</t>
  </si>
  <si>
    <t>sc</t>
  </si>
  <si>
    <t>Sardinian</t>
  </si>
  <si>
    <t>RM0253</t>
  </si>
  <si>
    <t>Recycled post-consumer wood</t>
  </si>
  <si>
    <t>BW-KW</t>
  </si>
  <si>
    <t>Kweneng</t>
  </si>
  <si>
    <t>srn</t>
  </si>
  <si>
    <t>Sranan Tongo</t>
  </si>
  <si>
    <t>RM0300</t>
  </si>
  <si>
    <t>Zinc</t>
  </si>
  <si>
    <t>BW-LO</t>
  </si>
  <si>
    <t>Lobatse</t>
  </si>
  <si>
    <t>srp</t>
  </si>
  <si>
    <t>sr</t>
  </si>
  <si>
    <t>Serbian</t>
  </si>
  <si>
    <t>RM0301</t>
  </si>
  <si>
    <t>Recycled pre/post-consumer zinc</t>
  </si>
  <si>
    <t>BW-NE</t>
  </si>
  <si>
    <t>North East</t>
  </si>
  <si>
    <t>srr</t>
  </si>
  <si>
    <t>Serer</t>
  </si>
  <si>
    <t>RM0302</t>
  </si>
  <si>
    <t>Recycled pre-consumer  zinc</t>
  </si>
  <si>
    <t>BW-NW</t>
  </si>
  <si>
    <t>ssa</t>
  </si>
  <si>
    <t>Nilo-Saharan languages</t>
  </si>
  <si>
    <t>RM0303</t>
  </si>
  <si>
    <t>Recycled post-consumer  zinc</t>
  </si>
  <si>
    <t>BW-SE</t>
  </si>
  <si>
    <t>South East</t>
  </si>
  <si>
    <t>ssw</t>
  </si>
  <si>
    <t>ss</t>
  </si>
  <si>
    <t>Swati</t>
  </si>
  <si>
    <t>RM0254</t>
  </si>
  <si>
    <t>Metallic fibers</t>
  </si>
  <si>
    <t>BW-SO</t>
  </si>
  <si>
    <t>Southern</t>
  </si>
  <si>
    <t>suk</t>
  </si>
  <si>
    <t>Sukuma</t>
  </si>
  <si>
    <t>RM0255</t>
  </si>
  <si>
    <t>Recycled pre/post-consumer metallic fibers</t>
  </si>
  <si>
    <t>BW-SP</t>
  </si>
  <si>
    <t>Selibe Phikwe</t>
  </si>
  <si>
    <t>sun</t>
  </si>
  <si>
    <t>su</t>
  </si>
  <si>
    <t>Sundanese</t>
  </si>
  <si>
    <t>RM0256</t>
  </si>
  <si>
    <t>Recycled pre-consumer metallic fibers</t>
  </si>
  <si>
    <t>BW-ST</t>
  </si>
  <si>
    <t>Sowa Town</t>
  </si>
  <si>
    <t>sus</t>
  </si>
  <si>
    <t>Susu</t>
  </si>
  <si>
    <t>RM0257</t>
  </si>
  <si>
    <t>Recycled post-consumer metallic fibers</t>
  </si>
  <si>
    <t>sux</t>
  </si>
  <si>
    <t>Sumerian</t>
  </si>
  <si>
    <t>RM0258</t>
  </si>
  <si>
    <t>BR-AC</t>
  </si>
  <si>
    <t>Acre</t>
  </si>
  <si>
    <t>swa</t>
  </si>
  <si>
    <t>sw</t>
  </si>
  <si>
    <t>Swahili</t>
  </si>
  <si>
    <t>RM0259</t>
  </si>
  <si>
    <t>Recycled pre/post-consumer mixed fibers</t>
  </si>
  <si>
    <t>BR-AL</t>
  </si>
  <si>
    <t>Alagos</t>
  </si>
  <si>
    <t>swe</t>
  </si>
  <si>
    <t>sv</t>
  </si>
  <si>
    <t>Swedish</t>
  </si>
  <si>
    <t>RM0260</t>
  </si>
  <si>
    <t>Recycled pre-consumer mixed fibers</t>
  </si>
  <si>
    <t>BR-AM</t>
  </si>
  <si>
    <t>Amazonas</t>
  </si>
  <si>
    <t>syc</t>
  </si>
  <si>
    <t>Classical Syriac</t>
  </si>
  <si>
    <t>RM0261</t>
  </si>
  <si>
    <t>Recycled post-consumer mixed fibers</t>
  </si>
  <si>
    <t>BR-AP</t>
  </si>
  <si>
    <t>Amapa</t>
  </si>
  <si>
    <t>syr</t>
  </si>
  <si>
    <t>Syriac</t>
  </si>
  <si>
    <t>RM0262</t>
  </si>
  <si>
    <t>BR-BA</t>
  </si>
  <si>
    <t>Bahia</t>
  </si>
  <si>
    <t>tah</t>
  </si>
  <si>
    <t>ty</t>
  </si>
  <si>
    <t>Tahitian</t>
  </si>
  <si>
    <t>RM0263</t>
  </si>
  <si>
    <t>Other in-conversion</t>
  </si>
  <si>
    <t>BR-CE</t>
  </si>
  <si>
    <t>Ceara</t>
  </si>
  <si>
    <t>tai</t>
  </si>
  <si>
    <t>Tai languages</t>
  </si>
  <si>
    <t>RM0264</t>
  </si>
  <si>
    <t>Other organic</t>
  </si>
  <si>
    <t>BR-DF</t>
  </si>
  <si>
    <t>Distrito Federal</t>
  </si>
  <si>
    <t>tam</t>
  </si>
  <si>
    <t>ta</t>
  </si>
  <si>
    <t>Tamil</t>
  </si>
  <si>
    <t>RM0265</t>
  </si>
  <si>
    <t xml:space="preserve">Other recycled pre/post-consumer </t>
  </si>
  <si>
    <t>BR-ES</t>
  </si>
  <si>
    <t>Espirito Santo</t>
  </si>
  <si>
    <t>tat</t>
  </si>
  <si>
    <t>tt</t>
  </si>
  <si>
    <t>Tatar</t>
  </si>
  <si>
    <t>RM0266</t>
  </si>
  <si>
    <t xml:space="preserve">Other recycled pre-consumer </t>
  </si>
  <si>
    <t>BR-GO</t>
  </si>
  <si>
    <t>Goias</t>
  </si>
  <si>
    <t>tel</t>
  </si>
  <si>
    <t>te</t>
  </si>
  <si>
    <t>Telugu</t>
  </si>
  <si>
    <t>RM0267</t>
  </si>
  <si>
    <t xml:space="preserve">Other recycled post-consumer </t>
  </si>
  <si>
    <t>BR-MA</t>
  </si>
  <si>
    <t>Maranhao</t>
  </si>
  <si>
    <t>tem</t>
  </si>
  <si>
    <t>Timne</t>
  </si>
  <si>
    <t>RM0428</t>
  </si>
  <si>
    <t xml:space="preserve">Other recycled pre-consumer - VR2  </t>
  </si>
  <si>
    <t>BR-MG</t>
  </si>
  <si>
    <t>Minas Gerais</t>
  </si>
  <si>
    <t>ter</t>
  </si>
  <si>
    <t>Tereno</t>
  </si>
  <si>
    <t>RM0425</t>
  </si>
  <si>
    <t>Responsible leather other</t>
  </si>
  <si>
    <t>BR-MS</t>
  </si>
  <si>
    <t>Mato Grosso do Sul</t>
  </si>
  <si>
    <t>tet</t>
  </si>
  <si>
    <t>Tetum</t>
  </si>
  <si>
    <t>RM9999</t>
  </si>
  <si>
    <t>BR-MT</t>
  </si>
  <si>
    <t>Mato Grosso</t>
  </si>
  <si>
    <t>tgk</t>
  </si>
  <si>
    <t>tg</t>
  </si>
  <si>
    <t>Tajik</t>
  </si>
  <si>
    <t>RM0426</t>
  </si>
  <si>
    <t>Animal fiber other</t>
  </si>
  <si>
    <t>BR-PA</t>
  </si>
  <si>
    <t>Para</t>
  </si>
  <si>
    <t>tgl</t>
  </si>
  <si>
    <t>tl</t>
  </si>
  <si>
    <t>Tagalog</t>
  </si>
  <si>
    <t>RM0427</t>
  </si>
  <si>
    <t>In-conversion animal fiber other</t>
  </si>
  <si>
    <t>BR-PB</t>
  </si>
  <si>
    <t>Paraiba</t>
  </si>
  <si>
    <t>tha</t>
  </si>
  <si>
    <t>th</t>
  </si>
  <si>
    <t>Thai</t>
  </si>
  <si>
    <t>RM0429</t>
  </si>
  <si>
    <t xml:space="preserve">Other recycled post-consumer - VR2  </t>
  </si>
  <si>
    <t>BR-PE</t>
  </si>
  <si>
    <t>Pernambuco</t>
  </si>
  <si>
    <t>tib</t>
  </si>
  <si>
    <t>bod</t>
  </si>
  <si>
    <t>bo</t>
  </si>
  <si>
    <t>Tibetan</t>
  </si>
  <si>
    <t>BR-PI</t>
  </si>
  <si>
    <t>Piaui</t>
  </si>
  <si>
    <t>tig</t>
  </si>
  <si>
    <t>Tigre</t>
  </si>
  <si>
    <t>BR-PR</t>
  </si>
  <si>
    <t>Parana</t>
  </si>
  <si>
    <t>tir</t>
  </si>
  <si>
    <t>ti</t>
  </si>
  <si>
    <t>Tigrinya</t>
  </si>
  <si>
    <t>BR-RJ</t>
  </si>
  <si>
    <t>Rio de Janerio</t>
  </si>
  <si>
    <t>tiv</t>
  </si>
  <si>
    <t>Tiv</t>
  </si>
  <si>
    <t>BR-RN</t>
  </si>
  <si>
    <t>Rio Grande do Norte</t>
  </si>
  <si>
    <t>tkl</t>
  </si>
  <si>
    <t>BR-RO</t>
  </si>
  <si>
    <t>Rondonia</t>
  </si>
  <si>
    <t>tlh</t>
  </si>
  <si>
    <t>Klingon; tlhIngan-Hol</t>
  </si>
  <si>
    <t>BR-RR</t>
  </si>
  <si>
    <t>Roraima</t>
  </si>
  <si>
    <t>tli</t>
  </si>
  <si>
    <t>Tlingit</t>
  </si>
  <si>
    <t>BR-RS</t>
  </si>
  <si>
    <t>Rio Grande do Sul</t>
  </si>
  <si>
    <t>tmh</t>
  </si>
  <si>
    <t>Tamashek</t>
  </si>
  <si>
    <t>BR-SC</t>
  </si>
  <si>
    <t>Santa Catarina</t>
  </si>
  <si>
    <t>tog</t>
  </si>
  <si>
    <t>Tonga (Nyasa)</t>
  </si>
  <si>
    <t>BR-SE</t>
  </si>
  <si>
    <t>Sergipe</t>
  </si>
  <si>
    <t>ton</t>
  </si>
  <si>
    <t>to</t>
  </si>
  <si>
    <t>Tonga (Tonga Islands)</t>
  </si>
  <si>
    <t>BR-SP</t>
  </si>
  <si>
    <t>Sao Paulo</t>
  </si>
  <si>
    <t>tpi</t>
  </si>
  <si>
    <t>Tok Pisin</t>
  </si>
  <si>
    <t>BR-TO</t>
  </si>
  <si>
    <t>Tocantins</t>
  </si>
  <si>
    <t>tsi</t>
  </si>
  <si>
    <t>Tsimshian</t>
  </si>
  <si>
    <t>BN-BE</t>
  </si>
  <si>
    <t>Belait</t>
  </si>
  <si>
    <t>tsn</t>
  </si>
  <si>
    <t>tn</t>
  </si>
  <si>
    <t>Tswana</t>
  </si>
  <si>
    <t>BN-BM</t>
  </si>
  <si>
    <t>Brunei-Muara</t>
  </si>
  <si>
    <t>tso</t>
  </si>
  <si>
    <t>ts</t>
  </si>
  <si>
    <t>Tsonga</t>
  </si>
  <si>
    <t>BN-TE</t>
  </si>
  <si>
    <t>Temburong</t>
  </si>
  <si>
    <t>tuk</t>
  </si>
  <si>
    <t>tk</t>
  </si>
  <si>
    <t>Turkmen</t>
  </si>
  <si>
    <t>BN-TU</t>
  </si>
  <si>
    <t>Tutong</t>
  </si>
  <si>
    <t>tum</t>
  </si>
  <si>
    <t>Tumbuka</t>
  </si>
  <si>
    <t>tup</t>
  </si>
  <si>
    <t>Tupi languages</t>
  </si>
  <si>
    <t>BG-01</t>
  </si>
  <si>
    <t>Blagoevgard</t>
  </si>
  <si>
    <t>tur</t>
  </si>
  <si>
    <t>tr</t>
  </si>
  <si>
    <t>BG-02</t>
  </si>
  <si>
    <t>Burgas</t>
  </si>
  <si>
    <t>tut</t>
  </si>
  <si>
    <t>Altaic languages</t>
  </si>
  <si>
    <t>BG-03</t>
  </si>
  <si>
    <t>Varna</t>
  </si>
  <si>
    <t>tvl</t>
  </si>
  <si>
    <t>BG-04</t>
  </si>
  <si>
    <t>Veliko Tarnovo</t>
  </si>
  <si>
    <t>twi</t>
  </si>
  <si>
    <t>tw</t>
  </si>
  <si>
    <t>Twi</t>
  </si>
  <si>
    <t>BG-05</t>
  </si>
  <si>
    <t>Vidin</t>
  </si>
  <si>
    <t>tyv</t>
  </si>
  <si>
    <t>Tuvinian</t>
  </si>
  <si>
    <t>BG-06</t>
  </si>
  <si>
    <t>Vratsa</t>
  </si>
  <si>
    <t>udm</t>
  </si>
  <si>
    <t>Udmurt</t>
  </si>
  <si>
    <t>BG-07</t>
  </si>
  <si>
    <t>Gabrovo</t>
  </si>
  <si>
    <t>uga</t>
  </si>
  <si>
    <t>Ugaritic</t>
  </si>
  <si>
    <t>BG-08</t>
  </si>
  <si>
    <t>Dobrich</t>
  </si>
  <si>
    <t>uig</t>
  </si>
  <si>
    <t>ug</t>
  </si>
  <si>
    <t>Uighur; Uyghur</t>
  </si>
  <si>
    <t>BG-09</t>
  </si>
  <si>
    <t>Kardzhali</t>
  </si>
  <si>
    <t>ukr</t>
  </si>
  <si>
    <t>uk</t>
  </si>
  <si>
    <t>Ukrainian</t>
  </si>
  <si>
    <t>BG-10</t>
  </si>
  <si>
    <t>Kyustendil</t>
  </si>
  <si>
    <t>umb</t>
  </si>
  <si>
    <t>Umbundu</t>
  </si>
  <si>
    <t>BG-11</t>
  </si>
  <si>
    <t>Lovech</t>
  </si>
  <si>
    <t>und</t>
  </si>
  <si>
    <t>Undetermined</t>
  </si>
  <si>
    <t>BG-12</t>
  </si>
  <si>
    <t>Montana</t>
  </si>
  <si>
    <t>urd</t>
  </si>
  <si>
    <t>ur</t>
  </si>
  <si>
    <t>Urdu</t>
  </si>
  <si>
    <t>BG-13</t>
  </si>
  <si>
    <t>Pazardzhik</t>
  </si>
  <si>
    <t>uzb</t>
  </si>
  <si>
    <t>uz</t>
  </si>
  <si>
    <t>Uzbek</t>
  </si>
  <si>
    <t>BG-14</t>
  </si>
  <si>
    <t>Pernik</t>
  </si>
  <si>
    <t>vai</t>
  </si>
  <si>
    <t>Vai</t>
  </si>
  <si>
    <t>BG-15</t>
  </si>
  <si>
    <t>Pleven</t>
  </si>
  <si>
    <t>ven</t>
  </si>
  <si>
    <t>ve</t>
  </si>
  <si>
    <t>Venda</t>
  </si>
  <si>
    <t>BG-16</t>
  </si>
  <si>
    <t>Plovdiv</t>
  </si>
  <si>
    <t>vie</t>
  </si>
  <si>
    <t>vi</t>
  </si>
  <si>
    <t>Vietnamese</t>
  </si>
  <si>
    <t>BG-17</t>
  </si>
  <si>
    <t>Razgard</t>
  </si>
  <si>
    <t>vol</t>
  </si>
  <si>
    <t>vo</t>
  </si>
  <si>
    <t>VolapÃ¼k</t>
  </si>
  <si>
    <t>BG-18</t>
  </si>
  <si>
    <t>Ruse</t>
  </si>
  <si>
    <t>vot</t>
  </si>
  <si>
    <t>Votic</t>
  </si>
  <si>
    <t>BG-19</t>
  </si>
  <si>
    <t>Silistra</t>
  </si>
  <si>
    <t>wak</t>
  </si>
  <si>
    <t>Wakashan languages</t>
  </si>
  <si>
    <t>BG-20</t>
  </si>
  <si>
    <t>Sliven</t>
  </si>
  <si>
    <t>wal</t>
  </si>
  <si>
    <t>Wolaitta; Wolaytta</t>
  </si>
  <si>
    <t>BG-21</t>
  </si>
  <si>
    <t>Smolyan</t>
  </si>
  <si>
    <t>war</t>
  </si>
  <si>
    <t>Waray</t>
  </si>
  <si>
    <t>BG-22</t>
  </si>
  <si>
    <t>Sofia(stolitsa)</t>
  </si>
  <si>
    <t>was</t>
  </si>
  <si>
    <t>Washo</t>
  </si>
  <si>
    <t>BG-23</t>
  </si>
  <si>
    <t>Sofia</t>
  </si>
  <si>
    <t>wel</t>
  </si>
  <si>
    <t>cym</t>
  </si>
  <si>
    <t>cy</t>
  </si>
  <si>
    <t>Welsh</t>
  </si>
  <si>
    <t>BG-24</t>
  </si>
  <si>
    <t>Stara Zagora</t>
  </si>
  <si>
    <t>wen</t>
  </si>
  <si>
    <t>Sorbian languages</t>
  </si>
  <si>
    <t>BG-25</t>
  </si>
  <si>
    <t>Targovishte</t>
  </si>
  <si>
    <t>wln</t>
  </si>
  <si>
    <t>wa</t>
  </si>
  <si>
    <t>Walloon</t>
  </si>
  <si>
    <t>BG-26</t>
  </si>
  <si>
    <t>Haskovo</t>
  </si>
  <si>
    <t>wol</t>
  </si>
  <si>
    <t>wo</t>
  </si>
  <si>
    <t>Wolof</t>
  </si>
  <si>
    <t>BG-27</t>
  </si>
  <si>
    <t>Shumen</t>
  </si>
  <si>
    <t>xal</t>
  </si>
  <si>
    <t>Kalmyk; Oirat</t>
  </si>
  <si>
    <t>BG-28</t>
  </si>
  <si>
    <t>Yambol</t>
  </si>
  <si>
    <t>xho</t>
  </si>
  <si>
    <t>xh</t>
  </si>
  <si>
    <t>Xhosa</t>
  </si>
  <si>
    <t>yao</t>
  </si>
  <si>
    <t>Yao</t>
  </si>
  <si>
    <t>BF-01</t>
  </si>
  <si>
    <t>Boucle du Mouhoun</t>
  </si>
  <si>
    <t>yap</t>
  </si>
  <si>
    <t>Yapese</t>
  </si>
  <si>
    <t>BF-02</t>
  </si>
  <si>
    <t>Cascades</t>
  </si>
  <si>
    <t>yid</t>
  </si>
  <si>
    <t>yi</t>
  </si>
  <si>
    <t>Yiddish</t>
  </si>
  <si>
    <t>BF-03</t>
  </si>
  <si>
    <t>Centre</t>
  </si>
  <si>
    <t>yor</t>
  </si>
  <si>
    <t>yo</t>
  </si>
  <si>
    <t>Yoruba</t>
  </si>
  <si>
    <t>BF-04</t>
  </si>
  <si>
    <t>Centre-Est</t>
  </si>
  <si>
    <t>ypk</t>
  </si>
  <si>
    <t>Yupik languages</t>
  </si>
  <si>
    <t>BF-05</t>
  </si>
  <si>
    <t>Centre-Nord</t>
  </si>
  <si>
    <t>zap</t>
  </si>
  <si>
    <t>Zapotec</t>
  </si>
  <si>
    <t>BF-06</t>
  </si>
  <si>
    <t>Centre-Ouest</t>
  </si>
  <si>
    <t>zbl</t>
  </si>
  <si>
    <t>Blissymbols; Blissymbolics; Bliss</t>
  </si>
  <si>
    <t>BF-07</t>
  </si>
  <si>
    <t>Centre-Sud</t>
  </si>
  <si>
    <t>zen</t>
  </si>
  <si>
    <t>Zenaga</t>
  </si>
  <si>
    <t>BF-08</t>
  </si>
  <si>
    <t>Est</t>
  </si>
  <si>
    <t>zgh</t>
  </si>
  <si>
    <t>Standard Moroccan Tamazight</t>
  </si>
  <si>
    <t>BF-09</t>
  </si>
  <si>
    <t>Hauts-Bassins</t>
  </si>
  <si>
    <t>zha</t>
  </si>
  <si>
    <t>za</t>
  </si>
  <si>
    <t>Zhuang; Chuang</t>
  </si>
  <si>
    <t>BF-10</t>
  </si>
  <si>
    <t>Nord</t>
  </si>
  <si>
    <t>znd</t>
  </si>
  <si>
    <t>Zande languages</t>
  </si>
  <si>
    <t>BF-11</t>
  </si>
  <si>
    <t>Plateau-Central</t>
  </si>
  <si>
    <t>zul</t>
  </si>
  <si>
    <t>zu</t>
  </si>
  <si>
    <t>Zulu</t>
  </si>
  <si>
    <t>BF-12</t>
  </si>
  <si>
    <t>Sahel</t>
  </si>
  <si>
    <t>zun</t>
  </si>
  <si>
    <t>Zuni</t>
  </si>
  <si>
    <t>BF-13</t>
  </si>
  <si>
    <t>Sud-Ouest</t>
  </si>
  <si>
    <t>zxx</t>
  </si>
  <si>
    <t>No linguistic content; Not applicable</t>
  </si>
  <si>
    <t>zza</t>
  </si>
  <si>
    <t>Zaza; Dimili; Dimli; Kirdki; Kirmanjki; Zazaki</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</si>
  <si>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</si>
  <si>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</si>
  <si>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</si>
  <si>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</si>
  <si>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</si>
  <si>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</si>
  <si>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</si>
  <si>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</si>
  <si>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</si>
  <si>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</si>
  <si>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</si>
  <si>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</si>
  <si>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</si>
  <si>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</si>
  <si>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</si>
  <si>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</si>
  <si>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</si>
  <si>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</si>
  <si>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</si>
  <si>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</si>
  <si>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</si>
  <si>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</si>
  <si>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</si>
  <si>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</si>
  <si>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</si>
  <si>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</si>
  <si>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</si>
  <si>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</si>
  <si>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</si>
  <si>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</si>
  <si>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</si>
  <si>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</si>
  <si>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</si>
  <si>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</si>
  <si>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</si>
  <si>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</si>
  <si>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CV-B</t>
  </si>
  <si>
    <t>Ilhas de Barlavento</t>
  </si>
  <si>
    <t>CV-S</t>
  </si>
  <si>
    <t>Ilhas de Sotavento</t>
  </si>
  <si>
    <t>KH-12</t>
  </si>
  <si>
    <t>Phnom Penh</t>
  </si>
  <si>
    <t>KH-1</t>
  </si>
  <si>
    <t>Banteay Mean Choay</t>
  </si>
  <si>
    <t>KH-10</t>
  </si>
  <si>
    <t>Kracheh</t>
  </si>
  <si>
    <t>KH-11</t>
  </si>
  <si>
    <t>Mondol Kiri</t>
  </si>
  <si>
    <t>KH-13</t>
  </si>
  <si>
    <t>Preah Vihear</t>
  </si>
  <si>
    <t>KH-14</t>
  </si>
  <si>
    <t>Prey Veaeng</t>
  </si>
  <si>
    <t>KH-15</t>
  </si>
  <si>
    <t>Poussat</t>
  </si>
  <si>
    <t>KH-16</t>
  </si>
  <si>
    <t>Rotanak Kiri</t>
  </si>
  <si>
    <t>KH-17</t>
  </si>
  <si>
    <t>Siem Reab</t>
  </si>
  <si>
    <t>KH-18</t>
  </si>
  <si>
    <t>Preah Sihanouk</t>
  </si>
  <si>
    <t>KH-19</t>
  </si>
  <si>
    <t>Stoeng Treng</t>
  </si>
  <si>
    <t>KH-2</t>
  </si>
  <si>
    <t>Baat Dambang</t>
  </si>
  <si>
    <t>KH-20</t>
  </si>
  <si>
    <t>Svaay Rieng</t>
  </si>
  <si>
    <t>KH-21</t>
  </si>
  <si>
    <t>Taakaev</t>
  </si>
  <si>
    <t>KH-22</t>
  </si>
  <si>
    <t>Otdar Mean Chey</t>
  </si>
  <si>
    <t>KH-23</t>
  </si>
  <si>
    <t>Kaeb</t>
  </si>
  <si>
    <t>KH-24</t>
  </si>
  <si>
    <t>Pailin</t>
  </si>
  <si>
    <t>KH-25</t>
  </si>
  <si>
    <t>Tbong Khmum</t>
  </si>
  <si>
    <t>KH-3</t>
  </si>
  <si>
    <t>Kampong Chaam</t>
  </si>
  <si>
    <t>KH-4</t>
  </si>
  <si>
    <t>Kampong Chhnang</t>
  </si>
  <si>
    <t>KH-5</t>
  </si>
  <si>
    <t>Kampong Spueu</t>
  </si>
  <si>
    <t>KH-6</t>
  </si>
  <si>
    <t>Kampong Thum</t>
  </si>
  <si>
    <t>KH-7</t>
  </si>
  <si>
    <t>Kampot</t>
  </si>
  <si>
    <t>KH-8</t>
  </si>
  <si>
    <t>Kandaal</t>
  </si>
  <si>
    <t>KH-9</t>
  </si>
  <si>
    <t>Kaoh KOng</t>
  </si>
  <si>
    <t>CM-AD</t>
  </si>
  <si>
    <t>Adamaoua</t>
  </si>
  <si>
    <t>CM-CE</t>
  </si>
  <si>
    <t>CM-EN</t>
  </si>
  <si>
    <t>Far North</t>
  </si>
  <si>
    <t>CM-ES</t>
  </si>
  <si>
    <t>East</t>
  </si>
  <si>
    <t>CM-LT</t>
  </si>
  <si>
    <t>Litoral</t>
  </si>
  <si>
    <t>CM-NO</t>
  </si>
  <si>
    <t>North</t>
  </si>
  <si>
    <t>CM-NW</t>
  </si>
  <si>
    <t>North-West</t>
  </si>
  <si>
    <t>CM-OU</t>
  </si>
  <si>
    <t>West</t>
  </si>
  <si>
    <t>CM-SU</t>
  </si>
  <si>
    <t>South</t>
  </si>
  <si>
    <t>CM-SW</t>
  </si>
  <si>
    <t>South-West</t>
  </si>
  <si>
    <t>CA-AB</t>
  </si>
  <si>
    <t>Alberta</t>
  </si>
  <si>
    <t>CA-BC</t>
  </si>
  <si>
    <t>British Columbia</t>
  </si>
  <si>
    <t>CA-MB</t>
  </si>
  <si>
    <t>Manitoba</t>
  </si>
  <si>
    <t>CA-NB</t>
  </si>
  <si>
    <t>New Brunswick</t>
  </si>
  <si>
    <t>CA-NL</t>
  </si>
  <si>
    <t>Newfoundland and Labrador</t>
  </si>
  <si>
    <t>CA-NS</t>
  </si>
  <si>
    <t>Nova Scotia</t>
  </si>
  <si>
    <t>CA-ON</t>
  </si>
  <si>
    <t>Ontario</t>
  </si>
  <si>
    <t>CA-PE</t>
  </si>
  <si>
    <t>Prince Edward Island</t>
  </si>
  <si>
    <t>CA-QC</t>
  </si>
  <si>
    <t>Quebec</t>
  </si>
  <si>
    <t>CA-SK</t>
  </si>
  <si>
    <t>Saskatchewan</t>
  </si>
  <si>
    <t>CA-NT</t>
  </si>
  <si>
    <t>Northwest Territories</t>
  </si>
  <si>
    <t>CA-NU</t>
  </si>
  <si>
    <t>Nunavut</t>
  </si>
  <si>
    <t>CA-YT</t>
  </si>
  <si>
    <t>Yukon</t>
  </si>
  <si>
    <t>CF-BGF</t>
  </si>
  <si>
    <t>Bangui</t>
  </si>
  <si>
    <t>CF-KB</t>
  </si>
  <si>
    <t>Gribingui</t>
  </si>
  <si>
    <t>CF-SE</t>
  </si>
  <si>
    <t>Sangha</t>
  </si>
  <si>
    <t>CF-AC</t>
  </si>
  <si>
    <t>Ouham</t>
  </si>
  <si>
    <t>CF-BB</t>
  </si>
  <si>
    <t>Bamingui-Bangoran</t>
  </si>
  <si>
    <t>CF-BK</t>
  </si>
  <si>
    <t>Basse-Kotto</t>
  </si>
  <si>
    <t>CF-HK</t>
  </si>
  <si>
    <t>Haute-Kotto</t>
  </si>
  <si>
    <t>CF-HM</t>
  </si>
  <si>
    <t>Haut-Mbomou</t>
  </si>
  <si>
    <t>CF-HS</t>
  </si>
  <si>
    <t>Haute-Sangha / Mambéré-Kadéï</t>
  </si>
  <si>
    <t>CF-KG</t>
  </si>
  <si>
    <t>Kémo-Gribingui</t>
  </si>
  <si>
    <t>CF-LB</t>
  </si>
  <si>
    <t>Lobaye</t>
  </si>
  <si>
    <t>CF-MB</t>
  </si>
  <si>
    <t>Mbomou</t>
  </si>
  <si>
    <t>CF-MP</t>
  </si>
  <si>
    <t>Ombella-Mpoko</t>
  </si>
  <si>
    <t>CF-NM</t>
  </si>
  <si>
    <t>Nana-Mambéré</t>
  </si>
  <si>
    <t>CF-OP</t>
  </si>
  <si>
    <t>Ouham-Pendé</t>
  </si>
  <si>
    <t>CF-UK</t>
  </si>
  <si>
    <t>Ouaka</t>
  </si>
  <si>
    <t>CF-VK</t>
  </si>
  <si>
    <t>Vakaga</t>
  </si>
  <si>
    <t>TD-BA</t>
  </si>
  <si>
    <t>Batha</t>
  </si>
  <si>
    <t>TD-BG</t>
  </si>
  <si>
    <t>Bahr el Ghazal</t>
  </si>
  <si>
    <t>TD-BO</t>
  </si>
  <si>
    <t>Borkou</t>
  </si>
  <si>
    <t>TD-CB</t>
  </si>
  <si>
    <t>Chari-Baguirmi</t>
  </si>
  <si>
    <t>TD-EE</t>
  </si>
  <si>
    <t>Ennedi-Est</t>
  </si>
  <si>
    <t>TD-EO</t>
  </si>
  <si>
    <t>Ennedi-Ouest</t>
  </si>
  <si>
    <t>TD-GR</t>
  </si>
  <si>
    <t>Guéra</t>
  </si>
  <si>
    <t>TD-HL</t>
  </si>
  <si>
    <t>Hadjer Lamis</t>
  </si>
  <si>
    <t>TD-KA</t>
  </si>
  <si>
    <t>Kanem</t>
  </si>
  <si>
    <t>TD-LC</t>
  </si>
  <si>
    <t>Lac</t>
  </si>
  <si>
    <t>TD-LO</t>
  </si>
  <si>
    <t>Logone-Occidental</t>
  </si>
  <si>
    <t>TD-LR</t>
  </si>
  <si>
    <t>Logone-Oriental</t>
  </si>
  <si>
    <t>TD-MA</t>
  </si>
  <si>
    <t>Mandoul</t>
  </si>
  <si>
    <t>TD-MC</t>
  </si>
  <si>
    <t>Moyen-Chari</t>
  </si>
  <si>
    <t>TD-ME</t>
  </si>
  <si>
    <t>Mayo-Kebbi-Est</t>
  </si>
  <si>
    <t>TD-MO</t>
  </si>
  <si>
    <t>Mayo-Kebbi-Ouest</t>
  </si>
  <si>
    <t>TD-ND</t>
  </si>
  <si>
    <t>Ville de Ndjamena</t>
  </si>
  <si>
    <t>TD-OD</t>
  </si>
  <si>
    <t>Ouaddaï</t>
  </si>
  <si>
    <t>TD-SA</t>
  </si>
  <si>
    <t>Salamat</t>
  </si>
  <si>
    <t>TD-SI</t>
  </si>
  <si>
    <t>Sila</t>
  </si>
  <si>
    <t>TD-TA</t>
  </si>
  <si>
    <t>Tandjilé</t>
  </si>
  <si>
    <t>TD-TI</t>
  </si>
  <si>
    <t>Tibesti</t>
  </si>
  <si>
    <t>TD-WF</t>
  </si>
  <si>
    <t>Wadi Fira</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</si>
  <si>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</si>
  <si>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</si>
  <si>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</si>
  <si>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</si>
  <si>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</si>
  <si>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</si>
  <si>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</si>
  <si>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</si>
  <si>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</si>
  <si>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</si>
  <si>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</si>
  <si>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</si>
  <si>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</si>
  <si>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</si>
  <si>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</si>
  <si>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</si>
  <si>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</si>
  <si>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</si>
  <si>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</si>
  <si>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</si>
  <si>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</si>
  <si>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</si>
  <si>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</si>
  <si>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</si>
  <si>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</si>
  <si>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</si>
  <si>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</si>
  <si>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</si>
  <si>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</si>
  <si>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</si>
  <si>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</si>
  <si>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</si>
  <si>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CN-BJ</t>
  </si>
  <si>
    <t>Beijing Shi</t>
  </si>
  <si>
    <t>CN-CQ</t>
  </si>
  <si>
    <t>Chongqing Shi</t>
  </si>
  <si>
    <t>CN-SH</t>
  </si>
  <si>
    <t>Shanghai Shi</t>
  </si>
  <si>
    <t>CN-TJ</t>
  </si>
  <si>
    <t>Tianjin Shi</t>
  </si>
  <si>
    <t>CN-AH</t>
  </si>
  <si>
    <t>Anhui Sheng</t>
  </si>
  <si>
    <t>CN-FJ</t>
  </si>
  <si>
    <t>Fujian Sheng</t>
  </si>
  <si>
    <t>CN-GD</t>
  </si>
  <si>
    <t>Guangdong Sheng</t>
  </si>
  <si>
    <t>CN-GS</t>
  </si>
  <si>
    <t>Gansu Sheng</t>
  </si>
  <si>
    <t>CN-GZ</t>
  </si>
  <si>
    <t>Guizhou Sheng</t>
  </si>
  <si>
    <t>CN-HA</t>
  </si>
  <si>
    <t>Henan Sheng</t>
  </si>
  <si>
    <t>CN-HB</t>
  </si>
  <si>
    <t>Hubei Sheng</t>
  </si>
  <si>
    <t>CN-HE</t>
  </si>
  <si>
    <t>Hebei Sheng</t>
  </si>
  <si>
    <t>CN-HI</t>
  </si>
  <si>
    <t>Hainan Sheng</t>
  </si>
  <si>
    <t>CN-HL</t>
  </si>
  <si>
    <t>Heilongjiang Sheng</t>
  </si>
  <si>
    <t>CN-HN</t>
  </si>
  <si>
    <t>Hunan Sheng</t>
  </si>
  <si>
    <t>CN-JL</t>
  </si>
  <si>
    <t>Jilin Sheng</t>
  </si>
  <si>
    <t>CN-JS</t>
  </si>
  <si>
    <t>Jiangsu Sheng</t>
  </si>
  <si>
    <t>CN-JX</t>
  </si>
  <si>
    <t>Jiangxi Sheng</t>
  </si>
  <si>
    <t>CN-LN</t>
  </si>
  <si>
    <t>Liaoning Sheng</t>
  </si>
  <si>
    <t>CN-QH</t>
  </si>
  <si>
    <t>Qinghai Sheng</t>
  </si>
  <si>
    <t>CN-SC</t>
  </si>
  <si>
    <t>Sichuan Sheng</t>
  </si>
  <si>
    <t>CN-SD</t>
  </si>
  <si>
    <t>Shandong Sheng</t>
  </si>
  <si>
    <t>CN-SN</t>
  </si>
  <si>
    <t>Shaanxi Sheng</t>
  </si>
  <si>
    <t>CN-SX</t>
  </si>
  <si>
    <t>Shanxi Sheng</t>
  </si>
  <si>
    <t>CN-YN</t>
  </si>
  <si>
    <t>Yunnan Sheng</t>
  </si>
  <si>
    <t>CN-ZJ</t>
  </si>
  <si>
    <t>Zhejiang Sheng</t>
  </si>
  <si>
    <t>CN-GX</t>
  </si>
  <si>
    <t>Guangxi Zhuangzu Zizhiqu</t>
  </si>
  <si>
    <t>CN-NM</t>
  </si>
  <si>
    <t>Nei Mongol Zizhiqu</t>
  </si>
  <si>
    <t>CN-NX</t>
  </si>
  <si>
    <t>Ningxia Huizu Zizhiqu</t>
  </si>
  <si>
    <t>CN-XJ</t>
  </si>
  <si>
    <t>Xinjiang Uygur Zizhiqu</t>
  </si>
  <si>
    <t>CN-XZ</t>
  </si>
  <si>
    <t>Xizang Zizhiqu</t>
  </si>
  <si>
    <t>CO-DC</t>
  </si>
  <si>
    <t>Distrito Capital de Bogotá</t>
  </si>
  <si>
    <t>CO-AMA</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</si>
  <si>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</si>
  <si>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</si>
  <si>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</si>
  <si>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</si>
  <si>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</si>
  <si>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</si>
  <si>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</si>
  <si>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</si>
  <si>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</si>
  <si>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</si>
  <si>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</si>
  <si>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</si>
  <si>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</si>
  <si>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</si>
  <si>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</si>
  <si>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</si>
  <si>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</si>
  <si>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</si>
  <si>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</si>
  <si>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</si>
  <si>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</si>
  <si>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</si>
  <si>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</si>
  <si>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</si>
  <si>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</si>
  <si>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</si>
  <si>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</si>
  <si>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</si>
  <si>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</si>
  <si>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</si>
  <si>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</si>
  <si>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</si>
  <si>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</si>
  <si>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</si>
  <si>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</si>
  <si>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</si>
  <si>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</si>
  <si>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</si>
  <si>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</si>
  <si>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</si>
  <si>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</si>
  <si>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</si>
  <si>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</si>
  <si>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</si>
  <si>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</si>
  <si>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</si>
  <si>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</si>
  <si>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</si>
  <si>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</si>
  <si>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</si>
  <si>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</si>
  <si>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</si>
  <si>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</si>
  <si>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</si>
  <si>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</si>
  <si>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</si>
  <si>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</si>
  <si>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</si>
  <si>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</si>
  <si>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</si>
  <si>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</si>
  <si>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KM-A</t>
  </si>
  <si>
    <t>Anjouan</t>
  </si>
  <si>
    <t>KM-G</t>
  </si>
  <si>
    <t>Grande Comore</t>
  </si>
  <si>
    <t>KM-M</t>
  </si>
  <si>
    <t>Mohéli</t>
  </si>
  <si>
    <t>CD-KN</t>
  </si>
  <si>
    <t>Kinshasa</t>
  </si>
  <si>
    <t>CD-BC</t>
  </si>
  <si>
    <t>Kongo Central</t>
  </si>
  <si>
    <t>CD-BU</t>
  </si>
  <si>
    <t>Bas-Uele</t>
  </si>
  <si>
    <t>CD-EQ</t>
  </si>
  <si>
    <t>Equator</t>
  </si>
  <si>
    <t>CD-HK</t>
  </si>
  <si>
    <t>Haut-Katanga</t>
  </si>
  <si>
    <t>CD-HL</t>
  </si>
  <si>
    <t>Haut-Lomami</t>
  </si>
  <si>
    <t>CD-HU</t>
  </si>
  <si>
    <t>Haut-Uele</t>
  </si>
  <si>
    <t>CD-IT</t>
  </si>
  <si>
    <t>Ituri</t>
  </si>
  <si>
    <t>CD-KC</t>
  </si>
  <si>
    <t>Kasai Central</t>
  </si>
  <si>
    <t>CD-KE</t>
  </si>
  <si>
    <t>Kasai-Oriental</t>
  </si>
  <si>
    <t>CD-KG</t>
  </si>
  <si>
    <t>Kwango</t>
  </si>
  <si>
    <t>CD-KL</t>
  </si>
  <si>
    <t>Kwilu</t>
  </si>
  <si>
    <t>CD-KS</t>
  </si>
  <si>
    <t>Kasai</t>
  </si>
  <si>
    <t>CD-LO</t>
  </si>
  <si>
    <t>Lomami</t>
  </si>
  <si>
    <t>CD-LU</t>
  </si>
  <si>
    <t>Lualaba</t>
  </si>
  <si>
    <t>CD-MA</t>
  </si>
  <si>
    <t>Maniema</t>
  </si>
  <si>
    <t>CD-MN</t>
  </si>
  <si>
    <t>Mai-Ndombe</t>
  </si>
  <si>
    <t>CD-MO</t>
  </si>
  <si>
    <t>Mongala</t>
  </si>
  <si>
    <t>CD-NK</t>
  </si>
  <si>
    <t>North Kivu</t>
  </si>
  <si>
    <t>CD-NU</t>
  </si>
  <si>
    <t>North Ubangi</t>
  </si>
  <si>
    <t>CD-SA</t>
  </si>
  <si>
    <t>Sankuru</t>
  </si>
  <si>
    <t>CD-SK</t>
  </si>
  <si>
    <t>South Kivu</t>
  </si>
  <si>
    <t>CD-SU</t>
  </si>
  <si>
    <t>South Ubangi</t>
  </si>
  <si>
    <t>CD-TA</t>
  </si>
  <si>
    <t>Tanganyika</t>
  </si>
  <si>
    <t>CD-TO</t>
  </si>
  <si>
    <t>Tshopo</t>
  </si>
  <si>
    <t>CD-TU</t>
  </si>
  <si>
    <t>Tshuapa</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</si>
  <si>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</si>
  <si>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</si>
  <si>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</si>
  <si>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</si>
  <si>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</si>
  <si>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</si>
  <si>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</si>
  <si>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</si>
  <si>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</si>
  <si>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</si>
  <si>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</si>
  <si>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</si>
  <si>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</si>
  <si>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</si>
  <si>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</si>
  <si>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</si>
  <si>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</si>
  <si>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</si>
  <si>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</si>
  <si>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</si>
  <si>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</si>
  <si>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</si>
  <si>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</si>
  <si>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CR-A</t>
  </si>
  <si>
    <t>Alajuela</t>
  </si>
  <si>
    <t>CR-C</t>
  </si>
  <si>
    <t>Cartago</t>
  </si>
  <si>
    <t>CR-G</t>
  </si>
  <si>
    <t>Guanacaste</t>
  </si>
  <si>
    <t>CR-H</t>
  </si>
  <si>
    <t>Heredia</t>
  </si>
  <si>
    <t>CR-L</t>
  </si>
  <si>
    <t>Limón</t>
  </si>
  <si>
    <t>CR-P</t>
  </si>
  <si>
    <t>Puntarenas</t>
  </si>
  <si>
    <t>CR-SJ</t>
  </si>
  <si>
    <t>San José</t>
  </si>
  <si>
    <t>CI-AB</t>
  </si>
  <si>
    <t>Abidjan</t>
  </si>
  <si>
    <t>CI-YM</t>
  </si>
  <si>
    <t>Yamoussoukro</t>
  </si>
  <si>
    <t>CI-BS</t>
  </si>
  <si>
    <t>Bas-Sassandra</t>
  </si>
  <si>
    <t>CI-CM</t>
  </si>
  <si>
    <t>Comoé</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</si>
  <si>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</si>
  <si>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</si>
  <si>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</si>
  <si>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</si>
  <si>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</si>
  <si>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</si>
  <si>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</si>
  <si>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</si>
  <si>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</si>
  <si>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</si>
  <si>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</si>
  <si>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</si>
  <si>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</si>
  <si>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</si>
  <si>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</si>
  <si>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</si>
  <si>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</si>
  <si>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</si>
  <si>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</si>
  <si>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</si>
  <si>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HR-01</t>
  </si>
  <si>
    <t>Zagreb County</t>
  </si>
  <si>
    <t>HR-02</t>
  </si>
  <si>
    <t>Krapina-Zagorje</t>
  </si>
  <si>
    <t>HR-03</t>
  </si>
  <si>
    <t>Sisak-Moslavina</t>
  </si>
  <si>
    <t>HR-04</t>
  </si>
  <si>
    <t>Karlovac</t>
  </si>
  <si>
    <t>HR-05</t>
  </si>
  <si>
    <t>Varaždin</t>
  </si>
  <si>
    <t>HR-06</t>
  </si>
  <si>
    <t>Koprivnica-Križevci</t>
  </si>
  <si>
    <t>HR-07</t>
  </si>
  <si>
    <t>Bjelovar-Bilogora</t>
  </si>
  <si>
    <t>HR-08</t>
  </si>
  <si>
    <t>Primorje-Gorski Kotar</t>
  </si>
  <si>
    <t>HR-09</t>
  </si>
  <si>
    <t>Lika-Senj</t>
  </si>
  <si>
    <t>HR-10</t>
  </si>
  <si>
    <t>Virovitica-Podravina</t>
  </si>
  <si>
    <t>HR-11</t>
  </si>
  <si>
    <t>Požega-Slavonia</t>
  </si>
  <si>
    <t>HR-12</t>
  </si>
  <si>
    <t>Brod-Posavina</t>
  </si>
  <si>
    <t>HR-13</t>
  </si>
  <si>
    <t>Zadar</t>
  </si>
  <si>
    <t>HR-14</t>
  </si>
  <si>
    <t>Osijek-Baranja</t>
  </si>
  <si>
    <t>HR-15</t>
  </si>
  <si>
    <t>Šibenik-Knin</t>
  </si>
  <si>
    <t>HR-16</t>
  </si>
  <si>
    <t>Vukovar-Srijem</t>
  </si>
  <si>
    <t>HR-17</t>
  </si>
  <si>
    <t>Split-Dalmatia</t>
  </si>
  <si>
    <t>HR-18</t>
  </si>
  <si>
    <t>Istria</t>
  </si>
  <si>
    <t>HR-19</t>
  </si>
  <si>
    <t>Dubrovnik-Neretva</t>
  </si>
  <si>
    <t>HR-20</t>
  </si>
  <si>
    <t>Međimurje</t>
  </si>
  <si>
    <t>HR-21</t>
  </si>
  <si>
    <t>Zagreb City</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</si>
  <si>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</si>
  <si>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</si>
  <si>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</si>
  <si>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</si>
  <si>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</si>
  <si>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</si>
  <si>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</si>
  <si>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</si>
  <si>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</si>
  <si>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</si>
  <si>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</si>
  <si>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</si>
  <si>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</si>
  <si>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</si>
  <si>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</si>
  <si>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</si>
  <si>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</si>
  <si>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</si>
  <si>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</si>
  <si>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</si>
  <si>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</si>
  <si>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</si>
  <si>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</si>
  <si>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</si>
  <si>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</si>
  <si>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</si>
  <si>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</si>
  <si>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</si>
  <si>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</si>
  <si>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</si>
  <si>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</si>
  <si>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</si>
  <si>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CY-01</t>
  </si>
  <si>
    <t>Nicosia</t>
  </si>
  <si>
    <t>CY-02</t>
  </si>
  <si>
    <t>Limassol</t>
  </si>
  <si>
    <t>CY-03</t>
  </si>
  <si>
    <t>Larnaca</t>
  </si>
  <si>
    <t>CY-04</t>
  </si>
  <si>
    <t>Famagusta</t>
  </si>
  <si>
    <t>CY-05</t>
  </si>
  <si>
    <t>Paphos</t>
  </si>
  <si>
    <t>CY-06</t>
  </si>
  <si>
    <t>Kyrenia</t>
  </si>
  <si>
    <t>CZ-10</t>
  </si>
  <si>
    <t>Prague</t>
  </si>
  <si>
    <t>CZ-20</t>
  </si>
  <si>
    <t>Central Bohemia</t>
  </si>
  <si>
    <t>CZ-31</t>
  </si>
  <si>
    <t>South Bohemia</t>
  </si>
  <si>
    <t>CZ-32</t>
  </si>
  <si>
    <t>Plzeň</t>
  </si>
  <si>
    <t>CZ-41</t>
  </si>
  <si>
    <t>Karlovy Vary</t>
  </si>
  <si>
    <t>CZ-42</t>
  </si>
  <si>
    <t>Ústí nad Labem</t>
  </si>
  <si>
    <t>CZ-51</t>
  </si>
  <si>
    <t>Liberec</t>
  </si>
  <si>
    <t>CZ-52</t>
  </si>
  <si>
    <t>Hradec Králové</t>
  </si>
  <si>
    <t>CZ-53</t>
  </si>
  <si>
    <t>Pardubice</t>
  </si>
  <si>
    <t>CZ-63</t>
  </si>
  <si>
    <t>Vysočina</t>
  </si>
  <si>
    <t>CZ-64</t>
  </si>
  <si>
    <t>South Moravia</t>
  </si>
  <si>
    <t>CZ-71</t>
  </si>
  <si>
    <t>Olomouc</t>
  </si>
  <si>
    <t>CZ-72</t>
  </si>
  <si>
    <t>Zlín</t>
  </si>
  <si>
    <t>CZ-80</t>
  </si>
  <si>
    <t>Moravia-Silesia</t>
  </si>
  <si>
    <t>DK-81</t>
  </si>
  <si>
    <t>North Denmark Region</t>
  </si>
  <si>
    <t>DK-82</t>
  </si>
  <si>
    <t>Central Denmark Region</t>
  </si>
  <si>
    <t>DK-83</t>
  </si>
  <si>
    <t>Region of Southern Denmark</t>
  </si>
  <si>
    <t>DK-84</t>
  </si>
  <si>
    <t>Capital Region of Denmark</t>
  </si>
  <si>
    <t>DK-85</t>
  </si>
  <si>
    <t>Region Zealand</t>
  </si>
  <si>
    <t>DJ-DJ</t>
  </si>
  <si>
    <t>DJ-AR</t>
  </si>
  <si>
    <t>Arta</t>
  </si>
  <si>
    <t>DJ-AS</t>
  </si>
  <si>
    <t>Ali Sabieh</t>
  </si>
  <si>
    <t>DJ-DI</t>
  </si>
  <si>
    <t>Dikhil</t>
  </si>
  <si>
    <t>DJ-OB</t>
  </si>
  <si>
    <t>Obock</t>
  </si>
  <si>
    <t>DJ-TA</t>
  </si>
  <si>
    <t>Tadjourah</t>
  </si>
  <si>
    <t>DM-02</t>
  </si>
  <si>
    <t>DM-03</t>
  </si>
  <si>
    <t>Saint David</t>
  </si>
  <si>
    <t>DM-04</t>
  </si>
  <si>
    <t>DM-05</t>
  </si>
  <si>
    <t>DM-06</t>
  </si>
  <si>
    <t>DM-07</t>
  </si>
  <si>
    <t>Saint Luke</t>
  </si>
  <si>
    <t>DM-08</t>
  </si>
  <si>
    <t>Saint Mark</t>
  </si>
  <si>
    <t>DM-09</t>
  </si>
  <si>
    <t>Saint Patrick</t>
  </si>
  <si>
    <t>DM-10</t>
  </si>
  <si>
    <t>DM-11</t>
  </si>
  <si>
    <t>DO-33</t>
  </si>
  <si>
    <t>Cibao Nordeste</t>
  </si>
  <si>
    <t>DO-34</t>
  </si>
  <si>
    <t>Cibao Noroeste</t>
  </si>
  <si>
    <t>DO-35</t>
  </si>
  <si>
    <t>Cibao Norte</t>
  </si>
  <si>
    <t>DO-36</t>
  </si>
  <si>
    <t>Cibao Sur</t>
  </si>
  <si>
    <t>DO-37</t>
  </si>
  <si>
    <t>El Valle</t>
  </si>
  <si>
    <t>DO-38</t>
  </si>
  <si>
    <t>Enriquillo</t>
  </si>
  <si>
    <t>DO-39</t>
  </si>
  <si>
    <t>Higuamo</t>
  </si>
  <si>
    <t>DO-40</t>
  </si>
  <si>
    <t>Ozama</t>
  </si>
  <si>
    <t>DO-41</t>
  </si>
  <si>
    <t>Valdesia</t>
  </si>
  <si>
    <t>DO-42</t>
  </si>
  <si>
    <t>Yuma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</si>
  <si>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</si>
  <si>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</si>
  <si>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</si>
  <si>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</si>
  <si>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</si>
  <si>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</si>
  <si>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</si>
  <si>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</si>
  <si>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</si>
  <si>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</si>
  <si>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</si>
  <si>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</si>
  <si>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</si>
  <si>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</si>
  <si>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</si>
  <si>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</si>
  <si>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</si>
  <si>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</si>
  <si>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</si>
  <si>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</si>
  <si>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</si>
  <si>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</si>
  <si>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</si>
  <si>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</si>
  <si>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</si>
  <si>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</si>
  <si>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</si>
  <si>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</si>
  <si>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</si>
  <si>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</si>
  <si>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</si>
  <si>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</si>
  <si>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</si>
  <si>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</si>
  <si>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</si>
  <si>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</si>
  <si>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</si>
  <si>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</si>
  <si>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</si>
  <si>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</si>
  <si>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</si>
  <si>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</si>
  <si>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</si>
  <si>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</si>
  <si>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</si>
  <si>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</si>
  <si>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EG-ALX</t>
  </si>
  <si>
    <t>Alexandria</t>
  </si>
  <si>
    <t>EG-ASN</t>
  </si>
  <si>
    <t>Aswan</t>
  </si>
  <si>
    <t>EG-AST</t>
  </si>
  <si>
    <t>Asyut</t>
  </si>
  <si>
    <t>EG-BA</t>
  </si>
  <si>
    <t>Red Sea</t>
  </si>
  <si>
    <t>EG-BH</t>
  </si>
  <si>
    <t>Beheira</t>
  </si>
  <si>
    <t>EG-BNS</t>
  </si>
  <si>
    <t>Beni Suef</t>
  </si>
  <si>
    <t>EG-C</t>
  </si>
  <si>
    <t>Cairo</t>
  </si>
  <si>
    <t>EG-DK</t>
  </si>
  <si>
    <t>Dakahlia</t>
  </si>
  <si>
    <t>EG-DT</t>
  </si>
  <si>
    <t>Damietta</t>
  </si>
  <si>
    <t>EG-FYM</t>
  </si>
  <si>
    <t>Faiyum</t>
  </si>
  <si>
    <t>EG-GH</t>
  </si>
  <si>
    <t>Gharbia</t>
  </si>
  <si>
    <t>EG-GZ</t>
  </si>
  <si>
    <t>Giza</t>
  </si>
  <si>
    <t>EG-IS</t>
  </si>
  <si>
    <t>Ismailia</t>
  </si>
  <si>
    <t>EG-JS</t>
  </si>
  <si>
    <t>South Sinai</t>
  </si>
  <si>
    <t>EG-KB</t>
  </si>
  <si>
    <t>Qalyubia</t>
  </si>
  <si>
    <t>EG-KFS</t>
  </si>
  <si>
    <t>Kafr el-Sheikh</t>
  </si>
  <si>
    <t>EG-KN</t>
  </si>
  <si>
    <t>Qena</t>
  </si>
  <si>
    <t>EG-LX</t>
  </si>
  <si>
    <t>Luxor</t>
  </si>
  <si>
    <t>EG-MN</t>
  </si>
  <si>
    <t>Minya</t>
  </si>
  <si>
    <t>EG-MNF</t>
  </si>
  <si>
    <t>Monufia</t>
  </si>
  <si>
    <t>EG-MT</t>
  </si>
  <si>
    <t>Matrouh</t>
  </si>
  <si>
    <t>EG-PTS</t>
  </si>
  <si>
    <t>Port Said</t>
  </si>
  <si>
    <t>EG-SHG</t>
  </si>
  <si>
    <t>Sohag</t>
  </si>
  <si>
    <t>EG-SHR</t>
  </si>
  <si>
    <t>Al Sharqia</t>
  </si>
  <si>
    <t>EG-SIN</t>
  </si>
  <si>
    <t>North Sinai</t>
  </si>
  <si>
    <t>EG-SUZ</t>
  </si>
  <si>
    <t>Suez</t>
  </si>
  <si>
    <t>EG-WAD</t>
  </si>
  <si>
    <t>New Valley</t>
  </si>
  <si>
    <t>SV-AH</t>
  </si>
  <si>
    <t>Ahuachapán</t>
  </si>
  <si>
    <t>SV-CA</t>
  </si>
  <si>
    <t>Cabañas</t>
  </si>
  <si>
    <t>SV-CH</t>
  </si>
  <si>
    <t>Chalatenango</t>
  </si>
  <si>
    <t>SV-CU</t>
  </si>
  <si>
    <t>Cuscatlán</t>
  </si>
  <si>
    <t>SV-LI</t>
  </si>
  <si>
    <t>La Libertad</t>
  </si>
  <si>
    <t>SV-MO</t>
  </si>
  <si>
    <t>Morazán</t>
  </si>
  <si>
    <t>SV-PA</t>
  </si>
  <si>
    <t>SV-SA</t>
  </si>
  <si>
    <t>Santa Ana</t>
  </si>
  <si>
    <t>SV-SM</t>
  </si>
  <si>
    <t>San Miguel</t>
  </si>
  <si>
    <t>SV-SO</t>
  </si>
  <si>
    <t>Sonsonate</t>
  </si>
  <si>
    <t>SV-SS</t>
  </si>
  <si>
    <t>SV-SV</t>
  </si>
  <si>
    <t>San Vicente</t>
  </si>
  <si>
    <t>SV-UN</t>
  </si>
  <si>
    <t>La Unión</t>
  </si>
  <si>
    <t>SV-US</t>
  </si>
  <si>
    <t>Usulután</t>
  </si>
  <si>
    <t>GQ-C</t>
  </si>
  <si>
    <t>Región Continental</t>
  </si>
  <si>
    <t>GQ-I</t>
  </si>
  <si>
    <t>Región Insular</t>
  </si>
  <si>
    <t>ER-AN</t>
  </si>
  <si>
    <t>Anseba</t>
  </si>
  <si>
    <t>ER-DK</t>
  </si>
  <si>
    <t>Southern Red Sea</t>
  </si>
  <si>
    <t>ER-DU</t>
  </si>
  <si>
    <t>Debub</t>
  </si>
  <si>
    <t>ER-GB</t>
  </si>
  <si>
    <t>Gash-Barka</t>
  </si>
  <si>
    <t>ER-MA</t>
  </si>
  <si>
    <t>Maekel</t>
  </si>
  <si>
    <t>ER-SK</t>
  </si>
  <si>
    <t>Northern Red Sea</t>
  </si>
  <si>
    <t>EE-37</t>
  </si>
  <si>
    <t>Harju</t>
  </si>
  <si>
    <t>EE-39</t>
  </si>
  <si>
    <t>Hiiu</t>
  </si>
  <si>
    <t>EE-45</t>
  </si>
  <si>
    <t>Ida-Viru</t>
  </si>
  <si>
    <t>EE-50</t>
  </si>
  <si>
    <t>Jõgeva</t>
  </si>
  <si>
    <t>EE-52</t>
  </si>
  <si>
    <t>Järva</t>
  </si>
  <si>
    <t>EE-56</t>
  </si>
  <si>
    <t>Lääne</t>
  </si>
  <si>
    <t>EE-60</t>
  </si>
  <si>
    <t>Lääne-Viru</t>
  </si>
  <si>
    <t>EE-64</t>
  </si>
  <si>
    <t>Põlva</t>
  </si>
  <si>
    <t>EE-68</t>
  </si>
  <si>
    <t>Pärnu</t>
  </si>
  <si>
    <t>EE-71</t>
  </si>
  <si>
    <t>Rapla</t>
  </si>
  <si>
    <t>EE-74</t>
  </si>
  <si>
    <t>Saare</t>
  </si>
  <si>
    <t>EE-79</t>
  </si>
  <si>
    <t>Tartu</t>
  </si>
  <si>
    <t>EE-81</t>
  </si>
  <si>
    <t>Valga</t>
  </si>
  <si>
    <t>EE-84</t>
  </si>
  <si>
    <t>Viljandi</t>
  </si>
  <si>
    <t>EE-87</t>
  </si>
  <si>
    <t>Võru</t>
  </si>
  <si>
    <t>SZ-HH</t>
  </si>
  <si>
    <t>Hhohho</t>
  </si>
  <si>
    <t>SZ-LU</t>
  </si>
  <si>
    <t>Lubombo</t>
  </si>
  <si>
    <t>SZ-MA</t>
  </si>
  <si>
    <t>Manzini</t>
  </si>
  <si>
    <t>SZ-SH</t>
  </si>
  <si>
    <t>Shiselweni</t>
  </si>
  <si>
    <t>ET-AA</t>
  </si>
  <si>
    <t>Addis Ababa</t>
  </si>
  <si>
    <t>ET-DD</t>
  </si>
  <si>
    <t>Dire Dawa</t>
  </si>
  <si>
    <t>ET-AF</t>
  </si>
  <si>
    <t>ET-AM</t>
  </si>
  <si>
    <t>Amara</t>
  </si>
  <si>
    <t>ET-BE</t>
  </si>
  <si>
    <t>Benshangul-Gumaz</t>
  </si>
  <si>
    <t>ET-GA</t>
  </si>
  <si>
    <t>Gambela Peoples</t>
  </si>
  <si>
    <t>ET-HA</t>
  </si>
  <si>
    <t>Harari People</t>
  </si>
  <si>
    <t>ET-OR</t>
  </si>
  <si>
    <t>Oromia</t>
  </si>
  <si>
    <t>ET-SN</t>
  </si>
  <si>
    <t>Southern Nations, Nationalities and Peoples</t>
  </si>
  <si>
    <t>ET-SO</t>
  </si>
  <si>
    <t>ET-TI</t>
  </si>
  <si>
    <t>Tigrai</t>
  </si>
  <si>
    <t>FJ-R</t>
  </si>
  <si>
    <t>Rotuma</t>
  </si>
  <si>
    <t>FJ-C</t>
  </si>
  <si>
    <t>FJ-E</t>
  </si>
  <si>
    <t>Eastern</t>
  </si>
  <si>
    <t>FJ-N</t>
  </si>
  <si>
    <t>Northern</t>
  </si>
  <si>
    <t>FJ-W</t>
  </si>
  <si>
    <t>Western</t>
  </si>
  <si>
    <t>FI-01</t>
  </si>
  <si>
    <t>Ahvenanmaan maakunta</t>
  </si>
  <si>
    <t>FI-02</t>
  </si>
  <si>
    <t>Etelä-Karjala</t>
  </si>
  <si>
    <t>FI-03</t>
  </si>
  <si>
    <t>Etelä-Pohjanmaa</t>
  </si>
  <si>
    <t>FI-04</t>
  </si>
  <si>
    <t>Etelä-Savo</t>
  </si>
  <si>
    <t>FI-05</t>
  </si>
  <si>
    <t>Kainuu</t>
  </si>
  <si>
    <t>FI-06</t>
  </si>
  <si>
    <t>Kanta-Häme</t>
  </si>
  <si>
    <t>FI-07</t>
  </si>
  <si>
    <t>Keski-Pohjanmaa</t>
  </si>
  <si>
    <t>FI-08</t>
  </si>
  <si>
    <t>Keski-Suomi</t>
  </si>
  <si>
    <t>FI-09</t>
  </si>
  <si>
    <t>Kymenlaakso</t>
  </si>
  <si>
    <t>FI-10</t>
  </si>
  <si>
    <t>Lappi</t>
  </si>
  <si>
    <t>FI-11</t>
  </si>
  <si>
    <t>Pirkanmaa</t>
  </si>
  <si>
    <t>FI-12</t>
  </si>
  <si>
    <t>Pohjanmaa</t>
  </si>
  <si>
    <t>FI-13</t>
  </si>
  <si>
    <t>Pohjois-Karjala</t>
  </si>
  <si>
    <t>FI-14</t>
  </si>
  <si>
    <t>Pohjois-Pohjanmaa</t>
  </si>
  <si>
    <t>FI-15</t>
  </si>
  <si>
    <t>Pohjois-Savo</t>
  </si>
  <si>
    <t>FI-16</t>
  </si>
  <si>
    <t>Päijät-Häme</t>
  </si>
  <si>
    <t>FI-17</t>
  </si>
  <si>
    <t>Satakunta</t>
  </si>
  <si>
    <t>FI-18</t>
  </si>
  <si>
    <t>Uusimaa</t>
  </si>
  <si>
    <t>FI-19</t>
  </si>
  <si>
    <t>Varsinais-Suomi</t>
  </si>
  <si>
    <t>FR-20R</t>
  </si>
  <si>
    <t>Corse</t>
  </si>
  <si>
    <t>FR-ARA</t>
  </si>
  <si>
    <t>Auvergne-Rhône-Alpes</t>
  </si>
  <si>
    <t>FR-BFC</t>
  </si>
  <si>
    <t>Bourgogne-Franche-Comté</t>
  </si>
  <si>
    <t>FR-BRE</t>
  </si>
  <si>
    <t>Bretagne</t>
  </si>
  <si>
    <t>FR-CVL</t>
  </si>
  <si>
    <t>Centre-Val de Loire</t>
  </si>
  <si>
    <t>FR-GES</t>
  </si>
  <si>
    <t>Grand-Est</t>
  </si>
  <si>
    <t>FR-HDF</t>
  </si>
  <si>
    <t>Hauts-de-France</t>
  </si>
  <si>
    <t>FR-IDF</t>
  </si>
  <si>
    <t>Île-de-France</t>
  </si>
  <si>
    <t>FR-NAQ</t>
  </si>
  <si>
    <t>Nouvelle-Aquitaine</t>
  </si>
  <si>
    <t>FR-NOR</t>
  </si>
  <si>
    <t>Normandie</t>
  </si>
  <si>
    <t>FR-OCC</t>
  </si>
  <si>
    <t>Occitanie</t>
  </si>
  <si>
    <t>FR-PAC</t>
  </si>
  <si>
    <t>Provence-Alpes-Côte-d’Azur</t>
  </si>
  <si>
    <t>FR-PDL</t>
  </si>
  <si>
    <t>Pays-de-la-Loire</t>
  </si>
  <si>
    <t>FR-CP</t>
  </si>
  <si>
    <t>Clipperton</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</si>
  <si>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</si>
  <si>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</si>
  <si>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</si>
  <si>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</si>
  <si>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</si>
  <si>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</si>
  <si>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</si>
  <si>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</si>
  <si>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</si>
  <si>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</si>
  <si>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</si>
  <si>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</si>
  <si>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</si>
  <si>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</si>
  <si>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</si>
  <si>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</si>
  <si>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</si>
  <si>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</si>
  <si>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GM-B</t>
  </si>
  <si>
    <t>Banjul</t>
  </si>
  <si>
    <t>GM-L</t>
  </si>
  <si>
    <t>Lower River</t>
  </si>
  <si>
    <t>GM-M</t>
  </si>
  <si>
    <t>Central River</t>
  </si>
  <si>
    <t>GM-N</t>
  </si>
  <si>
    <t>North Bank</t>
  </si>
  <si>
    <t>GM-U</t>
  </si>
  <si>
    <t>Upper River</t>
  </si>
  <si>
    <t>GM-W</t>
  </si>
  <si>
    <t>Gambia</t>
  </si>
  <si>
    <t>GE-AB</t>
  </si>
  <si>
    <t>Abkhazia</t>
  </si>
  <si>
    <t>GE-AJ</t>
  </si>
  <si>
    <t>Ajaria</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</si>
  <si>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</si>
  <si>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</si>
  <si>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</si>
  <si>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</si>
  <si>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</si>
  <si>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</si>
  <si>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</si>
  <si>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</si>
  <si>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</si>
  <si>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</si>
  <si>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</si>
  <si>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</si>
  <si>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</si>
  <si>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</si>
  <si>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</si>
  <si>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</si>
  <si>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</si>
  <si>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</si>
  <si>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GE-TB</t>
  </si>
  <si>
    <t>Tbilisi</t>
  </si>
  <si>
    <t>DE-BB</t>
  </si>
  <si>
    <t>Brandenburg</t>
  </si>
  <si>
    <t>DE-BE</t>
  </si>
  <si>
    <t>Berlin</t>
  </si>
  <si>
    <t>DE-BW</t>
  </si>
  <si>
    <t>Baden-Württemberg</t>
  </si>
  <si>
    <t>DE-BY</t>
  </si>
  <si>
    <t>Bavaria</t>
  </si>
  <si>
    <t>DE-HB</t>
  </si>
  <si>
    <t>Bremen</t>
  </si>
  <si>
    <t>DE-HE</t>
  </si>
  <si>
    <t>Hesse</t>
  </si>
  <si>
    <t>DE-HH</t>
  </si>
  <si>
    <t>Hamburg</t>
  </si>
  <si>
    <t>DE-MV</t>
  </si>
  <si>
    <t>Mecklenburg-Western Pomerania</t>
  </si>
  <si>
    <t>DE-NI</t>
  </si>
  <si>
    <t>Lower Saxony</t>
  </si>
  <si>
    <t>DE-NW</t>
  </si>
  <si>
    <t>North Rhine-Westphalia</t>
  </si>
  <si>
    <t>DE-RP</t>
  </si>
  <si>
    <t>Rhineland-Palatinate</t>
  </si>
  <si>
    <t>DE-SH</t>
  </si>
  <si>
    <t>Schleswig-Holstein</t>
  </si>
  <si>
    <t>DE-SL</t>
  </si>
  <si>
    <t>Saarland</t>
  </si>
  <si>
    <t>DE-SN</t>
  </si>
  <si>
    <t>Saxony</t>
  </si>
  <si>
    <t>DE-ST</t>
  </si>
  <si>
    <t>Saxony-Anhalt</t>
  </si>
  <si>
    <t>DE-TH</t>
  </si>
  <si>
    <t>Thuringia</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</si>
  <si>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</si>
  <si>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</si>
  <si>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</si>
  <si>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</si>
  <si>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</si>
  <si>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</si>
  <si>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</si>
  <si>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</si>
  <si>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</si>
  <si>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</si>
  <si>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</si>
  <si>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</si>
  <si>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</si>
  <si>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</si>
  <si>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</si>
  <si>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</si>
  <si>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</si>
  <si>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</si>
  <si>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</si>
  <si>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</si>
  <si>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</si>
  <si>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</si>
  <si>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</si>
  <si>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</si>
  <si>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</si>
  <si>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</si>
  <si>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</si>
  <si>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GR-69</t>
  </si>
  <si>
    <t>Ágion Óros</t>
  </si>
  <si>
    <t>GR-A</t>
  </si>
  <si>
    <t>Eastern Macedonia and Thrace</t>
  </si>
  <si>
    <t>GR-B</t>
  </si>
  <si>
    <t>Central Macedonia</t>
  </si>
  <si>
    <t>GR-C</t>
  </si>
  <si>
    <t>Western Macedonia</t>
  </si>
  <si>
    <t>GR-D</t>
  </si>
  <si>
    <t>Epirus</t>
  </si>
  <si>
    <t>GR-E</t>
  </si>
  <si>
    <t>Thessaly</t>
  </si>
  <si>
    <t>GR-F</t>
  </si>
  <si>
    <t>Ionian Islands</t>
  </si>
  <si>
    <t>GR-G</t>
  </si>
  <si>
    <t>Western Greece</t>
  </si>
  <si>
    <t>GR-H</t>
  </si>
  <si>
    <t>Central Greece</t>
  </si>
  <si>
    <t>GR-I</t>
  </si>
  <si>
    <t>Attica</t>
  </si>
  <si>
    <t>GR-J</t>
  </si>
  <si>
    <t>Peloponnese</t>
  </si>
  <si>
    <t>GR-K</t>
  </si>
  <si>
    <t>Northern Aegean</t>
  </si>
  <si>
    <t>GR-L</t>
  </si>
  <si>
    <t>Southern Aegean</t>
  </si>
  <si>
    <t>GR-M</t>
  </si>
  <si>
    <t>Crete</t>
  </si>
  <si>
    <t>GL-AV</t>
  </si>
  <si>
    <t>Avannaata Kommunia</t>
  </si>
  <si>
    <t>GL-KU</t>
  </si>
  <si>
    <t>Kommune Kujalleq</t>
  </si>
  <si>
    <t>GL-QE</t>
  </si>
  <si>
    <t>Qeqqata Kommunia</t>
  </si>
  <si>
    <t>GL-QT</t>
  </si>
  <si>
    <t>Kommune Qeqertalik</t>
  </si>
  <si>
    <t>GL-SM</t>
  </si>
  <si>
    <t>Kommuneqarfik Sermersooq</t>
  </si>
  <si>
    <t>GD-01</t>
  </si>
  <si>
    <t>GD-02</t>
  </si>
  <si>
    <t>GD-03</t>
  </si>
  <si>
    <t>GD-04</t>
  </si>
  <si>
    <t>GD-05</t>
  </si>
  <si>
    <t>GD-06</t>
  </si>
  <si>
    <t>GD-10</t>
  </si>
  <si>
    <t>Southern Grenadine Islands</t>
  </si>
  <si>
    <t>GT-AV</t>
  </si>
  <si>
    <t>Alta Verapaz</t>
  </si>
  <si>
    <t>GT-BV</t>
  </si>
  <si>
    <t>Baja Verapaz</t>
  </si>
  <si>
    <t>GT-CM</t>
  </si>
  <si>
    <t>Chimaltenango</t>
  </si>
  <si>
    <t>GT-CQ</t>
  </si>
  <si>
    <t>Chiquimula</t>
  </si>
  <si>
    <t>GT-ES</t>
  </si>
  <si>
    <t>Escuintla</t>
  </si>
  <si>
    <t>GT-GU</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</si>
  <si>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</si>
  <si>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</si>
  <si>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</si>
  <si>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</si>
  <si>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</si>
  <si>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</si>
  <si>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</si>
  <si>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</si>
  <si>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</si>
  <si>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</si>
  <si>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</si>
  <si>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</si>
  <si>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</si>
  <si>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</si>
  <si>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</si>
  <si>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</si>
  <si>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</si>
  <si>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</si>
  <si>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</si>
  <si>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</si>
  <si>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</si>
  <si>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</si>
  <si>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</si>
  <si>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</si>
  <si>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</si>
  <si>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</si>
  <si>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</si>
  <si>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</si>
  <si>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</si>
  <si>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</si>
  <si>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</si>
  <si>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</si>
  <si>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GN-B</t>
  </si>
  <si>
    <t>Boké</t>
  </si>
  <si>
    <t>GN-D</t>
  </si>
  <si>
    <t>Kindia</t>
  </si>
  <si>
    <t>GN-F</t>
  </si>
  <si>
    <t>Faranah</t>
  </si>
  <si>
    <t>GN-K</t>
  </si>
  <si>
    <t>Kankan</t>
  </si>
  <si>
    <t>GN-L</t>
  </si>
  <si>
    <t>Labé</t>
  </si>
  <si>
    <t>GN-M</t>
  </si>
  <si>
    <t>Mamou</t>
  </si>
  <si>
    <t>GN-N</t>
  </si>
  <si>
    <t>Nzérékoré</t>
  </si>
  <si>
    <t>GN-C</t>
  </si>
  <si>
    <t>Conakry</t>
  </si>
  <si>
    <t>GW-L</t>
  </si>
  <si>
    <t>Leste</t>
  </si>
  <si>
    <t>GW-N</t>
  </si>
  <si>
    <t>Norte</t>
  </si>
  <si>
    <t>GW-S</t>
  </si>
  <si>
    <t>Sul</t>
  </si>
  <si>
    <t>Valle</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</si>
  <si>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</si>
  <si>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</si>
  <si>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</si>
  <si>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</si>
  <si>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</si>
  <si>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</si>
  <si>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</si>
  <si>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</si>
  <si>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</si>
  <si>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</si>
  <si>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</si>
  <si>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</si>
  <si>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</si>
  <si>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</si>
  <si>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</si>
  <si>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</si>
  <si>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</si>
  <si>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</si>
  <si>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</si>
  <si>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</si>
  <si>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HT-AR</t>
  </si>
  <si>
    <t>Artibonite</t>
  </si>
  <si>
    <t>HT-CE</t>
  </si>
  <si>
    <t>HT-GA</t>
  </si>
  <si>
    <t>Grande’Anse</t>
  </si>
  <si>
    <t>HT-ND</t>
  </si>
  <si>
    <t>HT-NE</t>
  </si>
  <si>
    <t>Nord-Est</t>
  </si>
  <si>
    <t>HT-NI</t>
  </si>
  <si>
    <t>Nippes</t>
  </si>
  <si>
    <t>HT-NO</t>
  </si>
  <si>
    <t>Nord-Ouest</t>
  </si>
  <si>
    <t>HT-OU</t>
  </si>
  <si>
    <t>Ouest</t>
  </si>
  <si>
    <t>HT-SD</t>
  </si>
  <si>
    <t>Sud</t>
  </si>
  <si>
    <t>HT-SE</t>
  </si>
  <si>
    <t>Sud-Est</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</si>
  <si>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</si>
  <si>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</si>
  <si>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</si>
  <si>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</si>
  <si>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</si>
  <si>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</si>
  <si>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</si>
  <si>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</si>
  <si>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</si>
  <si>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</si>
  <si>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</si>
  <si>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</si>
  <si>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</si>
  <si>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</si>
  <si>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</si>
  <si>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</si>
  <si>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</si>
  <si>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</si>
  <si>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</si>
  <si>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</si>
  <si>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</si>
  <si>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</si>
  <si>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</si>
  <si>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</si>
  <si>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</si>
  <si>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</si>
  <si>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</si>
  <si>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</si>
  <si>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</si>
  <si>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</si>
  <si>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</si>
  <si>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</si>
  <si>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HN-YO</t>
  </si>
  <si>
    <t>Yoro</t>
  </si>
  <si>
    <t>HU-BU</t>
  </si>
  <si>
    <t>Budapest</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</si>
  <si>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</si>
  <si>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</si>
  <si>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</si>
  <si>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</si>
  <si>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</si>
  <si>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</si>
  <si>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</si>
  <si>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</si>
  <si>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</si>
  <si>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</si>
  <si>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</si>
  <si>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</si>
  <si>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</si>
  <si>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</si>
  <si>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</si>
  <si>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</si>
  <si>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</si>
  <si>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</si>
  <si>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</si>
  <si>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</si>
  <si>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</si>
  <si>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</si>
  <si>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</si>
  <si>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</si>
  <si>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</si>
  <si>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</si>
  <si>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</si>
  <si>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</si>
  <si>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</si>
  <si>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</si>
  <si>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</si>
  <si>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</si>
  <si>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</si>
  <si>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</si>
  <si>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</si>
  <si>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</si>
  <si>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</si>
  <si>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</si>
  <si>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</si>
  <si>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</si>
  <si>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</si>
  <si>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</si>
  <si>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</si>
  <si>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Veszprém</t>
  </si>
  <si>
    <t>HU-ZE</t>
  </si>
  <si>
    <t>Zalaegerszeg</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</si>
  <si>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</si>
  <si>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</si>
  <si>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</si>
  <si>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</si>
  <si>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</si>
  <si>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</si>
  <si>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</si>
  <si>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</si>
  <si>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</si>
  <si>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</si>
  <si>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</si>
  <si>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</si>
  <si>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</si>
  <si>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</si>
  <si>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</si>
  <si>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</si>
  <si>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</si>
  <si>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</si>
  <si>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</si>
  <si>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</si>
  <si>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</si>
  <si>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</si>
  <si>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</si>
  <si>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</si>
  <si>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</si>
  <si>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</si>
  <si>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</si>
  <si>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</si>
  <si>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</si>
  <si>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</si>
  <si>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</si>
  <si>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</si>
  <si>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</si>
  <si>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</si>
  <si>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</si>
  <si>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HU-ZA</t>
  </si>
  <si>
    <t>Zala</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</si>
  <si>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</si>
  <si>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</si>
  <si>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</si>
  <si>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</si>
  <si>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</si>
  <si>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</si>
  <si>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</si>
  <si>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</si>
  <si>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</si>
  <si>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</si>
  <si>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</si>
  <si>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</si>
  <si>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</si>
  <si>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</si>
  <si>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</si>
  <si>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</si>
  <si>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IN-AP</t>
  </si>
  <si>
    <t>Andhra Pradesh</t>
  </si>
  <si>
    <t>IN-AR</t>
  </si>
  <si>
    <t>Arunāchal Pradesh</t>
  </si>
  <si>
    <t>IN-AS</t>
  </si>
  <si>
    <t>Assam</t>
  </si>
  <si>
    <t>IN-BR</t>
  </si>
  <si>
    <t>Bihār</t>
  </si>
  <si>
    <t>IN-CT</t>
  </si>
  <si>
    <t>Chhattīsgarh</t>
  </si>
  <si>
    <t>IN-GA</t>
  </si>
  <si>
    <t>Goa</t>
  </si>
  <si>
    <t>IN-GJ</t>
  </si>
  <si>
    <t>Gujarāt</t>
  </si>
  <si>
    <t>IN-HP</t>
  </si>
  <si>
    <t>Himāchal Pradesh</t>
  </si>
  <si>
    <t>IN-HR</t>
  </si>
  <si>
    <t>Haryāna</t>
  </si>
  <si>
    <t>IN-JH</t>
  </si>
  <si>
    <t>Jhārkhand</t>
  </si>
  <si>
    <t>IN-KA</t>
  </si>
  <si>
    <t>Karnātaka</t>
  </si>
  <si>
    <t>IN-KL</t>
  </si>
  <si>
    <t>Kerala</t>
  </si>
  <si>
    <t>IN-MH</t>
  </si>
  <si>
    <t>Mahārāshtra</t>
  </si>
  <si>
    <t>IN-ML</t>
  </si>
  <si>
    <t>Meghālaya</t>
  </si>
  <si>
    <t>IN-MN</t>
  </si>
  <si>
    <t>Manipur</t>
  </si>
  <si>
    <t>IN-MP</t>
  </si>
  <si>
    <t>Madhya Pradesh</t>
  </si>
  <si>
    <t>IN-MZ</t>
  </si>
  <si>
    <t>Mizoram</t>
  </si>
  <si>
    <t>IN-NL</t>
  </si>
  <si>
    <t>Nāgāland</t>
  </si>
  <si>
    <t>IN-OR</t>
  </si>
  <si>
    <t>Odisha</t>
  </si>
  <si>
    <t>IN-PB</t>
  </si>
  <si>
    <t>Punjab</t>
  </si>
  <si>
    <t>IN-RJ</t>
  </si>
  <si>
    <t>Rājasthān</t>
  </si>
  <si>
    <t>IN-SK</t>
  </si>
  <si>
    <t>Sikkim</t>
  </si>
  <si>
    <t>IN-TG</t>
  </si>
  <si>
    <t>Telangāna</t>
  </si>
  <si>
    <t>IN-TN</t>
  </si>
  <si>
    <t>Tamil Nādu</t>
  </si>
  <si>
    <t>IN-TR</t>
  </si>
  <si>
    <t>Tripura</t>
  </si>
  <si>
    <t>IN-UP</t>
  </si>
  <si>
    <t>Uttar Pradesh</t>
  </si>
  <si>
    <t>IN-UT</t>
  </si>
  <si>
    <t>Uttarākhand</t>
  </si>
  <si>
    <t>IN-WB</t>
  </si>
  <si>
    <t>West Bengal</t>
  </si>
  <si>
    <t>IN-AN</t>
  </si>
  <si>
    <t>Andaman and Nicobar Islands</t>
  </si>
  <si>
    <t>IN-CH</t>
  </si>
  <si>
    <t>Chandīgarh</t>
  </si>
  <si>
    <t>IN-DH</t>
  </si>
  <si>
    <t>Dādra and Nagar Haveli and Damān and Diu</t>
  </si>
  <si>
    <t>IN-DL</t>
  </si>
  <si>
    <t>Delhi</t>
  </si>
  <si>
    <t>IN-JK</t>
  </si>
  <si>
    <t>Jammu and Kashmīr</t>
  </si>
  <si>
    <t>IN-LA</t>
  </si>
  <si>
    <t>Ladākh</t>
  </si>
  <si>
    <t>IN-LD</t>
  </si>
  <si>
    <t>Lakshadweep</t>
  </si>
  <si>
    <t>IN-PY</t>
  </si>
  <si>
    <t>Puducherry</t>
  </si>
  <si>
    <t>ID-JW</t>
  </si>
  <si>
    <t>Jawa</t>
  </si>
  <si>
    <t>ID-KA</t>
  </si>
  <si>
    <t>Kalimantan</t>
  </si>
  <si>
    <t>ID-ML</t>
  </si>
  <si>
    <t>Maluku</t>
  </si>
  <si>
    <t>ID-NU</t>
  </si>
  <si>
    <t>Nusa Tenggara</t>
  </si>
  <si>
    <t>ID-PP</t>
  </si>
  <si>
    <t>Papua</t>
  </si>
  <si>
    <t>ID-SL</t>
  </si>
  <si>
    <t>Sulawesi</t>
  </si>
  <si>
    <t>ID-SM</t>
  </si>
  <si>
    <t>Sumatera</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</si>
  <si>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</si>
  <si>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</si>
  <si>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</si>
  <si>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</si>
  <si>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</si>
  <si>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</si>
  <si>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</si>
  <si>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</si>
  <si>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</si>
  <si>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</si>
  <si>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</si>
  <si>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</si>
  <si>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</si>
  <si>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</si>
  <si>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</si>
  <si>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</si>
  <si>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</si>
  <si>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</si>
  <si>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</si>
  <si>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</si>
  <si>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</si>
  <si>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</si>
  <si>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</si>
  <si>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</si>
  <si>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</si>
  <si>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</si>
  <si>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</si>
  <si>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</si>
  <si>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</si>
  <si>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</si>
  <si>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</si>
  <si>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</si>
  <si>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</si>
  <si>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</si>
  <si>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</si>
  <si>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</si>
  <si>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</si>
  <si>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</si>
  <si>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</si>
  <si>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</si>
  <si>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</si>
  <si>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</si>
  <si>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</si>
  <si>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</si>
  <si>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</si>
  <si>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</si>
  <si>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</si>
  <si>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</si>
  <si>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</si>
  <si>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</si>
  <si>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</si>
  <si>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</si>
  <si>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</si>
  <si>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</si>
  <si>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</si>
  <si>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</si>
  <si>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</si>
  <si>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</si>
  <si>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</si>
  <si>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</si>
  <si>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</si>
  <si>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</si>
  <si>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IQ-AN</t>
  </si>
  <si>
    <t>Al Anbār</t>
  </si>
  <si>
    <t>IQ-AR</t>
  </si>
  <si>
    <t>Arbīl</t>
  </si>
  <si>
    <t>IQ-BA</t>
  </si>
  <si>
    <t>Al Başrah</t>
  </si>
  <si>
    <t>IQ-BB</t>
  </si>
  <si>
    <t>Bābil</t>
  </si>
  <si>
    <t>IQ-BG</t>
  </si>
  <si>
    <t>Baghdād</t>
  </si>
  <si>
    <t>IQ-DA</t>
  </si>
  <si>
    <t>Dahūk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</si>
  <si>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</si>
  <si>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</si>
  <si>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</si>
  <si>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</si>
  <si>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</si>
  <si>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</si>
  <si>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</si>
  <si>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</si>
  <si>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</si>
  <si>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</si>
  <si>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</si>
  <si>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</si>
  <si>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</si>
  <si>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</si>
  <si>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</si>
  <si>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</si>
  <si>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</si>
  <si>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</si>
  <si>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</si>
  <si>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</si>
  <si>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</si>
  <si>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</si>
  <si>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IQ-WA</t>
  </si>
  <si>
    <t>Wāsiţ</t>
  </si>
  <si>
    <t>IE-C</t>
  </si>
  <si>
    <t>Connaught</t>
  </si>
  <si>
    <t>IE-L</t>
  </si>
  <si>
    <t>Leinster</t>
  </si>
  <si>
    <t>IE-M</t>
  </si>
  <si>
    <t>Munster</t>
  </si>
  <si>
    <t>IE-U</t>
  </si>
  <si>
    <t>Ulster</t>
  </si>
  <si>
    <t>IL-D</t>
  </si>
  <si>
    <t>Al Janūbī</t>
  </si>
  <si>
    <t>IL-HA</t>
  </si>
  <si>
    <t>Ḩayfā</t>
  </si>
  <si>
    <t>IL-JM</t>
  </si>
  <si>
    <t>Al Quds</t>
  </si>
  <si>
    <t>IL-M</t>
  </si>
  <si>
    <t>Al Awsaţ</t>
  </si>
  <si>
    <t>IL-TA</t>
  </si>
  <si>
    <t>Tall Abīb</t>
  </si>
  <si>
    <t>IL-Z</t>
  </si>
  <si>
    <t>Ash Shamālī</t>
  </si>
  <si>
    <t>IT-21</t>
  </si>
  <si>
    <t>Piemonte</t>
  </si>
  <si>
    <t>IT-25</t>
  </si>
  <si>
    <t>Lombardia</t>
  </si>
  <si>
    <t>IT-34</t>
  </si>
  <si>
    <t>Veneto</t>
  </si>
  <si>
    <t>IT-42</t>
  </si>
  <si>
    <t>Liguria</t>
  </si>
  <si>
    <t>IT-45</t>
  </si>
  <si>
    <t>Emilia-Romagna</t>
  </si>
  <si>
    <t>IT-52</t>
  </si>
  <si>
    <t>Toscana</t>
  </si>
  <si>
    <t>IT-55</t>
  </si>
  <si>
    <t>Umbria</t>
  </si>
  <si>
    <t>IT-57</t>
  </si>
  <si>
    <t>Marche</t>
  </si>
  <si>
    <t>IT-62</t>
  </si>
  <si>
    <t>Lazio</t>
  </si>
  <si>
    <t>IT-65</t>
  </si>
  <si>
    <t>Abruzzo</t>
  </si>
  <si>
    <t>IT-67</t>
  </si>
  <si>
    <t>Molise</t>
  </si>
  <si>
    <t>IT-72</t>
  </si>
  <si>
    <t>Campania</t>
  </si>
  <si>
    <t>IT-75</t>
  </si>
  <si>
    <t>Puglia</t>
  </si>
  <si>
    <t>IT-77</t>
  </si>
  <si>
    <t>Basilicata</t>
  </si>
  <si>
    <t>IT-78</t>
  </si>
  <si>
    <t>Calabria</t>
  </si>
  <si>
    <t>IT-23</t>
  </si>
  <si>
    <t>Valle d'Aosta</t>
  </si>
  <si>
    <t>IT-32</t>
  </si>
  <si>
    <t>Trentino-Alto Adige</t>
  </si>
  <si>
    <t>IT-36</t>
  </si>
  <si>
    <t>Friuli Venezia Giulia</t>
  </si>
  <si>
    <t>IT-82</t>
  </si>
  <si>
    <t>Sicilia</t>
  </si>
  <si>
    <t>IT-88</t>
  </si>
  <si>
    <t>Sardegna</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</si>
  <si>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</si>
  <si>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</si>
  <si>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</si>
  <si>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</si>
  <si>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</si>
  <si>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</si>
  <si>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</si>
  <si>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</si>
  <si>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</si>
  <si>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</si>
  <si>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</si>
  <si>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</si>
  <si>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</si>
  <si>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</si>
  <si>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</si>
  <si>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</si>
  <si>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</si>
  <si>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</si>
  <si>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</si>
  <si>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Manchester</t>
  </si>
  <si>
    <t>JM-13</t>
  </si>
  <si>
    <t>Clarendon</t>
  </si>
  <si>
    <t>JM-14</t>
  </si>
  <si>
    <t>Saint Catherine</t>
  </si>
  <si>
    <t>JP-01</t>
  </si>
  <si>
    <t>Hokkaido</t>
  </si>
  <si>
    <t>JP-02</t>
  </si>
  <si>
    <t>Aomori</t>
  </si>
  <si>
    <t>JP-03</t>
  </si>
  <si>
    <t>Iwate</t>
  </si>
  <si>
    <t>JP-04</t>
  </si>
  <si>
    <t>Miyagi</t>
  </si>
  <si>
    <t>JP-05</t>
  </si>
  <si>
    <t>Akita</t>
  </si>
  <si>
    <t>JP-06</t>
  </si>
  <si>
    <t>Yamagata</t>
  </si>
  <si>
    <t>JP-07</t>
  </si>
  <si>
    <t>Fukushima</t>
  </si>
  <si>
    <t>JP-08</t>
  </si>
  <si>
    <t>Ibaraki</t>
  </si>
  <si>
    <t>JP-09</t>
  </si>
  <si>
    <t>Tochigi</t>
  </si>
  <si>
    <t>JP-10</t>
  </si>
  <si>
    <t>Gunma</t>
  </si>
  <si>
    <t>JP-11</t>
  </si>
  <si>
    <t>Saitama</t>
  </si>
  <si>
    <t>JP-12</t>
  </si>
  <si>
    <t>Chiba</t>
  </si>
  <si>
    <t>JP-13</t>
  </si>
  <si>
    <t>Tokyo</t>
  </si>
  <si>
    <t>JP-14</t>
  </si>
  <si>
    <t>Kanagawa</t>
  </si>
  <si>
    <t>JP-15</t>
  </si>
  <si>
    <t>Niigata</t>
  </si>
  <si>
    <t>JP-16</t>
  </si>
  <si>
    <t>Toyama</t>
  </si>
  <si>
    <t>JP-17</t>
  </si>
  <si>
    <t>Ishikawa</t>
  </si>
  <si>
    <t>JP-18</t>
  </si>
  <si>
    <t>Fukui</t>
  </si>
  <si>
    <t>JP-19</t>
  </si>
  <si>
    <t>Yamanashi</t>
  </si>
  <si>
    <t>JP-20</t>
  </si>
  <si>
    <t>Nagano</t>
  </si>
  <si>
    <t>JP-21</t>
  </si>
  <si>
    <t>Gifu</t>
  </si>
  <si>
    <t>JP-22</t>
  </si>
  <si>
    <t>Shizuoka</t>
  </si>
  <si>
    <t>JP-23</t>
  </si>
  <si>
    <t>Aichi</t>
  </si>
  <si>
    <t>JP-24</t>
  </si>
  <si>
    <t>Mie</t>
  </si>
  <si>
    <t>JP-25</t>
  </si>
  <si>
    <t>Shiga</t>
  </si>
  <si>
    <t>JP-26</t>
  </si>
  <si>
    <t>Kyoto</t>
  </si>
  <si>
    <t>JP-27</t>
  </si>
  <si>
    <t>Osaka</t>
  </si>
  <si>
    <t>JP-28</t>
  </si>
  <si>
    <t>Hyogo</t>
  </si>
  <si>
    <t>JP-29</t>
  </si>
  <si>
    <t>Nara</t>
  </si>
  <si>
    <t>JP-30</t>
  </si>
  <si>
    <t>Wakayama</t>
  </si>
  <si>
    <t>JP-31</t>
  </si>
  <si>
    <t>Tottori</t>
  </si>
  <si>
    <t>JP-32</t>
  </si>
  <si>
    <t>Shimane</t>
  </si>
  <si>
    <t>JP-33</t>
  </si>
  <si>
    <t>Okayama</t>
  </si>
  <si>
    <t>JP-34</t>
  </si>
  <si>
    <t>Hiroshima</t>
  </si>
  <si>
    <t>JP-35</t>
  </si>
  <si>
    <t>Yamaguchi</t>
  </si>
  <si>
    <t>JP-36</t>
  </si>
  <si>
    <t>Tokushima</t>
  </si>
  <si>
    <t>JP-37</t>
  </si>
  <si>
    <t>Kagawa</t>
  </si>
  <si>
    <t>JP-38</t>
  </si>
  <si>
    <t>Ehime</t>
  </si>
  <si>
    <t>JP-39</t>
  </si>
  <si>
    <t>Kochi</t>
  </si>
  <si>
    <t>JP-40</t>
  </si>
  <si>
    <t>Fukuoka</t>
  </si>
  <si>
    <t>JP-41</t>
  </si>
  <si>
    <t>Saga</t>
  </si>
  <si>
    <t>JP-42</t>
  </si>
  <si>
    <t>Nagasaki</t>
  </si>
  <si>
    <t>JP-43</t>
  </si>
  <si>
    <t>Kumamoto</t>
  </si>
  <si>
    <t>JP-44</t>
  </si>
  <si>
    <t>Oita</t>
  </si>
  <si>
    <t>JP-45</t>
  </si>
  <si>
    <t>Miyazaki</t>
  </si>
  <si>
    <t>JP-46</t>
  </si>
  <si>
    <t>Kagoshima</t>
  </si>
  <si>
    <t>JP-47</t>
  </si>
  <si>
    <t>Okinawa</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</si>
  <si>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</si>
  <si>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</si>
  <si>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</si>
  <si>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</si>
  <si>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</si>
  <si>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</si>
  <si>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</si>
  <si>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</si>
  <si>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</si>
  <si>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</si>
  <si>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</si>
  <si>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</si>
  <si>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</si>
  <si>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</si>
  <si>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</si>
  <si>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</si>
  <si>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</si>
  <si>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</si>
  <si>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</si>
  <si>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</si>
  <si>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</si>
  <si>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</si>
  <si>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</si>
  <si>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</si>
  <si>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KZ-AKM</t>
  </si>
  <si>
    <t>Aqmola oblysy</t>
  </si>
  <si>
    <t>KZ-AKT</t>
  </si>
  <si>
    <t>Aqtöbe oblysy</t>
  </si>
  <si>
    <t>KZ-ALA</t>
  </si>
  <si>
    <t>Almaty</t>
  </si>
  <si>
    <t>KZ-ALM</t>
  </si>
  <si>
    <t>Almaty oblysy</t>
  </si>
  <si>
    <t>KZ-AST</t>
  </si>
  <si>
    <t>Nur-Sultan</t>
  </si>
  <si>
    <t>KZ-ATY</t>
  </si>
  <si>
    <t>Atyraū oblysy</t>
  </si>
  <si>
    <t>KZ-KAR</t>
  </si>
  <si>
    <t>Qaraghandy oblysy</t>
  </si>
  <si>
    <t>KZ-KUS</t>
  </si>
  <si>
    <t>Qostanay oblysy</t>
  </si>
  <si>
    <t>KZ-KZY</t>
  </si>
  <si>
    <t>Qyzylorda oblysy</t>
  </si>
  <si>
    <t>KZ-MAN</t>
  </si>
  <si>
    <t>Mangghystaū oblysy</t>
  </si>
  <si>
    <t>KZ-PAV</t>
  </si>
  <si>
    <t>Pavlodar oblysy</t>
  </si>
  <si>
    <t>KZ-SEV</t>
  </si>
  <si>
    <t>Soltüstik Qazaqstan oblysy</t>
  </si>
  <si>
    <t>KZ-SHY</t>
  </si>
  <si>
    <t>Shymkent</t>
  </si>
  <si>
    <t>KZ-VOS</t>
  </si>
  <si>
    <t>Shyghys Qazaqstan oblysy</t>
  </si>
  <si>
    <t>KZ-YUZ</t>
  </si>
  <si>
    <t>Türkistan oblysy</t>
  </si>
  <si>
    <t>KZ-ZAP</t>
  </si>
  <si>
    <t>Batys Qazaqstan oblysy</t>
  </si>
  <si>
    <t>KZ-ZHA</t>
  </si>
  <si>
    <t>Zhambyl oblysy</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</si>
  <si>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</si>
  <si>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</si>
  <si>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</si>
  <si>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</si>
  <si>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</si>
  <si>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</si>
  <si>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</si>
  <si>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</si>
  <si>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</si>
  <si>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</si>
  <si>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</si>
  <si>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</si>
  <si>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</si>
  <si>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</si>
  <si>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</si>
  <si>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</si>
  <si>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</si>
  <si>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</si>
  <si>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</si>
  <si>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</si>
  <si>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</si>
  <si>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</si>
  <si>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</si>
  <si>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</si>
  <si>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</si>
  <si>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</si>
  <si>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</si>
  <si>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</si>
  <si>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</si>
  <si>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</si>
  <si>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</si>
  <si>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</si>
  <si>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</si>
  <si>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</si>
  <si>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</si>
  <si>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</si>
  <si>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</si>
  <si>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</si>
  <si>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</si>
  <si>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</si>
  <si>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</si>
  <si>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</si>
  <si>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</si>
  <si>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</si>
  <si>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</si>
  <si>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</si>
  <si>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</si>
  <si>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</si>
  <si>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</si>
  <si>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</si>
  <si>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</si>
  <si>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</si>
  <si>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</si>
  <si>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</si>
  <si>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</si>
  <si>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</si>
  <si>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</si>
  <si>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</si>
  <si>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</si>
  <si>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</si>
  <si>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</si>
  <si>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</si>
  <si>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</si>
  <si>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</si>
  <si>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</si>
  <si>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</si>
  <si>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</si>
  <si>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</si>
  <si>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</si>
  <si>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</si>
  <si>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</si>
  <si>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</si>
  <si>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</si>
  <si>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</si>
  <si>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</si>
  <si>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</si>
  <si>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</si>
  <si>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</si>
  <si>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</si>
  <si>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</si>
  <si>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</si>
  <si>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</si>
  <si>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</si>
  <si>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</si>
  <si>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</si>
  <si>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</si>
  <si>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</si>
  <si>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</si>
  <si>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</si>
  <si>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</si>
  <si>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</si>
  <si>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</si>
  <si>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</si>
  <si>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</si>
  <si>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KI-G</t>
  </si>
  <si>
    <t>Gilbert Islands</t>
  </si>
  <si>
    <t>KI-L</t>
  </si>
  <si>
    <t>Line Islands</t>
  </si>
  <si>
    <t>KI-P</t>
  </si>
  <si>
    <t>Phoenix Islands</t>
  </si>
  <si>
    <t>KP-01</t>
  </si>
  <si>
    <t>Pyongyang</t>
  </si>
  <si>
    <t>KP-02</t>
  </si>
  <si>
    <t>South Pyongan</t>
  </si>
  <si>
    <t>KP-03</t>
  </si>
  <si>
    <t>North Pyongan</t>
  </si>
  <si>
    <t>KP-04</t>
  </si>
  <si>
    <t>Chagang</t>
  </si>
  <si>
    <t>KP-05</t>
  </si>
  <si>
    <t>South Hwanghae</t>
  </si>
  <si>
    <t>KP-06</t>
  </si>
  <si>
    <t>North Hwanghae</t>
  </si>
  <si>
    <t>KP-07</t>
  </si>
  <si>
    <t>Kangwon</t>
  </si>
  <si>
    <t>KP-08</t>
  </si>
  <si>
    <t>South Hamgyong</t>
  </si>
  <si>
    <t>KP-09</t>
  </si>
  <si>
    <t>North Hamgyong</t>
  </si>
  <si>
    <t>KP-10</t>
  </si>
  <si>
    <t>Ryanggang</t>
  </si>
  <si>
    <t>KP-13</t>
  </si>
  <si>
    <t>Rason</t>
  </si>
  <si>
    <t>KP-14</t>
  </si>
  <si>
    <t>Nampo</t>
  </si>
  <si>
    <t>KR-11</t>
  </si>
  <si>
    <t>Seoul</t>
  </si>
  <si>
    <t>KR-26</t>
  </si>
  <si>
    <t>Busan</t>
  </si>
  <si>
    <t>KR-27</t>
  </si>
  <si>
    <t>Daegu</t>
  </si>
  <si>
    <t>KR-28</t>
  </si>
  <si>
    <t>Incheon</t>
  </si>
  <si>
    <t>KR-29</t>
  </si>
  <si>
    <t>Gwangju</t>
  </si>
  <si>
    <t>KR-30</t>
  </si>
  <si>
    <t>Daejeon</t>
  </si>
  <si>
    <t>KR-31</t>
  </si>
  <si>
    <t>Ulsan</t>
  </si>
  <si>
    <t>KR-41</t>
  </si>
  <si>
    <t>Gyeonggi</t>
  </si>
  <si>
    <t>KR-42</t>
  </si>
  <si>
    <t>Gangwon</t>
  </si>
  <si>
    <t>KR-43</t>
  </si>
  <si>
    <t>North Chungcheong</t>
  </si>
  <si>
    <t>KR-44</t>
  </si>
  <si>
    <t>South Chungcheong</t>
  </si>
  <si>
    <t>KR-45</t>
  </si>
  <si>
    <t>North Jeolla</t>
  </si>
  <si>
    <t>KR-46</t>
  </si>
  <si>
    <t>South Jeolla</t>
  </si>
  <si>
    <t>KR-47</t>
  </si>
  <si>
    <t>North Gyeongsang</t>
  </si>
  <si>
    <t>KR-48</t>
  </si>
  <si>
    <t>South Gyeongsang</t>
  </si>
  <si>
    <t>KR-49</t>
  </si>
  <si>
    <t>Jeju</t>
  </si>
  <si>
    <t>KR-50</t>
  </si>
  <si>
    <t>Sejong</t>
  </si>
  <si>
    <t>KW-AH</t>
  </si>
  <si>
    <t>Al Aḩmadī</t>
  </si>
  <si>
    <t>KW-FA</t>
  </si>
  <si>
    <t>Al Farwānīyah</t>
  </si>
  <si>
    <t>KW-HA</t>
  </si>
  <si>
    <t>Ḩawallī</t>
  </si>
  <si>
    <t>KW-JA</t>
  </si>
  <si>
    <t>Al Jahrā’</t>
  </si>
  <si>
    <t>KW-KU</t>
  </si>
  <si>
    <t>Al ‘Āşimah</t>
  </si>
  <si>
    <t>KW-MU</t>
  </si>
  <si>
    <t>Mubārak al Kabīr</t>
  </si>
  <si>
    <t>KG-B</t>
  </si>
  <si>
    <t>Batken</t>
  </si>
  <si>
    <t>KG-C</t>
  </si>
  <si>
    <t>Chüy</t>
  </si>
  <si>
    <t>KG-GB</t>
  </si>
  <si>
    <t>Bishkek Shaary</t>
  </si>
  <si>
    <t>KG-GO</t>
  </si>
  <si>
    <t>Osh Shaary</t>
  </si>
  <si>
    <t>KG-J</t>
  </si>
  <si>
    <t>Jalal-Abad</t>
  </si>
  <si>
    <t>KG-N</t>
  </si>
  <si>
    <t>Naryn</t>
  </si>
  <si>
    <t>KG-O</t>
  </si>
  <si>
    <t>Osh</t>
  </si>
  <si>
    <t>KG-T</t>
  </si>
  <si>
    <t>Talas</t>
  </si>
  <si>
    <t>KG-Y</t>
  </si>
  <si>
    <t>Ysyk-Köl</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</si>
  <si>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</si>
  <si>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</si>
  <si>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</si>
  <si>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</si>
  <si>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</si>
  <si>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</si>
  <si>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</si>
  <si>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</si>
  <si>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</si>
  <si>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</si>
  <si>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</si>
  <si>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</si>
  <si>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</si>
  <si>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</si>
  <si>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</si>
  <si>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</si>
  <si>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</si>
  <si>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</si>
  <si>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</si>
  <si>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</si>
  <si>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</si>
  <si>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</si>
  <si>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</si>
  <si>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</si>
  <si>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</si>
  <si>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</si>
  <si>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</si>
  <si>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</si>
  <si>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</si>
  <si>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</si>
  <si>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</si>
  <si>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</si>
  <si>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</si>
  <si>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</si>
  <si>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</si>
  <si>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</si>
  <si>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</si>
  <si>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</si>
  <si>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</si>
  <si>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</si>
  <si>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</si>
  <si>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</si>
  <si>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</si>
  <si>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</si>
  <si>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</si>
  <si>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</si>
  <si>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</si>
  <si>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</si>
  <si>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</si>
  <si>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</si>
  <si>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</si>
  <si>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</si>
  <si>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</si>
  <si>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LB-AK</t>
  </si>
  <si>
    <t>Aakkâr</t>
  </si>
  <si>
    <t>LB-AS</t>
  </si>
  <si>
    <t>Liban-Nord</t>
  </si>
  <si>
    <t>LB-BA</t>
  </si>
  <si>
    <t>Beyrouth</t>
  </si>
  <si>
    <t>LB-BH</t>
  </si>
  <si>
    <t>Baalbek-Hermel</t>
  </si>
  <si>
    <t>LB-BI</t>
  </si>
  <si>
    <t>Béqaa</t>
  </si>
  <si>
    <t>LB-JA</t>
  </si>
  <si>
    <t>Liban-Sud</t>
  </si>
  <si>
    <t>LB-JL</t>
  </si>
  <si>
    <t>Mont-Liban</t>
  </si>
  <si>
    <t>LB-NA</t>
  </si>
  <si>
    <t>Nabatîyé</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</si>
  <si>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</si>
  <si>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</si>
  <si>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</si>
  <si>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</si>
  <si>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</si>
  <si>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</si>
  <si>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</si>
  <si>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</si>
  <si>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</si>
  <si>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</si>
  <si>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</si>
  <si>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</si>
  <si>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</si>
  <si>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</si>
  <si>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</si>
  <si>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</si>
  <si>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</si>
  <si>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</si>
  <si>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</si>
  <si>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</si>
  <si>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</si>
  <si>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</si>
  <si>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</si>
  <si>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</si>
  <si>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</si>
  <si>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</si>
  <si>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</si>
  <si>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</si>
  <si>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</si>
  <si>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</si>
  <si>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</si>
  <si>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</si>
  <si>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</si>
  <si>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</si>
  <si>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</si>
  <si>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</si>
  <si>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</si>
  <si>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</si>
  <si>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</si>
  <si>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</si>
  <si>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</si>
  <si>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</si>
  <si>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</si>
  <si>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</si>
  <si>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</si>
  <si>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</si>
  <si>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</si>
  <si>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</si>
  <si>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</si>
  <si>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</si>
  <si>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</si>
  <si>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</si>
  <si>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</si>
  <si>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</si>
  <si>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</si>
  <si>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</si>
  <si>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</si>
  <si>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</si>
  <si>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</si>
  <si>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</si>
  <si>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</si>
  <si>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</si>
  <si>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</si>
  <si>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</si>
  <si>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</si>
  <si>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</si>
  <si>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</si>
  <si>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</si>
  <si>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</si>
  <si>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</si>
  <si>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</si>
  <si>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</si>
  <si>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</si>
  <si>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</si>
  <si>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</si>
  <si>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</si>
  <si>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</si>
  <si>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</si>
  <si>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</si>
  <si>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</si>
  <si>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</si>
  <si>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</si>
  <si>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</si>
  <si>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</si>
  <si>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</si>
  <si>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</si>
  <si>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</si>
  <si>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</si>
  <si>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</si>
  <si>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</si>
  <si>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</si>
  <si>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</si>
  <si>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</si>
  <si>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</si>
  <si>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</si>
  <si>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</si>
  <si>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</si>
  <si>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</si>
  <si>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</si>
  <si>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</si>
  <si>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</si>
  <si>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</si>
  <si>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</si>
  <si>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</si>
  <si>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</si>
  <si>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</si>
  <si>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</si>
  <si>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</si>
  <si>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</si>
  <si>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</si>
  <si>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</si>
  <si>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</si>
  <si>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</si>
  <si>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</si>
  <si>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</si>
  <si>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</si>
  <si>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</si>
  <si>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</si>
  <si>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</si>
  <si>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</si>
  <si>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</si>
  <si>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</si>
  <si>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</si>
  <si>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</si>
  <si>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</si>
  <si>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</si>
  <si>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</si>
  <si>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</si>
  <si>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</si>
  <si>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</si>
  <si>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</si>
  <si>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</si>
  <si>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</si>
  <si>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</si>
  <si>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</si>
  <si>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</si>
  <si>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LU-CA</t>
  </si>
  <si>
    <t>Capellen</t>
  </si>
  <si>
    <t>LU-CL</t>
  </si>
  <si>
    <t>Clervaux</t>
  </si>
  <si>
    <t>LU-DI</t>
  </si>
  <si>
    <t>Diekirch</t>
  </si>
  <si>
    <t>LU-EC</t>
  </si>
  <si>
    <t>Echternach</t>
  </si>
  <si>
    <t>LU-ES</t>
  </si>
  <si>
    <t>Esch-sur-Alzette</t>
  </si>
  <si>
    <t>LU-GR</t>
  </si>
  <si>
    <t>Grevenmacher</t>
  </si>
  <si>
    <t>LU-LU</t>
  </si>
  <si>
    <t>LU-ME</t>
  </si>
  <si>
    <t>Mersch</t>
  </si>
  <si>
    <t>LU-RD</t>
  </si>
  <si>
    <t>Redange</t>
  </si>
  <si>
    <t>LU-RM</t>
  </si>
  <si>
    <t>Remich</t>
  </si>
  <si>
    <t>LU-VD</t>
  </si>
  <si>
    <t>Vianden</t>
  </si>
  <si>
    <t>LU-WI</t>
  </si>
  <si>
    <t>Wiltz</t>
  </si>
  <si>
    <t>MG-A</t>
  </si>
  <si>
    <t>Toamasina</t>
  </si>
  <si>
    <t>MG-D</t>
  </si>
  <si>
    <t>Antsiranana</t>
  </si>
  <si>
    <t>MG-F</t>
  </si>
  <si>
    <t>Fianarantsoa</t>
  </si>
  <si>
    <t>MG-M</t>
  </si>
  <si>
    <t>Mahajanga</t>
  </si>
  <si>
    <t>MG-T</t>
  </si>
  <si>
    <t>Antananarivo</t>
  </si>
  <si>
    <t>MG-U</t>
  </si>
  <si>
    <t>Toliara</t>
  </si>
  <si>
    <t>MW-C</t>
  </si>
  <si>
    <t>Central Region</t>
  </si>
  <si>
    <t>MW-N</t>
  </si>
  <si>
    <t>Northern Region</t>
  </si>
  <si>
    <t>MW-S</t>
  </si>
  <si>
    <t>Southern Region</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</si>
  <si>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</si>
  <si>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</si>
  <si>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</si>
  <si>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</si>
  <si>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</si>
  <si>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</si>
  <si>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</si>
  <si>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</si>
  <si>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</si>
  <si>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</si>
  <si>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</si>
  <si>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</si>
  <si>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</si>
  <si>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</si>
  <si>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</si>
  <si>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</si>
  <si>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</si>
  <si>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</si>
  <si>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</si>
  <si>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</si>
  <si>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</si>
  <si>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</si>
  <si>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</si>
  <si>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</si>
  <si>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</si>
  <si>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</si>
  <si>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MY-14</t>
  </si>
  <si>
    <t>Wilayah Persekutuan Kuala Lumpur</t>
  </si>
  <si>
    <t>MY-15</t>
  </si>
  <si>
    <t>Wilayah Persekutuan Labuan</t>
  </si>
  <si>
    <t>MY-16</t>
  </si>
  <si>
    <t>Wilayah Persekutuan Putrajaya</t>
  </si>
  <si>
    <t>MV-00</t>
  </si>
  <si>
    <t>South Ari Atoll</t>
  </si>
  <si>
    <t>MV-02</t>
  </si>
  <si>
    <t>North Ari Atoll</t>
  </si>
  <si>
    <t>MV-03</t>
  </si>
  <si>
    <t>Faadhippolhu</t>
  </si>
  <si>
    <t>MV-04</t>
  </si>
  <si>
    <t>Felidhu Atoll</t>
  </si>
  <si>
    <t>MV-05</t>
  </si>
  <si>
    <t>Hahdhunmathi</t>
  </si>
  <si>
    <t>MV-07</t>
  </si>
  <si>
    <t>North Thiladhunmathi</t>
  </si>
  <si>
    <t>MV-08</t>
  </si>
  <si>
    <t>Kolhumadulu</t>
  </si>
  <si>
    <t>MV-12</t>
  </si>
  <si>
    <t>Mulaku Atoll</t>
  </si>
  <si>
    <t>MV-13</t>
  </si>
  <si>
    <t>North Maalhosmadulu</t>
  </si>
  <si>
    <t>MV-14</t>
  </si>
  <si>
    <t>North Nilandhe Atoll</t>
  </si>
  <si>
    <t>MV-17</t>
  </si>
  <si>
    <t>South Nilandhe Atoll</t>
  </si>
  <si>
    <t>MV-20</t>
  </si>
  <si>
    <t>South Maalhosmadulu</t>
  </si>
  <si>
    <t>MV-23</t>
  </si>
  <si>
    <t>South Thiladhunmathi</t>
  </si>
  <si>
    <t>MV-24</t>
  </si>
  <si>
    <t>North Miladhunmadulu</t>
  </si>
  <si>
    <t>MV-25</t>
  </si>
  <si>
    <t>South Miladhunmadulu</t>
  </si>
  <si>
    <t>MV-26</t>
  </si>
  <si>
    <t>Male Atoll</t>
  </si>
  <si>
    <t>MV-27</t>
  </si>
  <si>
    <t>North Huvadhu Atoll</t>
  </si>
  <si>
    <t>MV-28</t>
  </si>
  <si>
    <t>South Huvadhu Atoll</t>
  </si>
  <si>
    <t>MV-29</t>
  </si>
  <si>
    <t>Fuvammulah</t>
  </si>
  <si>
    <t>MV-01</t>
  </si>
  <si>
    <t>Addu City</t>
  </si>
  <si>
    <t>MV-MLE</t>
  </si>
  <si>
    <t>Male</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</si>
  <si>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</si>
  <si>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</si>
  <si>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</si>
  <si>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</si>
  <si>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</si>
  <si>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</si>
  <si>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</si>
  <si>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</si>
  <si>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</si>
  <si>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</si>
  <si>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</si>
  <si>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</si>
  <si>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</si>
  <si>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</si>
  <si>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</si>
  <si>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</si>
  <si>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</si>
  <si>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</si>
  <si>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</si>
  <si>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</si>
  <si>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</si>
  <si>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</si>
  <si>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</si>
  <si>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</si>
  <si>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</si>
  <si>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</si>
  <si>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</si>
  <si>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</si>
  <si>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</si>
  <si>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</si>
  <si>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</si>
  <si>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</si>
  <si>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</si>
  <si>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</si>
  <si>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</si>
  <si>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</si>
  <si>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</si>
  <si>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</si>
  <si>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</si>
  <si>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</si>
  <si>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</si>
  <si>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</si>
  <si>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</si>
  <si>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</si>
  <si>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</si>
  <si>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</si>
  <si>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</si>
  <si>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</si>
  <si>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</si>
  <si>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</si>
  <si>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</si>
  <si>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</si>
  <si>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</si>
  <si>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</si>
  <si>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</si>
  <si>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</si>
  <si>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</si>
  <si>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</si>
  <si>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</si>
  <si>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</si>
  <si>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</si>
  <si>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</si>
  <si>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</si>
  <si>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</si>
  <si>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</si>
  <si>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</si>
  <si>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</si>
  <si>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</si>
  <si>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</si>
  <si>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</si>
  <si>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</si>
  <si>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</si>
  <si>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</si>
  <si>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</si>
  <si>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</si>
  <si>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</si>
  <si>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</si>
  <si>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</si>
  <si>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</si>
  <si>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</si>
  <si>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</si>
  <si>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</si>
  <si>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</si>
  <si>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</si>
  <si>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</si>
  <si>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</si>
  <si>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</si>
  <si>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</si>
  <si>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</si>
  <si>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</si>
  <si>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</si>
  <si>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</si>
  <si>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</si>
  <si>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</si>
  <si>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</si>
  <si>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</si>
  <si>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</si>
  <si>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</si>
  <si>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</si>
  <si>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</si>
  <si>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</si>
  <si>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</si>
  <si>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</si>
  <si>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</si>
  <si>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</si>
  <si>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</si>
  <si>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</si>
  <si>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</si>
  <si>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</si>
  <si>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</si>
  <si>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</si>
  <si>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</si>
  <si>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MT-46</t>
  </si>
  <si>
    <t>Rabat Malta</t>
  </si>
  <si>
    <t>MT-47</t>
  </si>
  <si>
    <t>Safi</t>
  </si>
  <si>
    <t>MT-48</t>
  </si>
  <si>
    <t>Saint Julian's</t>
  </si>
  <si>
    <t>MT-49</t>
  </si>
  <si>
    <t>MT-50</t>
  </si>
  <si>
    <t>Saint Lawrence</t>
  </si>
  <si>
    <t>MT-51</t>
  </si>
  <si>
    <t>Saint Paul's Bay</t>
  </si>
  <si>
    <t>MT-52</t>
  </si>
  <si>
    <t>Sannat</t>
  </si>
  <si>
    <t>MT-53</t>
  </si>
  <si>
    <t>Saint Lucia's</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</si>
  <si>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</si>
  <si>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</si>
  <si>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</si>
  <si>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</si>
  <si>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</si>
  <si>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</si>
  <si>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</si>
  <si>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</si>
  <si>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</si>
  <si>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</si>
  <si>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</si>
  <si>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</si>
  <si>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</si>
  <si>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</si>
  <si>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</si>
  <si>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</si>
  <si>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</si>
  <si>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</si>
  <si>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</si>
  <si>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</si>
  <si>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</si>
  <si>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</si>
  <si>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</si>
  <si>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</si>
  <si>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MT-66</t>
  </si>
  <si>
    <t>Żebbuġ Malta</t>
  </si>
  <si>
    <t>MT-67</t>
  </si>
  <si>
    <t>Żejtun</t>
  </si>
  <si>
    <t>MT-68</t>
  </si>
  <si>
    <t>Żurrieq</t>
  </si>
  <si>
    <t>MH-L</t>
  </si>
  <si>
    <t>Ralik chain</t>
  </si>
  <si>
    <t>MH-T</t>
  </si>
  <si>
    <t>Ratak chain</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</si>
  <si>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</si>
  <si>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</si>
  <si>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</si>
  <si>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</si>
  <si>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</si>
  <si>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</si>
  <si>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</si>
  <si>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</si>
  <si>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</si>
  <si>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</si>
  <si>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</si>
  <si>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</si>
  <si>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</si>
  <si>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</si>
  <si>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</si>
  <si>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</si>
  <si>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</si>
  <si>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</si>
  <si>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</si>
  <si>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</si>
  <si>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</si>
  <si>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</si>
  <si>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</si>
  <si>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</si>
  <si>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Nouakchott Ouest</t>
  </si>
  <si>
    <t>MR-14</t>
  </si>
  <si>
    <t>Nouakchott Nord</t>
  </si>
  <si>
    <t>MR-15</t>
  </si>
  <si>
    <t>Nouakchott Sud</t>
  </si>
  <si>
    <t>MU-AG</t>
  </si>
  <si>
    <t>Agalega Islands</t>
  </si>
  <si>
    <t>MU-CC</t>
  </si>
  <si>
    <t>Cargados Carajos Shoals</t>
  </si>
  <si>
    <t>MU-RO</t>
  </si>
  <si>
    <t>Rodrigues Island</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</si>
  <si>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</si>
  <si>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</si>
  <si>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</si>
  <si>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</si>
  <si>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</si>
  <si>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</si>
  <si>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</si>
  <si>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</si>
  <si>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</si>
  <si>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</si>
  <si>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</si>
  <si>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</si>
  <si>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</si>
  <si>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</si>
  <si>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</si>
  <si>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</si>
  <si>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</si>
  <si>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</si>
  <si>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MX-CMX</t>
  </si>
  <si>
    <t>Ciudad de México</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</si>
  <si>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</si>
  <si>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</si>
  <si>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</si>
  <si>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</si>
  <si>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</si>
  <si>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</si>
  <si>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</si>
  <si>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</si>
  <si>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</si>
  <si>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</si>
  <si>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</si>
  <si>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</si>
  <si>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</si>
  <si>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</si>
  <si>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</si>
  <si>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</si>
  <si>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</si>
  <si>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</si>
  <si>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</si>
  <si>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</si>
  <si>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</si>
  <si>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</si>
  <si>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</si>
  <si>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</si>
  <si>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</si>
  <si>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</si>
  <si>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</si>
  <si>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</si>
  <si>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</si>
  <si>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</si>
  <si>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</si>
  <si>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</si>
  <si>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</si>
  <si>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</si>
  <si>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</si>
  <si>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</si>
  <si>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</si>
  <si>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</si>
  <si>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</si>
  <si>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</si>
  <si>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</si>
  <si>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</si>
  <si>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</si>
  <si>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</si>
  <si>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</si>
  <si>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</si>
  <si>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</si>
  <si>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</si>
  <si>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</si>
  <si>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</si>
  <si>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</si>
  <si>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</si>
  <si>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</si>
  <si>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</si>
  <si>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</si>
  <si>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</si>
  <si>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</si>
  <si>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</si>
  <si>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</si>
  <si>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</si>
  <si>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</si>
  <si>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</si>
  <si>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FM-KSA</t>
  </si>
  <si>
    <t>Kosrae</t>
  </si>
  <si>
    <t>FM-PNI</t>
  </si>
  <si>
    <t>Pohnpei</t>
  </si>
  <si>
    <t>FM-TRK</t>
  </si>
  <si>
    <t>Chuuk</t>
  </si>
  <si>
    <t>FM-YAP</t>
  </si>
  <si>
    <t>Yap</t>
  </si>
  <si>
    <t>MD-GA</t>
  </si>
  <si>
    <t>Găgăuzia, Unitatea teritorială autonomă (UTAG)</t>
  </si>
  <si>
    <t>MD-BA</t>
  </si>
  <si>
    <t>Bălți</t>
  </si>
  <si>
    <t>MD-BD</t>
  </si>
  <si>
    <t>Bender [Tighina]</t>
  </si>
  <si>
    <t>MD-CU</t>
  </si>
  <si>
    <t>Chișinău</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</si>
  <si>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</si>
  <si>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</si>
  <si>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</si>
  <si>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</si>
  <si>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</si>
  <si>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</si>
  <si>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</si>
  <si>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</si>
  <si>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</si>
  <si>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</si>
  <si>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</si>
  <si>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</si>
  <si>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</si>
  <si>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</si>
  <si>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</si>
  <si>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</si>
  <si>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</si>
  <si>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</si>
  <si>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</si>
  <si>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</si>
  <si>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</si>
  <si>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</si>
  <si>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</si>
  <si>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</si>
  <si>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</si>
  <si>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</si>
  <si>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</si>
  <si>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</si>
  <si>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</si>
  <si>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</si>
  <si>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</si>
  <si>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</si>
  <si>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</si>
  <si>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</si>
  <si>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</si>
  <si>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</si>
  <si>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</si>
  <si>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</si>
  <si>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</si>
  <si>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</si>
  <si>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</si>
  <si>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</si>
  <si>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</si>
  <si>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</si>
  <si>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</si>
  <si>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</si>
  <si>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</si>
  <si>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</si>
  <si>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</si>
  <si>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</si>
  <si>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</si>
  <si>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</si>
  <si>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</si>
  <si>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</si>
  <si>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</si>
  <si>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</si>
  <si>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</si>
  <si>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</si>
  <si>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</si>
  <si>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</si>
  <si>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</si>
  <si>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</si>
  <si>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</si>
  <si>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</si>
  <si>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MD-SN</t>
  </si>
  <si>
    <t>Stînga Nistrului, unitatea teritorială din</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</si>
  <si>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</si>
  <si>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</si>
  <si>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</si>
  <si>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</si>
  <si>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</si>
  <si>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</si>
  <si>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</si>
  <si>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</si>
  <si>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</si>
  <si>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</si>
  <si>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</si>
  <si>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</si>
  <si>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</si>
  <si>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</si>
  <si>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</si>
  <si>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</si>
  <si>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</si>
  <si>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</si>
  <si>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</si>
  <si>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</si>
  <si>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</si>
  <si>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</si>
  <si>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</si>
  <si>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</si>
  <si>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</si>
  <si>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</si>
  <si>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</si>
  <si>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</si>
  <si>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</si>
  <si>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</si>
  <si>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</si>
  <si>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</si>
  <si>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</si>
  <si>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</si>
  <si>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</si>
  <si>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</si>
  <si>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</si>
  <si>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</si>
  <si>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</si>
  <si>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</si>
  <si>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</si>
  <si>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</si>
  <si>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</si>
  <si>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</si>
  <si>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</si>
  <si>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</si>
  <si>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</si>
  <si>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</si>
  <si>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</si>
  <si>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</si>
  <si>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</si>
  <si>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</si>
  <si>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</si>
  <si>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</si>
  <si>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</si>
  <si>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</si>
  <si>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</si>
  <si>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</si>
  <si>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</si>
  <si>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</si>
  <si>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</si>
  <si>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</si>
  <si>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</si>
  <si>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</si>
  <si>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</si>
  <si>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</si>
  <si>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</si>
  <si>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</si>
  <si>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</si>
  <si>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</si>
  <si>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</si>
  <si>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</si>
  <si>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</si>
  <si>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</si>
  <si>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</si>
  <si>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</si>
  <si>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</si>
  <si>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</si>
  <si>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</si>
  <si>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</si>
  <si>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</si>
  <si>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</si>
  <si>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</si>
  <si>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</si>
  <si>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</si>
  <si>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</si>
  <si>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</si>
  <si>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</si>
  <si>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</si>
  <si>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</si>
  <si>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</si>
  <si>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</si>
  <si>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</si>
  <si>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</si>
  <si>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</si>
  <si>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</si>
  <si>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</si>
  <si>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</si>
  <si>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</si>
  <si>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</si>
  <si>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</si>
  <si>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</si>
  <si>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</si>
  <si>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</si>
  <si>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</si>
  <si>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</si>
  <si>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</si>
  <si>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</si>
  <si>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</si>
  <si>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</si>
  <si>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</si>
  <si>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</si>
  <si>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</si>
  <si>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</si>
  <si>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</si>
  <si>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</si>
  <si>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</si>
  <si>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</si>
  <si>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</si>
  <si>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</si>
  <si>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</si>
  <si>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</si>
  <si>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</si>
  <si>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</si>
  <si>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</si>
  <si>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</si>
  <si>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MA-01</t>
  </si>
  <si>
    <t>Tanger-Tétouan-Al Hoceïma</t>
  </si>
  <si>
    <t>MA-02</t>
  </si>
  <si>
    <t>L'Oriental</t>
  </si>
  <si>
    <t>MA-03</t>
  </si>
  <si>
    <t>Fès-Meknès</t>
  </si>
  <si>
    <t>MA-04</t>
  </si>
  <si>
    <t>Rabat-Salé-Kénitra</t>
  </si>
  <si>
    <t>MA-05</t>
  </si>
  <si>
    <t>Béni Mellal-Khénifra</t>
  </si>
  <si>
    <t>MA-06</t>
  </si>
  <si>
    <t>Casablanca-Settat</t>
  </si>
  <si>
    <t>MA-07</t>
  </si>
  <si>
    <t>Marrakech-Safi</t>
  </si>
  <si>
    <t>MA-08</t>
  </si>
  <si>
    <t>Drâa-Tafilalet</t>
  </si>
  <si>
    <t>MA-09</t>
  </si>
  <si>
    <t>Souss-Massa</t>
  </si>
  <si>
    <t>MA-10</t>
  </si>
  <si>
    <t>Guelmim-Oued Noun (EH-partial)</t>
  </si>
  <si>
    <t>MA-11</t>
  </si>
  <si>
    <t>Laâyoune-Sakia El Hamra (EH-partial)</t>
  </si>
  <si>
    <t>MA-12</t>
  </si>
  <si>
    <t>Dakhla-Oued Ed-Dahab (EH)</t>
  </si>
  <si>
    <t>MZ-A</t>
  </si>
  <si>
    <t>Niassa</t>
  </si>
  <si>
    <t>MZ-B</t>
  </si>
  <si>
    <t>Manica</t>
  </si>
  <si>
    <t>MZ-G</t>
  </si>
  <si>
    <t>Gaza</t>
  </si>
  <si>
    <t>MZ-I</t>
  </si>
  <si>
    <t>Inhambane</t>
  </si>
  <si>
    <t>MZ-L</t>
  </si>
  <si>
    <t>Maputo</t>
  </si>
  <si>
    <t>MZ-N</t>
  </si>
  <si>
    <t>Nampula</t>
  </si>
  <si>
    <t>MZ-P</t>
  </si>
  <si>
    <t>Cabo Delgado</t>
  </si>
  <si>
    <t>MZ-Q</t>
  </si>
  <si>
    <t>Zambézia</t>
  </si>
  <si>
    <t>MZ-S</t>
  </si>
  <si>
    <t>Sofala</t>
  </si>
  <si>
    <t>MZ-T</t>
  </si>
  <si>
    <t>Tete</t>
  </si>
  <si>
    <t>MZ-MPM</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</si>
  <si>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</si>
  <si>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</si>
  <si>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</si>
  <si>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</si>
  <si>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</si>
  <si>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</si>
  <si>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</si>
  <si>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</si>
  <si>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</si>
  <si>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</si>
  <si>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</si>
  <si>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</si>
  <si>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</si>
  <si>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</si>
  <si>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</si>
  <si>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</si>
  <si>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</si>
  <si>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</si>
  <si>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</si>
  <si>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</si>
  <si>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</si>
  <si>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</si>
  <si>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</si>
  <si>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</si>
  <si>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</si>
  <si>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</si>
  <si>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</si>
  <si>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MM-18</t>
  </si>
  <si>
    <t>Nay Pyi Taw</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</si>
  <si>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</si>
  <si>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</si>
  <si>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</si>
  <si>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</si>
  <si>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</si>
  <si>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</si>
  <si>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</si>
  <si>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</si>
  <si>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</si>
  <si>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</si>
  <si>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</si>
  <si>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</si>
  <si>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</si>
  <si>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</si>
  <si>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</si>
  <si>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</si>
  <si>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</si>
  <si>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</si>
  <si>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</si>
  <si>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</si>
  <si>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</si>
  <si>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</si>
  <si>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</si>
  <si>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</si>
  <si>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</si>
  <si>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</si>
  <si>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</si>
  <si>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</si>
  <si>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</si>
  <si>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</si>
  <si>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</si>
  <si>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</si>
  <si>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</si>
  <si>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</si>
  <si>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</si>
  <si>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</si>
  <si>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</si>
  <si>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</si>
  <si>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</si>
  <si>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</si>
  <si>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</si>
  <si>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</si>
  <si>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</si>
  <si>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</si>
  <si>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</si>
  <si>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</si>
  <si>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</si>
  <si>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</si>
  <si>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</si>
  <si>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</si>
  <si>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</si>
  <si>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</si>
  <si>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</si>
  <si>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</si>
  <si>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</si>
  <si>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</si>
  <si>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NP-1</t>
  </si>
  <si>
    <t>NP-2</t>
  </si>
  <si>
    <t>Mid Western</t>
  </si>
  <si>
    <t>NP-3</t>
  </si>
  <si>
    <t>NP-4</t>
  </si>
  <si>
    <t>NP-5</t>
  </si>
  <si>
    <t>Far Western</t>
  </si>
  <si>
    <t>NL-DR</t>
  </si>
  <si>
    <t>Drenthe</t>
  </si>
  <si>
    <t>NL-FL</t>
  </si>
  <si>
    <t>Flevoland</t>
  </si>
  <si>
    <t>NL-FR</t>
  </si>
  <si>
    <t>Friesland</t>
  </si>
  <si>
    <t>NL-GE</t>
  </si>
  <si>
    <t>Gelderland</t>
  </si>
  <si>
    <t>NL-GR</t>
  </si>
  <si>
    <t>Groningen</t>
  </si>
  <si>
    <t>NL-LI</t>
  </si>
  <si>
    <t>Limburg</t>
  </si>
  <si>
    <t>NL-NB</t>
  </si>
  <si>
    <t>North Brabant</t>
  </si>
  <si>
    <t>NL-NH</t>
  </si>
  <si>
    <t>North Holland</t>
  </si>
  <si>
    <t>NL-OV</t>
  </si>
  <si>
    <t>Overijssel</t>
  </si>
  <si>
    <t>NL-UT</t>
  </si>
  <si>
    <t>Utrecht</t>
  </si>
  <si>
    <t>NL-ZE</t>
  </si>
  <si>
    <t>Zeeland</t>
  </si>
  <si>
    <t>NL-ZH</t>
  </si>
  <si>
    <t>South Holland</t>
  </si>
  <si>
    <t>NZ-AUK</t>
  </si>
  <si>
    <t>Auckland</t>
  </si>
  <si>
    <t>NZ-BOP</t>
  </si>
  <si>
    <t>Bay of Plenty</t>
  </si>
  <si>
    <t>NZ-CAN</t>
  </si>
  <si>
    <t>Canterbury</t>
  </si>
  <si>
    <t>NZ-GIS</t>
  </si>
  <si>
    <t>Gisborne</t>
  </si>
  <si>
    <t>NZ-HKB</t>
  </si>
  <si>
    <t>Hawke's Bay</t>
  </si>
  <si>
    <t>NZ-MBH</t>
  </si>
  <si>
    <t>Marlborough</t>
  </si>
  <si>
    <t>NZ-MWT</t>
  </si>
  <si>
    <t>Manawatu-Wanganui</t>
  </si>
  <si>
    <t>NZ-NSN</t>
  </si>
  <si>
    <t>Nelson</t>
  </si>
  <si>
    <t>NZ-NTL</t>
  </si>
  <si>
    <t>Northland</t>
  </si>
  <si>
    <t>NZ-OTA</t>
  </si>
  <si>
    <t>Otago</t>
  </si>
  <si>
    <t>NZ-STL</t>
  </si>
  <si>
    <t>Southland</t>
  </si>
  <si>
    <t>NZ-TAS</t>
  </si>
  <si>
    <t>Tasman</t>
  </si>
  <si>
    <t>NZ-TKI</t>
  </si>
  <si>
    <t>Taranaki</t>
  </si>
  <si>
    <t>NZ-WGN</t>
  </si>
  <si>
    <t>Wellington</t>
  </si>
  <si>
    <t>NZ-WKO</t>
  </si>
  <si>
    <t>Waikato</t>
  </si>
  <si>
    <t>NZ-WTC</t>
  </si>
  <si>
    <t>West Coast</t>
  </si>
  <si>
    <t>NZ-CIT</t>
  </si>
  <si>
    <t>Chatham Islands Territory</t>
  </si>
  <si>
    <t>NI-AN</t>
  </si>
  <si>
    <t>Costa Caribe Norte</t>
  </si>
  <si>
    <t>NI-AS</t>
  </si>
  <si>
    <t>Costa Caribe Sur</t>
  </si>
  <si>
    <t>NI-BO</t>
  </si>
  <si>
    <t>Boaco</t>
  </si>
  <si>
    <t>NI-CA</t>
  </si>
  <si>
    <t>Carazo</t>
  </si>
  <si>
    <t>NI-CI</t>
  </si>
  <si>
    <t>Chinandega</t>
  </si>
  <si>
    <t>NI-CO</t>
  </si>
  <si>
    <t>Chontales</t>
  </si>
  <si>
    <t>NI-ES</t>
  </si>
  <si>
    <t>Estelí</t>
  </si>
  <si>
    <t>NI-GR</t>
  </si>
  <si>
    <t>Granada</t>
  </si>
  <si>
    <t>NI-JI</t>
  </si>
  <si>
    <t>Jinotega</t>
  </si>
  <si>
    <t>NI-LE</t>
  </si>
  <si>
    <t>León</t>
  </si>
  <si>
    <t>NI-MD</t>
  </si>
  <si>
    <t>Madriz</t>
  </si>
  <si>
    <t>NI-MN</t>
  </si>
  <si>
    <t>Managua</t>
  </si>
  <si>
    <t>NI-MS</t>
  </si>
  <si>
    <t>Masaya</t>
  </si>
  <si>
    <t>NI-MT</t>
  </si>
  <si>
    <t>Matagalpa</t>
  </si>
  <si>
    <t>NI-NS</t>
  </si>
  <si>
    <t>Nueva Segovia</t>
  </si>
  <si>
    <t>NI-RI</t>
  </si>
  <si>
    <t>Rivas</t>
  </si>
  <si>
    <t>NI-SJ</t>
  </si>
  <si>
    <t>Río San Juan</t>
  </si>
  <si>
    <t>NE-1</t>
  </si>
  <si>
    <t>Agadez</t>
  </si>
  <si>
    <t>NE-2</t>
  </si>
  <si>
    <t>Diffa</t>
  </si>
  <si>
    <t>NE-3</t>
  </si>
  <si>
    <t>Dosso</t>
  </si>
  <si>
    <t>NE-4</t>
  </si>
  <si>
    <t>Maradi</t>
  </si>
  <si>
    <t>NE-5</t>
  </si>
  <si>
    <t>Tahoua</t>
  </si>
  <si>
    <t>NE-6</t>
  </si>
  <si>
    <t>Tillabéri</t>
  </si>
  <si>
    <t>NE-7</t>
  </si>
  <si>
    <t>Zinder</t>
  </si>
  <si>
    <t>NE-8</t>
  </si>
  <si>
    <t>Niamey</t>
  </si>
  <si>
    <t>NG-FC</t>
  </si>
  <si>
    <t>Abuja Federal Capital Territory</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</si>
  <si>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</si>
  <si>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</si>
  <si>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</si>
  <si>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</si>
  <si>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</si>
  <si>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</si>
  <si>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</si>
  <si>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</si>
  <si>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</si>
  <si>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</si>
  <si>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</si>
  <si>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</si>
  <si>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</si>
  <si>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</si>
  <si>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</si>
  <si>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</si>
  <si>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</si>
  <si>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</si>
  <si>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</si>
  <si>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</si>
  <si>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</si>
  <si>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</si>
  <si>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</si>
  <si>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</si>
  <si>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</si>
  <si>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</si>
  <si>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</si>
  <si>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</si>
  <si>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</si>
  <si>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</si>
  <si>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</si>
  <si>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</si>
  <si>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</si>
  <si>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</si>
  <si>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</si>
  <si>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</si>
  <si>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</si>
  <si>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</si>
  <si>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</si>
  <si>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</si>
  <si>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</si>
  <si>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</si>
  <si>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</si>
  <si>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</si>
  <si>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</si>
  <si>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</si>
  <si>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</si>
  <si>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</si>
  <si>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</si>
  <si>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</si>
  <si>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</si>
  <si>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NG-OG</t>
  </si>
  <si>
    <t>Ogun</t>
  </si>
  <si>
    <t>NG-ON</t>
  </si>
  <si>
    <t>Ondo</t>
  </si>
  <si>
    <t>NG-OS</t>
  </si>
  <si>
    <t>Osun</t>
  </si>
  <si>
    <t>NG-OY</t>
  </si>
  <si>
    <t>Oyo</t>
  </si>
  <si>
    <t>NG-PL</t>
  </si>
  <si>
    <t>NG-RI</t>
  </si>
  <si>
    <t>Rivers</t>
  </si>
  <si>
    <t>NG-SO</t>
  </si>
  <si>
    <t>Sokoto</t>
  </si>
  <si>
    <t>NG-TA</t>
  </si>
  <si>
    <t>Taraba</t>
  </si>
  <si>
    <t>NG-YO</t>
  </si>
  <si>
    <t>Yobe</t>
  </si>
  <si>
    <t>NG-ZA</t>
  </si>
  <si>
    <t>Zamfara</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</si>
  <si>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</si>
  <si>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</si>
  <si>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</si>
  <si>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</si>
  <si>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</si>
  <si>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</si>
  <si>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</si>
  <si>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</si>
  <si>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</si>
  <si>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</si>
  <si>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</si>
  <si>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</si>
  <si>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</si>
  <si>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</si>
  <si>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</si>
  <si>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</si>
  <si>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</si>
  <si>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</si>
  <si>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</si>
  <si>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</si>
  <si>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</si>
  <si>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</si>
  <si>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</si>
  <si>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</si>
  <si>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</si>
  <si>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</si>
  <si>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</si>
  <si>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</si>
  <si>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</si>
  <si>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</si>
  <si>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</si>
  <si>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</si>
  <si>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</si>
  <si>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</si>
  <si>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</si>
  <si>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</si>
  <si>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</si>
  <si>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</si>
  <si>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</si>
  <si>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</si>
  <si>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</si>
  <si>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</si>
  <si>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</si>
  <si>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</si>
  <si>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</si>
  <si>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</si>
  <si>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</si>
  <si>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</si>
  <si>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</si>
  <si>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</si>
  <si>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</si>
  <si>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</si>
  <si>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</si>
  <si>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</si>
  <si>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</si>
  <si>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</si>
  <si>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</si>
  <si>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</si>
  <si>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</si>
  <si>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</si>
  <si>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</si>
  <si>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</si>
  <si>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</si>
  <si>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</si>
  <si>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</si>
  <si>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</si>
  <si>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</si>
  <si>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</si>
  <si>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</si>
  <si>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</si>
  <si>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</si>
  <si>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</si>
  <si>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</si>
  <si>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</si>
  <si>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</si>
  <si>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</si>
  <si>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</si>
  <si>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</si>
  <si>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</si>
  <si>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</si>
  <si>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</si>
  <si>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</si>
  <si>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</si>
  <si>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</si>
  <si>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</si>
  <si>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</si>
  <si>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</si>
  <si>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</si>
  <si>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</si>
  <si>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</si>
  <si>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</si>
  <si>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</si>
  <si>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</si>
  <si>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</si>
  <si>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</si>
  <si>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</si>
  <si>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</si>
  <si>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</si>
  <si>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</si>
  <si>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</si>
  <si>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</si>
  <si>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</si>
  <si>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</si>
  <si>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</si>
  <si>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</si>
  <si>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</si>
  <si>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</si>
  <si>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</si>
  <si>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</si>
  <si>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</si>
  <si>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</si>
  <si>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</si>
  <si>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</si>
  <si>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</si>
  <si>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</si>
  <si>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</si>
  <si>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</si>
  <si>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</si>
  <si>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</si>
  <si>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</si>
  <si>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</si>
  <si>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</si>
  <si>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</si>
  <si>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</si>
  <si>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</si>
  <si>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</si>
  <si>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</si>
  <si>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t>
  </si>
  <si>
    <t>MK-802</t>
  </si>
  <si>
    <t>Aračinovo</t>
  </si>
  <si>
    <t>MK-803</t>
  </si>
  <si>
    <t>Butel</t>
  </si>
  <si>
    <t>MK-804</t>
  </si>
  <si>
    <t>Gazi Baba</t>
  </si>
  <si>
    <t>MK-805</t>
  </si>
  <si>
    <t>Gjorče Petrov</t>
  </si>
  <si>
    <t>MK-806</t>
  </si>
  <si>
    <t>Zelenikovo</t>
  </si>
  <si>
    <t>MK-807</t>
  </si>
  <si>
    <t>Ilinden</t>
  </si>
  <si>
    <t>MK-808</t>
  </si>
  <si>
    <t>Karpoš</t>
  </si>
  <si>
    <t>MK-809</t>
  </si>
  <si>
    <t>Kisela Voda</t>
  </si>
  <si>
    <t>MK-810</t>
  </si>
  <si>
    <t>Petrovec</t>
  </si>
  <si>
    <t>MK-811</t>
  </si>
  <si>
    <t>Saraj</t>
  </si>
  <si>
    <t>MK-812</t>
  </si>
  <si>
    <t>Sopište</t>
  </si>
  <si>
    <t>MK-813</t>
  </si>
  <si>
    <t>Studeničani</t>
  </si>
  <si>
    <t>MK-814</t>
  </si>
  <si>
    <t xml:space="preserve">Centar </t>
  </si>
  <si>
    <t>MK-815</t>
  </si>
  <si>
    <t xml:space="preserve">Čair </t>
  </si>
  <si>
    <t>MK-816</t>
  </si>
  <si>
    <t>Čučer-Sandevo</t>
  </si>
  <si>
    <t>MK-817</t>
  </si>
  <si>
    <t xml:space="preserve">Šuto Orizari </t>
  </si>
  <si>
    <t>NO-03</t>
  </si>
  <si>
    <t>Oslo</t>
  </si>
  <si>
    <t>NO-11</t>
  </si>
  <si>
    <t>Rogaland</t>
  </si>
  <si>
    <t>NO-15</t>
  </si>
  <si>
    <t>Møre og Romsdal</t>
  </si>
  <si>
    <t>NO-18</t>
  </si>
  <si>
    <t>Nordland</t>
  </si>
  <si>
    <t>NO-30</t>
  </si>
  <si>
    <t>Viken</t>
  </si>
  <si>
    <t>NO-34</t>
  </si>
  <si>
    <t>Innlandet</t>
  </si>
  <si>
    <t>NO-38</t>
  </si>
  <si>
    <t>Vestfold og Telemark</t>
  </si>
  <si>
    <t>NO-42</t>
  </si>
  <si>
    <t>Agder</t>
  </si>
  <si>
    <t>NO-46</t>
  </si>
  <si>
    <t>Vestland</t>
  </si>
  <si>
    <t>NO-50</t>
  </si>
  <si>
    <t>Trøndelag</t>
  </si>
  <si>
    <t>NO-54</t>
  </si>
  <si>
    <t>Troms og Finnmark</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</si>
  <si>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</si>
  <si>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</si>
  <si>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</si>
  <si>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</si>
  <si>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</si>
  <si>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</si>
  <si>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</si>
  <si>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</si>
  <si>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</si>
  <si>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</si>
  <si>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</si>
  <si>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</si>
  <si>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</si>
  <si>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</si>
  <si>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</si>
  <si>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</si>
  <si>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</si>
  <si>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</si>
  <si>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</si>
  <si>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</si>
  <si>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</si>
  <si>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</si>
  <si>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PK-IS</t>
  </si>
  <si>
    <t>Islamabad</t>
  </si>
  <si>
    <t>PK-GB</t>
  </si>
  <si>
    <t>Gilgit-Baltistan</t>
  </si>
  <si>
    <t>PK-JK</t>
  </si>
  <si>
    <t>Azad Jammu and Kashmir</t>
  </si>
  <si>
    <t>PK-BA</t>
  </si>
  <si>
    <t>Balochistan</t>
  </si>
  <si>
    <t>PK-KP</t>
  </si>
  <si>
    <t>Khyber Pakhtunkhwa</t>
  </si>
  <si>
    <t>PK-PB</t>
  </si>
  <si>
    <t>PK-SD</t>
  </si>
  <si>
    <t>Sindh</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</si>
  <si>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</si>
  <si>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</si>
  <si>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</si>
  <si>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</si>
  <si>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</si>
  <si>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</si>
  <si>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</si>
  <si>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</si>
  <si>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</si>
  <si>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</si>
  <si>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</si>
  <si>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</si>
  <si>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</si>
  <si>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</si>
  <si>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</si>
  <si>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</si>
  <si>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</si>
  <si>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</si>
  <si>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</si>
  <si>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</si>
  <si>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</si>
  <si>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</si>
  <si>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</si>
  <si>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</si>
  <si>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</si>
  <si>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</si>
  <si>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</si>
  <si>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</si>
  <si>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</si>
  <si>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</si>
  <si>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</si>
  <si>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</si>
  <si>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PS-BTH</t>
  </si>
  <si>
    <t>Bethlehem</t>
  </si>
  <si>
    <t>PS-DEB</t>
  </si>
  <si>
    <t>Deir El Balah</t>
  </si>
  <si>
    <t>PS-GZA</t>
  </si>
  <si>
    <t>PS-HBN</t>
  </si>
  <si>
    <t>Hebron</t>
  </si>
  <si>
    <t>PS-JEM</t>
  </si>
  <si>
    <t>Jerusalem</t>
  </si>
  <si>
    <t>PS-JEN</t>
  </si>
  <si>
    <t>Jenin</t>
  </si>
  <si>
    <t>PS-JRH</t>
  </si>
  <si>
    <t>Jericho and Al Aghwar</t>
  </si>
  <si>
    <t>PS-KYS</t>
  </si>
  <si>
    <t>Khan Yunis</t>
  </si>
  <si>
    <t>PS-NBS</t>
  </si>
  <si>
    <t>Nablus</t>
  </si>
  <si>
    <t>PS-NGZ</t>
  </si>
  <si>
    <t>North Gaza</t>
  </si>
  <si>
    <t>PS-QQA</t>
  </si>
  <si>
    <t>Qalqilya</t>
  </si>
  <si>
    <t>PS-RBH</t>
  </si>
  <si>
    <t>Ramallah</t>
  </si>
  <si>
    <t>PS-RFH</t>
  </si>
  <si>
    <t>Rafah</t>
  </si>
  <si>
    <t>PS-SLT</t>
  </si>
  <si>
    <t>Salfit</t>
  </si>
  <si>
    <t>PS-TBS</t>
  </si>
  <si>
    <t>Tubas</t>
  </si>
  <si>
    <t>PS-TKM</t>
  </si>
  <si>
    <t>Tulkarm</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</si>
  <si>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</si>
  <si>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</si>
  <si>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</si>
  <si>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</si>
  <si>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</si>
  <si>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</si>
  <si>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</si>
  <si>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</si>
  <si>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</si>
  <si>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</si>
  <si>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</si>
  <si>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</si>
  <si>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</si>
  <si>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</si>
  <si>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</si>
  <si>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</si>
  <si>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</si>
  <si>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</si>
  <si>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</si>
  <si>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PA-EM</t>
  </si>
  <si>
    <t>Emberá</t>
  </si>
  <si>
    <t>PA-KY</t>
  </si>
  <si>
    <t>Guna Yala</t>
  </si>
  <si>
    <t>PA-NB</t>
  </si>
  <si>
    <t>Ngöbe-Buglé</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</si>
  <si>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</si>
  <si>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</si>
  <si>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</si>
  <si>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</si>
  <si>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</si>
  <si>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</si>
  <si>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</si>
  <si>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</si>
  <si>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</si>
  <si>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</si>
  <si>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</si>
  <si>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</si>
  <si>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</si>
  <si>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</si>
  <si>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</si>
  <si>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</si>
  <si>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</si>
  <si>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</si>
  <si>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</si>
  <si>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</si>
  <si>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</si>
  <si>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</si>
  <si>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</si>
  <si>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</si>
  <si>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</si>
  <si>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</si>
  <si>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</si>
  <si>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</si>
  <si>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</si>
  <si>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</si>
  <si>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</si>
  <si>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</si>
  <si>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</si>
  <si>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</si>
  <si>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</si>
  <si>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</si>
  <si>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</si>
  <si>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</si>
  <si>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</si>
  <si>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</si>
  <si>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</si>
  <si>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</si>
  <si>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</si>
  <si>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</si>
  <si>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</si>
  <si>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</si>
  <si>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</si>
  <si>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</si>
  <si>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</si>
  <si>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</si>
  <si>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</si>
  <si>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</si>
  <si>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</si>
  <si>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</si>
  <si>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</si>
  <si>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</si>
  <si>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</si>
  <si>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</si>
  <si>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</si>
  <si>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</si>
  <si>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</si>
  <si>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</si>
  <si>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</si>
  <si>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</si>
  <si>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</si>
  <si>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</si>
  <si>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</si>
  <si>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</si>
  <si>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</si>
  <si>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</si>
  <si>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</si>
  <si>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</si>
  <si>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</si>
  <si>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</si>
  <si>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</si>
  <si>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PE-AMA</t>
  </si>
  <si>
    <t>PE-ANC</t>
  </si>
  <si>
    <t>Ancash</t>
  </si>
  <si>
    <t>PE-APU</t>
  </si>
  <si>
    <t>Apurímac</t>
  </si>
  <si>
    <t>PE-ARE</t>
  </si>
  <si>
    <t>Arequipa</t>
  </si>
  <si>
    <t>PE-AYA</t>
  </si>
  <si>
    <t>Ayacucho</t>
  </si>
  <si>
    <t>PE-CAJ</t>
  </si>
  <si>
    <t>Cajamarca</t>
  </si>
  <si>
    <t>PE-CAL</t>
  </si>
  <si>
    <t>El Callao</t>
  </si>
  <si>
    <t>PE-CUS</t>
  </si>
  <si>
    <t>Cusco</t>
  </si>
  <si>
    <t>PE-HUC</t>
  </si>
  <si>
    <t>Huánuco</t>
  </si>
  <si>
    <t>PE-HUV</t>
  </si>
  <si>
    <t>Huancavelica</t>
  </si>
  <si>
    <t>PE-ICA</t>
  </si>
  <si>
    <t>Ica</t>
  </si>
  <si>
    <t>PE-JUN</t>
  </si>
  <si>
    <t>Junín</t>
  </si>
  <si>
    <t>PE-LAL</t>
  </si>
  <si>
    <t>PE-LAM</t>
  </si>
  <si>
    <t>Lambayeque</t>
  </si>
  <si>
    <t>PE-LIM</t>
  </si>
  <si>
    <t>Lima</t>
  </si>
  <si>
    <t>PE-LMA</t>
  </si>
  <si>
    <t>Municipalidad Metropolitana de Lima</t>
  </si>
  <si>
    <t>PE-LOR</t>
  </si>
  <si>
    <t>Loreto</t>
  </si>
  <si>
    <t>PE-MDD</t>
  </si>
  <si>
    <t>Madre de Dios</t>
  </si>
  <si>
    <t>PE-MOQ</t>
  </si>
  <si>
    <t>Moquegua</t>
  </si>
  <si>
    <t>PE-PAS</t>
  </si>
  <si>
    <t>Pasco</t>
  </si>
  <si>
    <t>PE-PIU</t>
  </si>
  <si>
    <t>Piura</t>
  </si>
  <si>
    <t>PE-PUN</t>
  </si>
  <si>
    <t>Puno</t>
  </si>
  <si>
    <t>PE-SAM</t>
  </si>
  <si>
    <t>San Martín</t>
  </si>
  <si>
    <t>PE-TAC</t>
  </si>
  <si>
    <t>Tacna</t>
  </si>
  <si>
    <t>PE-TUM</t>
  </si>
  <si>
    <t>Tumbes</t>
  </si>
  <si>
    <t>PE-UCA</t>
  </si>
  <si>
    <t>Ucayali</t>
  </si>
  <si>
    <t>PH-00</t>
  </si>
  <si>
    <t>National Capital Region</t>
  </si>
  <si>
    <t>PH-01</t>
  </si>
  <si>
    <t>Ilocos (Region I)</t>
  </si>
  <si>
    <t>PH-02</t>
  </si>
  <si>
    <t>Cagayan Valley (Region II)</t>
  </si>
  <si>
    <t>PH-03</t>
  </si>
  <si>
    <t>Central Luzon (Region III)</t>
  </si>
  <si>
    <t>PH-05</t>
  </si>
  <si>
    <t>Bicol (Region V)</t>
  </si>
  <si>
    <t>PH-06</t>
  </si>
  <si>
    <t>Western Visayas (Region VI)</t>
  </si>
  <si>
    <t>PH-07</t>
  </si>
  <si>
    <t>Central Visayas (Region VII)</t>
  </si>
  <si>
    <t>PH-08</t>
  </si>
  <si>
    <t>Eastern Visayas (Region VIII)</t>
  </si>
  <si>
    <t>PH-09</t>
  </si>
  <si>
    <t>Zamboanga Peninsula (Region IX)</t>
  </si>
  <si>
    <t>PH-10</t>
  </si>
  <si>
    <t>Northern Mindanao (Region X)</t>
  </si>
  <si>
    <t>PH-11</t>
  </si>
  <si>
    <t>Davao (Region XI)</t>
  </si>
  <si>
    <t>PH-12</t>
  </si>
  <si>
    <t>Soccsksargen (Region XII)</t>
  </si>
  <si>
    <t>PH-13</t>
  </si>
  <si>
    <t>Caraga (Region XIII)</t>
  </si>
  <si>
    <t>PH-14</t>
  </si>
  <si>
    <t>Autonomous Region in Muslim Mindanao (ARMM)</t>
  </si>
  <si>
    <t>PH-15</t>
  </si>
  <si>
    <t>Cordillera Administrative Region (CAR)</t>
  </si>
  <si>
    <t>PH-40</t>
  </si>
  <si>
    <t>Calabarzon (Region IV-A)</t>
  </si>
  <si>
    <t>PH-41</t>
  </si>
  <si>
    <t>Mimaropa (Region IV-B)</t>
  </si>
  <si>
    <t>PL-02</t>
  </si>
  <si>
    <t>Lower Silesia</t>
  </si>
  <si>
    <t>PL-04</t>
  </si>
  <si>
    <t>Kuyavia-Pomerania</t>
  </si>
  <si>
    <t>PL-06</t>
  </si>
  <si>
    <t>Lublin</t>
  </si>
  <si>
    <t>PL-08</t>
  </si>
  <si>
    <t>Lubusz</t>
  </si>
  <si>
    <t>PL-10</t>
  </si>
  <si>
    <t>Łódź</t>
  </si>
  <si>
    <t>PL-12</t>
  </si>
  <si>
    <t>Lesser Poland</t>
  </si>
  <si>
    <t>PL-14</t>
  </si>
  <si>
    <t>Mazovia</t>
  </si>
  <si>
    <t>PL-16</t>
  </si>
  <si>
    <t>Opole (Upper Silesia)</t>
  </si>
  <si>
    <t>PL-18</t>
  </si>
  <si>
    <t>Subcarpathia</t>
  </si>
  <si>
    <t>PL-20</t>
  </si>
  <si>
    <t>Podlaskie</t>
  </si>
  <si>
    <t>PL-22</t>
  </si>
  <si>
    <t>Pomerania</t>
  </si>
  <si>
    <t>PL-24</t>
  </si>
  <si>
    <t>Silesia</t>
  </si>
  <si>
    <t>PL-26</t>
  </si>
  <si>
    <t>Holy Cross</t>
  </si>
  <si>
    <t>PL-28</t>
  </si>
  <si>
    <t>Warmia-Masuria</t>
  </si>
  <si>
    <t>PL-30</t>
  </si>
  <si>
    <t>Greater Poland</t>
  </si>
  <si>
    <t>PL-32</t>
  </si>
  <si>
    <t>West Pomerania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</si>
  <si>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</si>
  <si>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</si>
  <si>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</si>
  <si>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</si>
  <si>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</si>
  <si>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</si>
  <si>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</si>
  <si>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</si>
  <si>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</si>
  <si>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</si>
  <si>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</si>
  <si>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</si>
  <si>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</si>
  <si>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</si>
  <si>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</si>
  <si>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</si>
  <si>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</si>
  <si>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</si>
  <si>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</si>
  <si>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</si>
  <si>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</si>
  <si>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</si>
  <si>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</si>
  <si>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</si>
  <si>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</si>
  <si>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</si>
  <si>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</si>
  <si>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</si>
  <si>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</si>
  <si>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</si>
  <si>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</si>
  <si>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</si>
  <si>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</si>
  <si>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</si>
  <si>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</si>
  <si>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</si>
  <si>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PT-20</t>
  </si>
  <si>
    <t>Região Autónoma dos Açores</t>
  </si>
  <si>
    <t>PT-30</t>
  </si>
  <si>
    <t>Região Autónoma da Madeira</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</si>
  <si>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</si>
  <si>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</si>
  <si>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</si>
  <si>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</si>
  <si>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</si>
  <si>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</si>
  <si>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</si>
  <si>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</si>
  <si>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</si>
  <si>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</si>
  <si>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</si>
  <si>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</si>
  <si>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</si>
  <si>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</si>
  <si>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</si>
  <si>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</si>
  <si>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</si>
  <si>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</si>
  <si>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</si>
  <si>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</si>
  <si>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</si>
  <si>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</si>
  <si>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t>
  </si>
  <si>
    <t>București</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</si>
  <si>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</si>
  <si>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</si>
  <si>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</si>
  <si>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</si>
  <si>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</si>
  <si>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</si>
  <si>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</si>
  <si>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</si>
  <si>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</si>
  <si>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</si>
  <si>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</si>
  <si>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</si>
  <si>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</si>
  <si>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</si>
  <si>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</si>
  <si>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</si>
  <si>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</si>
  <si>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</si>
  <si>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</si>
  <si>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</si>
  <si>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</si>
  <si>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</si>
  <si>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</si>
  <si>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</si>
  <si>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</si>
  <si>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</si>
  <si>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</si>
  <si>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</si>
  <si>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</si>
  <si>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</si>
  <si>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</si>
  <si>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</si>
  <si>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</si>
  <si>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</si>
  <si>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</si>
  <si>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</si>
  <si>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</si>
  <si>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</si>
  <si>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</si>
  <si>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</si>
  <si>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</si>
  <si>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</si>
  <si>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</si>
  <si>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</si>
  <si>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</si>
  <si>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</si>
  <si>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</si>
  <si>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</si>
  <si>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</si>
  <si>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</si>
  <si>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</si>
  <si>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</si>
  <si>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</si>
  <si>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</si>
  <si>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</si>
  <si>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</si>
  <si>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</si>
  <si>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</si>
  <si>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</si>
  <si>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</si>
  <si>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</si>
  <si>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</si>
  <si>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</si>
  <si>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</si>
  <si>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</si>
  <si>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</si>
  <si>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</si>
  <si>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</si>
  <si>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</si>
  <si>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</si>
  <si>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</si>
  <si>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</si>
  <si>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</si>
  <si>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</si>
  <si>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</si>
  <si>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RU-AD</t>
  </si>
  <si>
    <t>Adygeya, Respublika</t>
  </si>
  <si>
    <t>RU-AL</t>
  </si>
  <si>
    <t>Altay, Respublika</t>
  </si>
  <si>
    <t>RU-BA</t>
  </si>
  <si>
    <t>Bashkortostan, Respublika</t>
  </si>
  <si>
    <t>RU-BU</t>
  </si>
  <si>
    <t>Buryatiya, Respublika</t>
  </si>
  <si>
    <t>RU-CE</t>
  </si>
  <si>
    <t>Chechenskaya Respublika</t>
  </si>
  <si>
    <t>RU-CU</t>
  </si>
  <si>
    <t>Chuvashskaya Respublika</t>
  </si>
  <si>
    <t>RU-DA</t>
  </si>
  <si>
    <t>Dagestan, Respublika</t>
  </si>
  <si>
    <t>RU-IN</t>
  </si>
  <si>
    <t>Ingushetiya, Respublika</t>
  </si>
  <si>
    <t>RU-KB</t>
  </si>
  <si>
    <t>Kabardino-Balkarskaya Respublika</t>
  </si>
  <si>
    <t>RU-KL</t>
  </si>
  <si>
    <t>Kalmykiya, Respublika</t>
  </si>
  <si>
    <t>RU-KC</t>
  </si>
  <si>
    <t>Karachayevo-Cherkesskaya Respublika</t>
  </si>
  <si>
    <t>RU-KR</t>
  </si>
  <si>
    <t>Kareliya, Respublika</t>
  </si>
  <si>
    <t>RU-KK</t>
  </si>
  <si>
    <t>Khakasiya, Respublika</t>
  </si>
  <si>
    <t>RU-KO</t>
  </si>
  <si>
    <t>Komi, Respublika</t>
  </si>
  <si>
    <t>RU-ME</t>
  </si>
  <si>
    <t>Mariy El, Respublika</t>
  </si>
  <si>
    <t>RU-MO</t>
  </si>
  <si>
    <t>Mordoviya, Respublika</t>
  </si>
  <si>
    <t>RU-SA</t>
  </si>
  <si>
    <t>Saha, Respublika</t>
  </si>
  <si>
    <t>RU-SE</t>
  </si>
  <si>
    <t>Severnaya Osetiya, Respublika</t>
  </si>
  <si>
    <t>RU-TA</t>
  </si>
  <si>
    <t>Tatarstan, Respublika</t>
  </si>
  <si>
    <t>RU-TY</t>
  </si>
  <si>
    <t>Tyva, Respublika</t>
  </si>
  <si>
    <t>RU-UD</t>
  </si>
  <si>
    <t>Udmurtskaya Respublika</t>
  </si>
  <si>
    <t>RU-ALT</t>
  </si>
  <si>
    <t>Altayskiy kray</t>
  </si>
  <si>
    <t>RU-KAM</t>
  </si>
  <si>
    <t>Kamchatskiy kray</t>
  </si>
  <si>
    <t>RU-KHA</t>
  </si>
  <si>
    <t>Khabarovskiy kray</t>
  </si>
  <si>
    <t>RU-KDA</t>
  </si>
  <si>
    <t>Krasnodarskiy kray</t>
  </si>
  <si>
    <t>RU-KYA</t>
  </si>
  <si>
    <t>Krasnoyarskiy kray</t>
  </si>
  <si>
    <t>RU-PER</t>
  </si>
  <si>
    <t>Permskiy kray</t>
  </si>
  <si>
    <t>RU-PRI</t>
  </si>
  <si>
    <t>Primorskiy kray</t>
  </si>
  <si>
    <t>RU-STA</t>
  </si>
  <si>
    <t>Stavropol'skiy kray</t>
  </si>
  <si>
    <t>RU-ZAB</t>
  </si>
  <si>
    <t>Zabaykal'skiy kray</t>
  </si>
  <si>
    <t>RU-AMU</t>
  </si>
  <si>
    <t>Amurskaya oblast'</t>
  </si>
  <si>
    <t>RU-ARK</t>
  </si>
  <si>
    <t>Arkhangel'skaya oblast'</t>
  </si>
  <si>
    <t>RU-AST</t>
  </si>
  <si>
    <t>Astrakhanskaya oblast'</t>
  </si>
  <si>
    <t>RU-BEL</t>
  </si>
  <si>
    <t>Belgorodskaya oblast'</t>
  </si>
  <si>
    <t>RU-BRY</t>
  </si>
  <si>
    <t>Bryanskaya oblast'</t>
  </si>
  <si>
    <t>RU-CHE</t>
  </si>
  <si>
    <t>Chelyabinskaya oblast'</t>
  </si>
  <si>
    <t>RU-IRK</t>
  </si>
  <si>
    <t>Irkutskaya oblast'</t>
  </si>
  <si>
    <t>RU-IVA</t>
  </si>
  <si>
    <t>Ivanovskaya oblast'</t>
  </si>
  <si>
    <t>RU-KGD</t>
  </si>
  <si>
    <t>Kaliningradskaya oblast'</t>
  </si>
  <si>
    <t>RU-KLU</t>
  </si>
  <si>
    <t>Kaluzhskaya oblast'</t>
  </si>
  <si>
    <t>RU-KEM</t>
  </si>
  <si>
    <t>Kemerovskaya oblast'</t>
  </si>
  <si>
    <t>RU-KIR</t>
  </si>
  <si>
    <t>Kirovskaya oblast'</t>
  </si>
  <si>
    <t>RU-KOS</t>
  </si>
  <si>
    <t>Kostromskaya oblast'</t>
  </si>
  <si>
    <t>RU-KGN</t>
  </si>
  <si>
    <t>Kurganskaya oblast'</t>
  </si>
  <si>
    <t>RU-KRS</t>
  </si>
  <si>
    <t>Kurskaya oblast'</t>
  </si>
  <si>
    <t>RU-LEN</t>
  </si>
  <si>
    <t>Leningradskaya oblast'</t>
  </si>
  <si>
    <t>RU-LIP</t>
  </si>
  <si>
    <t>Lipetskaya oblast'</t>
  </si>
  <si>
    <t>RU-MAG</t>
  </si>
  <si>
    <t>Magadanskaya oblast'</t>
  </si>
  <si>
    <t>RU-MOS</t>
  </si>
  <si>
    <t>Moskovskaya oblast'</t>
  </si>
  <si>
    <t>RU-MUR</t>
  </si>
  <si>
    <t>Murmanskaya oblast'</t>
  </si>
  <si>
    <t>RU-NIZ</t>
  </si>
  <si>
    <t>Nizhegorodskaya oblast'</t>
  </si>
  <si>
    <t>RU-NGR</t>
  </si>
  <si>
    <t>Novgorodskaya oblast'</t>
  </si>
  <si>
    <t>RU-NVS</t>
  </si>
  <si>
    <t>Novosibirskaya oblast'</t>
  </si>
  <si>
    <t>RU-OMS</t>
  </si>
  <si>
    <t>Omskaya oblast'</t>
  </si>
  <si>
    <t>RU-ORE</t>
  </si>
  <si>
    <t>Orenburgskaya oblast'</t>
  </si>
  <si>
    <t>RU-ORL</t>
  </si>
  <si>
    <t>Orlovskaya oblast'</t>
  </si>
  <si>
    <t>RU-PNZ</t>
  </si>
  <si>
    <t>Penzenskaya oblast'</t>
  </si>
  <si>
    <t>RU-PSK</t>
  </si>
  <si>
    <t>Pskovskaya oblast'</t>
  </si>
  <si>
    <t>RU-ROS</t>
  </si>
  <si>
    <t>Rostovskaya oblast'</t>
  </si>
  <si>
    <t>RU-RYA</t>
  </si>
  <si>
    <t>Ryazanskaya oblast'</t>
  </si>
  <si>
    <t>RU-SAK</t>
  </si>
  <si>
    <t>Sakhalinskaya oblast'</t>
  </si>
  <si>
    <t>RU-SAM</t>
  </si>
  <si>
    <t>Samarskaya oblast'</t>
  </si>
  <si>
    <t>RU-SAR</t>
  </si>
  <si>
    <t>Saratovskaya oblast'</t>
  </si>
  <si>
    <t>RU-SMO</t>
  </si>
  <si>
    <t>Smolenskaya oblast'</t>
  </si>
  <si>
    <t>RU-SVE</t>
  </si>
  <si>
    <t>Sverdlovskaya oblast'</t>
  </si>
  <si>
    <t>RU-TAM</t>
  </si>
  <si>
    <t>Tambovskaya oblast'</t>
  </si>
  <si>
    <t>RU-TOM</t>
  </si>
  <si>
    <t>Tomskaya oblast'</t>
  </si>
  <si>
    <t>RU-TUL</t>
  </si>
  <si>
    <t>Tul'skaya oblast'</t>
  </si>
  <si>
    <t>RU-TVE</t>
  </si>
  <si>
    <t>Tverskaya oblast'</t>
  </si>
  <si>
    <t>RU-TYU</t>
  </si>
  <si>
    <t>Tyumenskaya oblast'</t>
  </si>
  <si>
    <t>RU-ULY</t>
  </si>
  <si>
    <t>Ul'yanovskaya oblast'</t>
  </si>
  <si>
    <t>RU-VLA</t>
  </si>
  <si>
    <t>Vladimirskaya oblast'</t>
  </si>
  <si>
    <t>RU-VGG</t>
  </si>
  <si>
    <t>Volgogradskaya oblast'</t>
  </si>
  <si>
    <t>RU-VLG</t>
  </si>
  <si>
    <t>Vologodskaya oblast'</t>
  </si>
  <si>
    <t>RU-VOR</t>
  </si>
  <si>
    <t>Voronezhskaya oblast'</t>
  </si>
  <si>
    <t>RU-YAR</t>
  </si>
  <si>
    <t>Yaroslavskaya oblast'</t>
  </si>
  <si>
    <t>RU-MOW</t>
  </si>
  <si>
    <t>Moskva</t>
  </si>
  <si>
    <t>RU-SPE</t>
  </si>
  <si>
    <t>Sankt-Peterburg</t>
  </si>
  <si>
    <t>RU-YEV</t>
  </si>
  <si>
    <t>Yevreyskaya avtonomnaya oblast'</t>
  </si>
  <si>
    <t>RU-CHU</t>
  </si>
  <si>
    <t>Chukotskiy avtonomnyy okrug</t>
  </si>
  <si>
    <t>RU-KHM</t>
  </si>
  <si>
    <t>Khanty-Mansiyskiy avtonomnyy okrug</t>
  </si>
  <si>
    <t>RU-NEN</t>
  </si>
  <si>
    <t>Nenetskiy avtonomnyy okrug</t>
  </si>
  <si>
    <t>RU-YAN</t>
  </si>
  <si>
    <t>Yamalo-Nenetskiy avtonomnyy okrug</t>
  </si>
  <si>
    <t>RW-01</t>
  </si>
  <si>
    <t>City of Kigali</t>
  </si>
  <si>
    <t>RW-02</t>
  </si>
  <si>
    <t>RW-03</t>
  </si>
  <si>
    <t>RW-04</t>
  </si>
  <si>
    <t>RW-05</t>
  </si>
  <si>
    <t>SH-AC</t>
  </si>
  <si>
    <t>Ascension</t>
  </si>
  <si>
    <t>SH-HL</t>
  </si>
  <si>
    <t>Saint Helena</t>
  </si>
  <si>
    <t>SH-TA</t>
  </si>
  <si>
    <t>Tristan da Cunha</t>
  </si>
  <si>
    <t>KN-K</t>
  </si>
  <si>
    <t>Saint Kitts</t>
  </si>
  <si>
    <t>KN-N</t>
  </si>
  <si>
    <t>Nevis</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</si>
  <si>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</si>
  <si>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</si>
  <si>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</si>
  <si>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</si>
  <si>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</si>
  <si>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</si>
  <si>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</si>
  <si>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</si>
  <si>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</si>
  <si>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</si>
  <si>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</si>
  <si>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</si>
  <si>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</si>
  <si>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</si>
  <si>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</si>
  <si>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</si>
  <si>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</si>
  <si>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</si>
  <si>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</si>
  <si>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</si>
  <si>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VC-01</t>
  </si>
  <si>
    <t>Charlotte</t>
  </si>
  <si>
    <t>VC-02</t>
  </si>
  <si>
    <t>VC-03</t>
  </si>
  <si>
    <t>VC-04</t>
  </si>
  <si>
    <t>VC-05</t>
  </si>
  <si>
    <t>VC-06</t>
  </si>
  <si>
    <t>Grenadines</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</si>
  <si>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</si>
  <si>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</si>
  <si>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</si>
  <si>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</si>
  <si>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</si>
  <si>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</si>
  <si>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</si>
  <si>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</si>
  <si>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</si>
  <si>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</si>
  <si>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</si>
  <si>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</si>
  <si>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</si>
  <si>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</si>
  <si>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</si>
  <si>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</si>
  <si>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</si>
  <si>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</si>
  <si>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</si>
  <si>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</si>
  <si>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</si>
  <si>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</si>
  <si>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</si>
  <si>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</si>
  <si>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</si>
  <si>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</si>
  <si>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</si>
  <si>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</si>
  <si>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</si>
  <si>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</si>
  <si>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</si>
  <si>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</si>
  <si>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</si>
  <si>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</si>
  <si>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</si>
  <si>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</si>
  <si>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</si>
  <si>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</si>
  <si>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</si>
  <si>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</si>
  <si>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ST-01</t>
  </si>
  <si>
    <t>Água Grande</t>
  </si>
  <si>
    <t>ST-02</t>
  </si>
  <si>
    <t>Cantagalo</t>
  </si>
  <si>
    <t>ST-03</t>
  </si>
  <si>
    <t>Caué</t>
  </si>
  <si>
    <t>ST-04</t>
  </si>
  <si>
    <t>Lembá</t>
  </si>
  <si>
    <t>ST-05</t>
  </si>
  <si>
    <t>Lobata</t>
  </si>
  <si>
    <t>ST-06</t>
  </si>
  <si>
    <t>Mé-Zóchi</t>
  </si>
  <si>
    <t>ST-P</t>
  </si>
  <si>
    <t>Príncipe</t>
  </si>
  <si>
    <t>SA-01</t>
  </si>
  <si>
    <t>Ar Riyāḑ</t>
  </si>
  <si>
    <t>SA-02</t>
  </si>
  <si>
    <t>Makkah al Mukarramah</t>
  </si>
  <si>
    <t>SA-03</t>
  </si>
  <si>
    <t>Al Madīnah al Munawwarah</t>
  </si>
  <si>
    <t>SA-04</t>
  </si>
  <si>
    <t>Ash Sharqīyah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</si>
  <si>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</si>
  <si>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</si>
  <si>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</si>
  <si>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</si>
  <si>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</si>
  <si>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</si>
  <si>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</si>
  <si>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</si>
  <si>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</si>
  <si>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</si>
  <si>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</si>
  <si>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</si>
  <si>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</si>
  <si>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</si>
  <si>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</si>
  <si>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</si>
  <si>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</si>
  <si>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</si>
  <si>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</si>
  <si>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</si>
  <si>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</si>
  <si>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</si>
  <si>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</si>
  <si>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</si>
  <si>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</si>
  <si>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</si>
  <si>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</si>
  <si>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</si>
  <si>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</si>
  <si>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</si>
  <si>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</si>
  <si>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</si>
  <si>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</si>
  <si>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</si>
  <si>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</si>
  <si>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</si>
  <si>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</si>
  <si>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</si>
  <si>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</si>
  <si>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Saint-Louis</t>
  </si>
  <si>
    <t>SN-TC</t>
  </si>
  <si>
    <t>Tambacounda</t>
  </si>
  <si>
    <t>SN-TH</t>
  </si>
  <si>
    <t>Thiès</t>
  </si>
  <si>
    <t>SN-ZG</t>
  </si>
  <si>
    <t>Ziguinchor</t>
  </si>
  <si>
    <t>RS-00</t>
  </si>
  <si>
    <t>Beograd</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</si>
  <si>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</si>
  <si>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</si>
  <si>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</si>
  <si>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</si>
  <si>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</si>
  <si>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</si>
  <si>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</si>
  <si>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</si>
  <si>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</si>
  <si>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</si>
  <si>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</si>
  <si>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</si>
  <si>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</si>
  <si>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</si>
  <si>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</si>
  <si>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</si>
  <si>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</si>
  <si>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</si>
  <si>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</si>
  <si>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</si>
  <si>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</si>
  <si>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</si>
  <si>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</si>
  <si>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</si>
  <si>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</si>
  <si>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</si>
  <si>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</si>
  <si>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</si>
  <si>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</si>
  <si>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</si>
  <si>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</si>
  <si>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</si>
  <si>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</si>
  <si>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</si>
  <si>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</si>
  <si>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</si>
  <si>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</si>
  <si>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</si>
  <si>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</si>
  <si>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</si>
  <si>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</si>
  <si>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</si>
  <si>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</si>
  <si>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</si>
  <si>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</si>
  <si>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</si>
  <si>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</si>
  <si>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</si>
  <si>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RS-25</t>
  </si>
  <si>
    <t>Kosovski okrug</t>
  </si>
  <si>
    <t>RS-26</t>
  </si>
  <si>
    <t>Pećki okrug</t>
  </si>
  <si>
    <t>RS-27</t>
  </si>
  <si>
    <t>Prizrenski okrug</t>
  </si>
  <si>
    <t>RS-28</t>
  </si>
  <si>
    <t>Kosovsko-Mitrovački okrug</t>
  </si>
  <si>
    <t>RS-29</t>
  </si>
  <si>
    <t>Kosovsko-Pomoravski okrug</t>
  </si>
  <si>
    <t>SC-01</t>
  </si>
  <si>
    <t>Anse aux Pins</t>
  </si>
  <si>
    <t>SC-02</t>
  </si>
  <si>
    <t>Anse Boileau</t>
  </si>
  <si>
    <t>SC-03</t>
  </si>
  <si>
    <t>Anse Etoile</t>
  </si>
  <si>
    <t>SC-04</t>
  </si>
  <si>
    <t>Au Cap</t>
  </si>
  <si>
    <t>SC-05</t>
  </si>
  <si>
    <t>Anse Royale</t>
  </si>
  <si>
    <t>SC-06</t>
  </si>
  <si>
    <t>Baie Lazare</t>
  </si>
  <si>
    <t>SC-07</t>
  </si>
  <si>
    <t>Baie Sainte Anne</t>
  </si>
  <si>
    <t>SC-08</t>
  </si>
  <si>
    <t>Beau Vallon</t>
  </si>
  <si>
    <t>SC-09</t>
  </si>
  <si>
    <t>Bel Air</t>
  </si>
  <si>
    <t>SC-10</t>
  </si>
  <si>
    <t>Bel Ombre</t>
  </si>
  <si>
    <t>SC-11</t>
  </si>
  <si>
    <t>Cascade</t>
  </si>
  <si>
    <t>SC-12</t>
  </si>
  <si>
    <t>Glacis</t>
  </si>
  <si>
    <t>SC-13</t>
  </si>
  <si>
    <t>Grand Anse Mahe</t>
  </si>
  <si>
    <t>SC-14</t>
  </si>
  <si>
    <t>Grand Anse Praslin</t>
  </si>
  <si>
    <t>SC-15</t>
  </si>
  <si>
    <t>La Digue</t>
  </si>
  <si>
    <t>SC-16</t>
  </si>
  <si>
    <t>English River</t>
  </si>
  <si>
    <t>SC-17</t>
  </si>
  <si>
    <t>Mont Buxton</t>
  </si>
  <si>
    <t>SC-18</t>
  </si>
  <si>
    <t>Mont Fleuri</t>
  </si>
  <si>
    <t>SC-19</t>
  </si>
  <si>
    <t>Plaisance</t>
  </si>
  <si>
    <t>SC-20</t>
  </si>
  <si>
    <t>Pointe Larue</t>
  </si>
  <si>
    <t>SC-21</t>
  </si>
  <si>
    <t>Port Glaud</t>
  </si>
  <si>
    <t>SC-22</t>
  </si>
  <si>
    <t>Saint Louis</t>
  </si>
  <si>
    <t>SC-23</t>
  </si>
  <si>
    <t>Takamaka</t>
  </si>
  <si>
    <t>SC-24</t>
  </si>
  <si>
    <t>Les Mamelles</t>
  </si>
  <si>
    <t>SC-25</t>
  </si>
  <si>
    <t>Roche Caiman</t>
  </si>
  <si>
    <t>SC-26</t>
  </si>
  <si>
    <t>Ile Perseverance I</t>
  </si>
  <si>
    <t>SC-27</t>
  </si>
  <si>
    <t>Ile Perseverance II</t>
  </si>
  <si>
    <t>SL-E</t>
  </si>
  <si>
    <t>SL-N</t>
  </si>
  <si>
    <t>SL-NW</t>
  </si>
  <si>
    <t>North Western</t>
  </si>
  <si>
    <t>SL-S</t>
  </si>
  <si>
    <t>SL-W</t>
  </si>
  <si>
    <t>Western Area (Freetown)</t>
  </si>
  <si>
    <t>SG-01</t>
  </si>
  <si>
    <t>Central Singapore</t>
  </si>
  <si>
    <t>SG-02</t>
  </si>
  <si>
    <t>SG-03</t>
  </si>
  <si>
    <t>North West</t>
  </si>
  <si>
    <t>SG-04</t>
  </si>
  <si>
    <t>SG-05</t>
  </si>
  <si>
    <t>South West</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</si>
  <si>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</si>
  <si>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</si>
  <si>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</si>
  <si>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</si>
  <si>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</si>
  <si>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</si>
  <si>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</si>
  <si>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</si>
  <si>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</si>
  <si>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</si>
  <si>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</si>
  <si>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</si>
  <si>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</si>
  <si>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</si>
  <si>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</si>
  <si>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</si>
  <si>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</si>
  <si>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</si>
  <si>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</si>
  <si>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</si>
  <si>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</si>
  <si>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</si>
  <si>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</si>
  <si>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</si>
  <si>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</si>
  <si>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</si>
  <si>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</si>
  <si>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</si>
  <si>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</si>
  <si>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</si>
  <si>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</si>
  <si>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</si>
  <si>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</si>
  <si>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</si>
  <si>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</si>
  <si>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</si>
  <si>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</si>
  <si>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</si>
  <si>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</si>
  <si>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</si>
  <si>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</si>
  <si>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</si>
  <si>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</si>
  <si>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</si>
  <si>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</si>
  <si>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</si>
  <si>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</si>
  <si>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</si>
  <si>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</si>
  <si>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</si>
  <si>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</si>
  <si>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</si>
  <si>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</si>
  <si>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</si>
  <si>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</si>
  <si>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</si>
  <si>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</si>
  <si>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</si>
  <si>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</si>
  <si>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</si>
  <si>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</si>
  <si>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</si>
  <si>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</si>
  <si>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</si>
  <si>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</si>
  <si>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</si>
  <si>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</si>
  <si>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</si>
  <si>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</si>
  <si>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</si>
  <si>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</si>
  <si>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</si>
  <si>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</si>
  <si>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</si>
  <si>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</si>
  <si>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</si>
  <si>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</si>
  <si>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</si>
  <si>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</si>
  <si>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</si>
  <si>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</si>
  <si>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</si>
  <si>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</si>
  <si>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</si>
  <si>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</si>
  <si>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</si>
  <si>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</si>
  <si>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</si>
  <si>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</si>
  <si>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</si>
  <si>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</si>
  <si>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</si>
  <si>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</si>
  <si>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</si>
  <si>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</si>
  <si>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</si>
  <si>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</si>
  <si>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</si>
  <si>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</si>
  <si>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</si>
  <si>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</si>
  <si>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</si>
  <si>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</si>
  <si>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</si>
  <si>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</si>
  <si>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</si>
  <si>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</si>
  <si>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</si>
  <si>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</si>
  <si>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</si>
  <si>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</si>
  <si>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</si>
  <si>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</si>
  <si>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</si>
  <si>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</si>
  <si>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</si>
  <si>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</si>
  <si>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</si>
  <si>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</si>
  <si>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</si>
  <si>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</si>
  <si>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</si>
  <si>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</si>
  <si>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</si>
  <si>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</si>
  <si>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</si>
  <si>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</si>
  <si>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</si>
  <si>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</si>
  <si>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</si>
  <si>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</si>
  <si>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</si>
  <si>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</si>
  <si>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</si>
  <si>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</si>
  <si>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</si>
  <si>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</si>
  <si>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</si>
  <si>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</si>
  <si>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</si>
  <si>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</si>
  <si>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</si>
  <si>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</si>
  <si>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</si>
  <si>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</si>
  <si>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</si>
  <si>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</si>
  <si>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</si>
  <si>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</si>
  <si>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</si>
  <si>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</si>
  <si>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</si>
  <si>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</si>
  <si>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</si>
  <si>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</si>
  <si>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</si>
  <si>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</si>
  <si>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</si>
  <si>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</si>
  <si>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</si>
  <si>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</si>
  <si>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</si>
  <si>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</si>
  <si>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</si>
  <si>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</si>
  <si>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</si>
  <si>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</si>
  <si>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</si>
  <si>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</si>
  <si>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</si>
  <si>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</si>
  <si>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</si>
  <si>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</si>
  <si>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</si>
  <si>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</si>
  <si>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</si>
  <si>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</si>
  <si>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</si>
  <si>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</si>
  <si>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</si>
  <si>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</si>
  <si>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</si>
  <si>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</si>
  <si>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</si>
  <si>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</si>
  <si>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</si>
  <si>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</si>
  <si>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</si>
  <si>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</si>
  <si>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</si>
  <si>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</si>
  <si>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</si>
  <si>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</si>
  <si>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</si>
  <si>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</si>
  <si>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</si>
  <si>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</si>
  <si>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</si>
  <si>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</si>
  <si>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</si>
  <si>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</si>
  <si>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</si>
  <si>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</si>
  <si>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</si>
  <si>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</si>
  <si>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</si>
  <si>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</si>
  <si>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</si>
  <si>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</si>
  <si>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</si>
  <si>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</si>
  <si>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</si>
  <si>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</si>
  <si>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</si>
  <si>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</si>
  <si>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</si>
  <si>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</si>
  <si>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</si>
  <si>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</si>
  <si>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</si>
  <si>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</si>
  <si>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</si>
  <si>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</si>
  <si>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</si>
  <si>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</si>
  <si>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</si>
  <si>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</si>
  <si>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</si>
  <si>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</si>
  <si>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</si>
  <si>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</si>
  <si>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</si>
  <si>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</si>
  <si>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</si>
  <si>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</si>
  <si>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</si>
  <si>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</si>
  <si>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</si>
  <si>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</si>
  <si>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</si>
  <si>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</si>
  <si>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</si>
  <si>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</si>
  <si>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</si>
  <si>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</si>
  <si>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</si>
  <si>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</si>
  <si>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</si>
  <si>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</si>
  <si>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</si>
  <si>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</si>
  <si>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</si>
  <si>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</si>
  <si>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</si>
  <si>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</si>
  <si>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</si>
  <si>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</si>
  <si>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</si>
  <si>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</si>
  <si>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</si>
  <si>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</si>
  <si>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</si>
  <si>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</si>
  <si>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</si>
  <si>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</si>
  <si>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</si>
  <si>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</si>
  <si>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</si>
  <si>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</si>
  <si>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</si>
  <si>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</si>
  <si>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</si>
  <si>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</si>
  <si>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</si>
  <si>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</si>
  <si>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</si>
  <si>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</si>
  <si>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</si>
  <si>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</si>
  <si>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</si>
  <si>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</si>
  <si>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</si>
  <si>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</si>
  <si>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</si>
  <si>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</si>
  <si>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</si>
  <si>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</si>
  <si>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</si>
  <si>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</si>
  <si>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</si>
  <si>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</si>
  <si>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</si>
  <si>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</si>
  <si>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</si>
  <si>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</si>
  <si>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</si>
  <si>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</si>
  <si>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</si>
  <si>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</si>
  <si>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</si>
  <si>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</si>
  <si>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</si>
  <si>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</si>
  <si>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</si>
  <si>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</si>
  <si>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</si>
  <si>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</si>
  <si>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</si>
  <si>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</si>
  <si>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</si>
  <si>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</si>
  <si>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</si>
  <si>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</si>
  <si>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</si>
  <si>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</si>
  <si>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</si>
  <si>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</si>
  <si>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</si>
  <si>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</si>
  <si>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</si>
  <si>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</si>
  <si>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</si>
  <si>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</si>
  <si>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</si>
  <si>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</si>
  <si>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</si>
  <si>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</si>
  <si>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</si>
  <si>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</si>
  <si>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</si>
  <si>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</si>
  <si>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</si>
  <si>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</si>
  <si>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</si>
  <si>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</si>
  <si>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</si>
  <si>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</si>
  <si>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</si>
  <si>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</si>
  <si>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</si>
  <si>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</si>
  <si>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</si>
  <si>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</si>
  <si>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</si>
  <si>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</si>
  <si>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</si>
  <si>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</si>
  <si>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</si>
  <si>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</si>
  <si>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</si>
  <si>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</si>
  <si>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</si>
  <si>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</si>
  <si>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</si>
  <si>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</si>
  <si>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</si>
  <si>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</si>
  <si>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</si>
  <si>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</si>
  <si>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</si>
  <si>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</si>
  <si>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</si>
  <si>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</si>
  <si>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</si>
  <si>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</si>
  <si>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</si>
  <si>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</si>
  <si>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</si>
  <si>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</si>
  <si>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</si>
  <si>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</si>
  <si>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</si>
  <si>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</si>
  <si>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</si>
  <si>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</si>
  <si>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</si>
  <si>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</si>
  <si>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</si>
  <si>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</si>
  <si>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</si>
  <si>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</si>
  <si>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</si>
  <si>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</si>
  <si>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</si>
  <si>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</si>
  <si>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</si>
  <si>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</si>
  <si>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</si>
  <si>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</si>
  <si>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</si>
  <si>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</si>
  <si>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</si>
  <si>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</si>
  <si>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</si>
  <si>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</si>
  <si>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</si>
  <si>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</si>
  <si>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</si>
  <si>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</si>
  <si>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</si>
  <si>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</si>
  <si>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</si>
  <si>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</si>
  <si>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</si>
  <si>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</si>
  <si>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</si>
  <si>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</si>
  <si>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</si>
  <si>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</si>
  <si>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</si>
  <si>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</si>
  <si>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</si>
  <si>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</si>
  <si>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</si>
  <si>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</si>
  <si>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</si>
  <si>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</si>
  <si>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</si>
  <si>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</si>
  <si>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</si>
  <si>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</si>
  <si>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</si>
  <si>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</si>
  <si>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</si>
  <si>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</si>
  <si>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</si>
  <si>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</si>
  <si>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</si>
  <si>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</si>
  <si>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</si>
  <si>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</si>
  <si>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</si>
  <si>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</si>
  <si>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</si>
  <si>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</si>
  <si>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</si>
  <si>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</si>
  <si>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</si>
  <si>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</si>
  <si>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</si>
  <si>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SB-CE</t>
  </si>
  <si>
    <t>SB-CH</t>
  </si>
  <si>
    <t>SB-CT</t>
  </si>
  <si>
    <t>Capital Territory (Honiara)</t>
  </si>
  <si>
    <t>SB-GU</t>
  </si>
  <si>
    <t>Guadalcanal</t>
  </si>
  <si>
    <t>SB-IS</t>
  </si>
  <si>
    <t>Isabel</t>
  </si>
  <si>
    <t>SB-MK</t>
  </si>
  <si>
    <t>Makira-Ulawa</t>
  </si>
  <si>
    <t>SB-ML</t>
  </si>
  <si>
    <t>Malaita</t>
  </si>
  <si>
    <t>SB-RB</t>
  </si>
  <si>
    <t>Rennell and Bellona</t>
  </si>
  <si>
    <t>SB-TE</t>
  </si>
  <si>
    <t>Temotu</t>
  </si>
  <si>
    <t>SB-WE</t>
  </si>
  <si>
    <t>SO-AW</t>
  </si>
  <si>
    <t>Awdal</t>
  </si>
  <si>
    <t>SO-BK</t>
  </si>
  <si>
    <t>Bakool</t>
  </si>
  <si>
    <t>SO-BN</t>
  </si>
  <si>
    <t>Banaadir</t>
  </si>
  <si>
    <t>SO-BR</t>
  </si>
  <si>
    <t>Bari</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</si>
  <si>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</si>
  <si>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</si>
  <si>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</si>
  <si>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</si>
  <si>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</si>
  <si>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</si>
  <si>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</si>
  <si>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</si>
  <si>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</si>
  <si>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</si>
  <si>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</si>
  <si>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</si>
  <si>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</si>
  <si>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</si>
  <si>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</si>
  <si>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</si>
  <si>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</si>
  <si>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</si>
  <si>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</si>
  <si>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</si>
  <si>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</si>
  <si>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</si>
  <si>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</si>
  <si>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</si>
  <si>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</si>
  <si>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</si>
  <si>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</si>
  <si>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</si>
  <si>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ZA-EC</t>
  </si>
  <si>
    <t>Eastern Cape</t>
  </si>
  <si>
    <t>ZA-FS</t>
  </si>
  <si>
    <t>Free State</t>
  </si>
  <si>
    <t>ZA-GP</t>
  </si>
  <si>
    <t>Gauteng</t>
  </si>
  <si>
    <t>ZA-KZN</t>
  </si>
  <si>
    <t>Kwazulu-Natal</t>
  </si>
  <si>
    <t>ZA-LP</t>
  </si>
  <si>
    <t>Limpopo</t>
  </si>
  <si>
    <t>ZA-MP</t>
  </si>
  <si>
    <t>Mpumalanga</t>
  </si>
  <si>
    <t>ZA-NC</t>
  </si>
  <si>
    <t>Northern Cape</t>
  </si>
  <si>
    <t>ZA-NW</t>
  </si>
  <si>
    <t>ZA-WC</t>
  </si>
  <si>
    <t>Western Cape</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</si>
  <si>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</si>
  <si>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</si>
  <si>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</si>
  <si>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</si>
  <si>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</si>
  <si>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</si>
  <si>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</si>
  <si>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</si>
  <si>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</si>
  <si>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</si>
  <si>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</si>
  <si>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</si>
  <si>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</si>
  <si>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</si>
  <si>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</si>
  <si>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</si>
  <si>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</si>
  <si>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</si>
  <si>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</si>
  <si>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</si>
  <si>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ES-AN</t>
  </si>
  <si>
    <t>Andalusia</t>
  </si>
  <si>
    <t>ES-AR</t>
  </si>
  <si>
    <t>Aragon</t>
  </si>
  <si>
    <t>ES-AS</t>
  </si>
  <si>
    <t>Principality of Asturias</t>
  </si>
  <si>
    <t>ES-CB</t>
  </si>
  <si>
    <t>Cantabria</t>
  </si>
  <si>
    <t>ES-CE</t>
  </si>
  <si>
    <t>Ceuta</t>
  </si>
  <si>
    <t>ES-CL</t>
  </si>
  <si>
    <t>Castile and León</t>
  </si>
  <si>
    <t>ES-CM</t>
  </si>
  <si>
    <t>Castile-La Mancha</t>
  </si>
  <si>
    <t>ES-CN</t>
  </si>
  <si>
    <t>Canary Islands</t>
  </si>
  <si>
    <t>ES-CT</t>
  </si>
  <si>
    <t>Catalonia</t>
  </si>
  <si>
    <t>ES-EX</t>
  </si>
  <si>
    <t>Extremadura</t>
  </si>
  <si>
    <t>ES-GA</t>
  </si>
  <si>
    <t>Galicia</t>
  </si>
  <si>
    <t>ES-IB</t>
  </si>
  <si>
    <t>Balearic Islands</t>
  </si>
  <si>
    <t>ES-MC</t>
  </si>
  <si>
    <t>Region of Murcia</t>
  </si>
  <si>
    <t>ES-MD</t>
  </si>
  <si>
    <t>Community of Madrid</t>
  </si>
  <si>
    <t>ES-ML</t>
  </si>
  <si>
    <t>Melilla</t>
  </si>
  <si>
    <t>ES-NC</t>
  </si>
  <si>
    <t>Chartered Community of Navarre</t>
  </si>
  <si>
    <t>ES-PV</t>
  </si>
  <si>
    <t>Basque Country</t>
  </si>
  <si>
    <t>ES-RI</t>
  </si>
  <si>
    <t>ES-VC</t>
  </si>
  <si>
    <t>Valencian Community</t>
  </si>
  <si>
    <t>LK-1</t>
  </si>
  <si>
    <t>Western Province</t>
  </si>
  <si>
    <t>LK-2</t>
  </si>
  <si>
    <t>Central Province</t>
  </si>
  <si>
    <t>LK-3</t>
  </si>
  <si>
    <t>Southern Province</t>
  </si>
  <si>
    <t>LK-4</t>
  </si>
  <si>
    <t>Northern Province</t>
  </si>
  <si>
    <t>LK-5</t>
  </si>
  <si>
    <t>Eastern Province</t>
  </si>
  <si>
    <t>LK-6</t>
  </si>
  <si>
    <t>North Western Province</t>
  </si>
  <si>
    <t>LK-7</t>
  </si>
  <si>
    <t>North Central Province</t>
  </si>
  <si>
    <t>LK-8</t>
  </si>
  <si>
    <t>Uva Province</t>
  </si>
  <si>
    <t>LK-9</t>
  </si>
  <si>
    <t>Sabaragamuwa Province</t>
  </si>
  <si>
    <t>SD-DC</t>
  </si>
  <si>
    <t>Central Darfur</t>
  </si>
  <si>
    <t>SD-DE</t>
  </si>
  <si>
    <t>East Darfur</t>
  </si>
  <si>
    <t>SD-DN</t>
  </si>
  <si>
    <t>North Darfur</t>
  </si>
  <si>
    <t>SD-DS</t>
  </si>
  <si>
    <t>South Darfur</t>
  </si>
  <si>
    <t>SD-DW</t>
  </si>
  <si>
    <t>West Darfur</t>
  </si>
  <si>
    <t>SD-GD</t>
  </si>
  <si>
    <t>Gedaref</t>
  </si>
  <si>
    <t>SD-GK</t>
  </si>
  <si>
    <t>West Kordofan</t>
  </si>
  <si>
    <t>SD-GZ</t>
  </si>
  <si>
    <t>Gezira</t>
  </si>
  <si>
    <t>SD-KA</t>
  </si>
  <si>
    <t>Kassala</t>
  </si>
  <si>
    <t>SD-KH</t>
  </si>
  <si>
    <t>Khartoum</t>
  </si>
  <si>
    <t>SD-KN</t>
  </si>
  <si>
    <t>North Kordofan</t>
  </si>
  <si>
    <t>SD-KS</t>
  </si>
  <si>
    <t>South Kordofan</t>
  </si>
  <si>
    <t>SD-NB</t>
  </si>
  <si>
    <t>Blue Nile</t>
  </si>
  <si>
    <t>SD-NO</t>
  </si>
  <si>
    <t>SD-NR</t>
  </si>
  <si>
    <t>River Nile</t>
  </si>
  <si>
    <t>SD-NW</t>
  </si>
  <si>
    <t>White Nile</t>
  </si>
  <si>
    <t>SD-RS</t>
  </si>
  <si>
    <t>SD-SI</t>
  </si>
  <si>
    <t>Sennar</t>
  </si>
  <si>
    <t>SR-BR</t>
  </si>
  <si>
    <t>Brokopondo</t>
  </si>
  <si>
    <t>SR-CM</t>
  </si>
  <si>
    <t>Commewijne</t>
  </si>
  <si>
    <t>SR-CR</t>
  </si>
  <si>
    <t>Coronie</t>
  </si>
  <si>
    <t>SR-MA</t>
  </si>
  <si>
    <t>Marowijne</t>
  </si>
  <si>
    <t>SR-NI</t>
  </si>
  <si>
    <t>Nickerie</t>
  </si>
  <si>
    <t>SR-PM</t>
  </si>
  <si>
    <t>Paramaribo</t>
  </si>
  <si>
    <t>SR-PR</t>
  </si>
  <si>
    <t>SR-SA</t>
  </si>
  <si>
    <t>Saramacca</t>
  </si>
  <si>
    <t>SR-SI</t>
  </si>
  <si>
    <t>Sipaliwini</t>
  </si>
  <si>
    <t>SR-WA</t>
  </si>
  <si>
    <t>Wanica</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</si>
  <si>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</si>
  <si>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</si>
  <si>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</si>
  <si>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</si>
  <si>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</si>
  <si>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</si>
  <si>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</si>
  <si>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</si>
  <si>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</si>
  <si>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</si>
  <si>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</si>
  <si>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</si>
  <si>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</si>
  <si>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</si>
  <si>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</si>
  <si>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</si>
  <si>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</si>
  <si>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</si>
  <si>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</si>
  <si>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</si>
  <si>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</si>
  <si>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</si>
  <si>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</si>
  <si>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</si>
  <si>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</si>
  <si>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</si>
  <si>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</si>
  <si>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</si>
  <si>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</si>
  <si>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</si>
  <si>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</si>
  <si>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</si>
  <si>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</si>
  <si>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</si>
  <si>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</si>
  <si>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</si>
  <si>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</si>
  <si>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</si>
  <si>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</si>
  <si>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</si>
  <si>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</si>
  <si>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</si>
  <si>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CH-AG</t>
  </si>
  <si>
    <t>Aargau</t>
  </si>
  <si>
    <t>CH-AI</t>
  </si>
  <si>
    <t>Appenzell Innerrhoden</t>
  </si>
  <si>
    <t>CH-AR</t>
  </si>
  <si>
    <t>Appenzell Ausserrhoden</t>
  </si>
  <si>
    <t>CH-BE</t>
  </si>
  <si>
    <t>Bern</t>
  </si>
  <si>
    <t>CH-BL</t>
  </si>
  <si>
    <t>Basel-Landschaft</t>
  </si>
  <si>
    <t>CH-BS</t>
  </si>
  <si>
    <t>Basel-Stadt</t>
  </si>
  <si>
    <t>CH-FR</t>
  </si>
  <si>
    <t>Fribourg</t>
  </si>
  <si>
    <t>CH-GE</t>
  </si>
  <si>
    <t>Genève</t>
  </si>
  <si>
    <t>CH-GL</t>
  </si>
  <si>
    <t>Glarus</t>
  </si>
  <si>
    <t>CH-GR</t>
  </si>
  <si>
    <t>Graubünden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</si>
  <si>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</si>
  <si>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</si>
  <si>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</si>
  <si>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</si>
  <si>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</si>
  <si>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</si>
  <si>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</si>
  <si>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</si>
  <si>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</si>
  <si>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</si>
  <si>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</si>
  <si>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</si>
  <si>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</si>
  <si>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</si>
  <si>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</si>
  <si>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</si>
  <si>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</si>
  <si>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</si>
  <si>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</si>
  <si>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</si>
  <si>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</si>
  <si>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</si>
  <si>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</si>
  <si>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</si>
  <si>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</si>
  <si>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</si>
  <si>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</si>
  <si>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Valais</t>
  </si>
  <si>
    <t>CH-ZG</t>
  </si>
  <si>
    <t>Zug</t>
  </si>
  <si>
    <t>CH-ZH</t>
  </si>
  <si>
    <t>Zürich</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</si>
  <si>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</si>
  <si>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</si>
  <si>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</si>
  <si>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</si>
  <si>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</si>
  <si>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</si>
  <si>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</si>
  <si>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</si>
  <si>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</si>
  <si>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</si>
  <si>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</si>
  <si>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</si>
  <si>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</si>
  <si>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</si>
  <si>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</si>
  <si>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</si>
  <si>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</si>
  <si>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</si>
  <si>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</si>
  <si>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</si>
  <si>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</si>
  <si>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</si>
  <si>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</si>
  <si>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</si>
  <si>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</si>
  <si>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</si>
  <si>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</si>
  <si>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</si>
  <si>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TW-CYI</t>
  </si>
  <si>
    <t>Chiayi</t>
  </si>
  <si>
    <t>TW-HSZ</t>
  </si>
  <si>
    <t>Hsinchu</t>
  </si>
  <si>
    <t>TW-KEE</t>
  </si>
  <si>
    <t>Keelung</t>
  </si>
  <si>
    <t>TW-CHA</t>
  </si>
  <si>
    <t>Changhua</t>
  </si>
  <si>
    <t>TW-CYQ</t>
  </si>
  <si>
    <t>TW-HSQ</t>
  </si>
  <si>
    <t>TW-HUA</t>
  </si>
  <si>
    <t>Hualien</t>
  </si>
  <si>
    <t>TW-ILA</t>
  </si>
  <si>
    <t>Yilan</t>
  </si>
  <si>
    <t>TW-KIN</t>
  </si>
  <si>
    <t>Kinmen</t>
  </si>
  <si>
    <t>TW-LIE</t>
  </si>
  <si>
    <t>Lienchiang</t>
  </si>
  <si>
    <t>TW-MIA</t>
  </si>
  <si>
    <t>Miaoli</t>
  </si>
  <si>
    <t>TW-NAN</t>
  </si>
  <si>
    <t>Nantou</t>
  </si>
  <si>
    <t>TW-PEN</t>
  </si>
  <si>
    <t>Penghu</t>
  </si>
  <si>
    <t>TW-PIF</t>
  </si>
  <si>
    <t>Pingtung</t>
  </si>
  <si>
    <t>TW-TTT</t>
  </si>
  <si>
    <t>Taitung</t>
  </si>
  <si>
    <t>TW-YUN</t>
  </si>
  <si>
    <t>Yunlin</t>
  </si>
  <si>
    <t>TW-KHH</t>
  </si>
  <si>
    <t>Kaohsiung</t>
  </si>
  <si>
    <t>TW-NWT</t>
  </si>
  <si>
    <t>New Taipei</t>
  </si>
  <si>
    <t>TW-TAO</t>
  </si>
  <si>
    <t>Taoyuan</t>
  </si>
  <si>
    <t>TW-TNN</t>
  </si>
  <si>
    <t>Tainan</t>
  </si>
  <si>
    <t>TW-TPE</t>
  </si>
  <si>
    <t>Taipei</t>
  </si>
  <si>
    <t>TW-TXG</t>
  </si>
  <si>
    <t>Taichung</t>
  </si>
  <si>
    <t>TJ-DU</t>
  </si>
  <si>
    <t>Dushanbe</t>
  </si>
  <si>
    <t>TJ-GB</t>
  </si>
  <si>
    <t>Kŭhistoni Badakhshon</t>
  </si>
  <si>
    <t>TJ-KT</t>
  </si>
  <si>
    <t>Khatlon</t>
  </si>
  <si>
    <t>TJ-RA</t>
  </si>
  <si>
    <t>nohiyahoi tobei jumhurí</t>
  </si>
  <si>
    <t>TJ-SU</t>
  </si>
  <si>
    <t>Sughd</t>
  </si>
  <si>
    <t>TZ-01</t>
  </si>
  <si>
    <t>Arusha</t>
  </si>
  <si>
    <t>TZ-02</t>
  </si>
  <si>
    <t>Dar es Salaam</t>
  </si>
  <si>
    <t>TZ-03</t>
  </si>
  <si>
    <t>Dodoma</t>
  </si>
  <si>
    <t>TZ-04</t>
  </si>
  <si>
    <t>Iringa</t>
  </si>
  <si>
    <t>TZ-05</t>
  </si>
  <si>
    <t>Kagera</t>
  </si>
  <si>
    <t>TZ-06</t>
  </si>
  <si>
    <t>Kaskazini Pemba</t>
  </si>
  <si>
    <t>TZ-07</t>
  </si>
  <si>
    <t>Kaskazini Unguja</t>
  </si>
  <si>
    <t>TZ-08</t>
  </si>
  <si>
    <t>Kigoma</t>
  </si>
  <si>
    <t>TZ-09</t>
  </si>
  <si>
    <t>Kilimanjaro</t>
  </si>
  <si>
    <t>TZ-10</t>
  </si>
  <si>
    <t>Kusini Pemba</t>
  </si>
  <si>
    <t>TZ-11</t>
  </si>
  <si>
    <t>Kusini Unguja</t>
  </si>
  <si>
    <t>TZ-12</t>
  </si>
  <si>
    <t>Lindi</t>
  </si>
  <si>
    <t>TZ-13</t>
  </si>
  <si>
    <t>Mara</t>
  </si>
  <si>
    <t>TZ-14</t>
  </si>
  <si>
    <t>Mbeya</t>
  </si>
  <si>
    <t>TZ-15</t>
  </si>
  <si>
    <t>Mjini Magharibi</t>
  </si>
  <si>
    <t>TZ-16</t>
  </si>
  <si>
    <t>Morogoro</t>
  </si>
  <si>
    <t>TZ-17</t>
  </si>
  <si>
    <t>Mtwara</t>
  </si>
  <si>
    <t>TZ-18</t>
  </si>
  <si>
    <t>Mwanza</t>
  </si>
  <si>
    <t>TZ-19</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</si>
  <si>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</si>
  <si>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</si>
  <si>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</si>
  <si>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</si>
  <si>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</si>
  <si>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</si>
  <si>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</si>
  <si>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</si>
  <si>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</si>
  <si>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</si>
  <si>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</si>
  <si>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</si>
  <si>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</si>
  <si>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</si>
  <si>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</si>
  <si>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</si>
  <si>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</si>
  <si>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</si>
  <si>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</si>
  <si>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</si>
  <si>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</si>
  <si>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</si>
  <si>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</si>
  <si>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</si>
  <si>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</si>
  <si>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</si>
  <si>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</si>
  <si>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</si>
  <si>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</si>
  <si>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</si>
  <si>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</si>
  <si>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</si>
  <si>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</si>
  <si>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</si>
  <si>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</si>
  <si>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</si>
  <si>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</si>
  <si>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</si>
  <si>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</si>
  <si>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</si>
  <si>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</si>
  <si>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</si>
  <si>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</si>
  <si>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</si>
  <si>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</si>
  <si>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</si>
  <si>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</si>
  <si>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</si>
  <si>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Rayong</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</si>
  <si>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</si>
  <si>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</si>
  <si>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</si>
  <si>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</si>
  <si>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</si>
  <si>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</si>
  <si>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</si>
  <si>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</si>
  <si>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</si>
  <si>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</si>
  <si>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</si>
  <si>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</si>
  <si>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</si>
  <si>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</si>
  <si>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</si>
  <si>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</si>
  <si>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</si>
  <si>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</si>
  <si>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</si>
  <si>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</si>
  <si>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</si>
  <si>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</si>
  <si>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</si>
  <si>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</si>
  <si>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</si>
  <si>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</si>
  <si>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</si>
  <si>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</si>
  <si>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</si>
  <si>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</si>
  <si>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</si>
  <si>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</si>
  <si>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</si>
  <si>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</si>
  <si>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</si>
  <si>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</si>
  <si>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</si>
  <si>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</si>
  <si>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</si>
  <si>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</si>
  <si>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</si>
  <si>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</si>
  <si>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</si>
  <si>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</si>
  <si>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</si>
  <si>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</si>
  <si>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</si>
  <si>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</si>
  <si>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</si>
  <si>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</si>
  <si>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</si>
  <si>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</si>
  <si>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</si>
  <si>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</si>
  <si>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</si>
  <si>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</si>
  <si>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</si>
  <si>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</si>
  <si>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</si>
  <si>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</si>
  <si>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</si>
  <si>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</si>
  <si>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</si>
  <si>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</si>
  <si>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</si>
  <si>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</si>
  <si>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</si>
  <si>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</si>
  <si>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</si>
  <si>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</si>
  <si>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</si>
  <si>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</si>
  <si>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</si>
  <si>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</si>
  <si>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</si>
  <si>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</si>
  <si>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</si>
  <si>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</si>
  <si>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</si>
  <si>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</si>
  <si>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</si>
  <si>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</si>
  <si>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</si>
  <si>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</si>
  <si>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</si>
  <si>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</si>
  <si>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</si>
  <si>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</si>
  <si>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</si>
  <si>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</si>
  <si>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</si>
  <si>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</si>
  <si>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</si>
  <si>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</si>
  <si>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</si>
  <si>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</si>
  <si>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</si>
  <si>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</si>
  <si>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</si>
  <si>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</si>
  <si>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</si>
  <si>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</si>
  <si>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</si>
  <si>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</si>
  <si>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</si>
  <si>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</si>
  <si>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</si>
  <si>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</si>
  <si>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</si>
  <si>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</si>
  <si>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</si>
  <si>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</si>
  <si>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</si>
  <si>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</si>
  <si>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</si>
  <si>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</si>
  <si>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</si>
  <si>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</si>
  <si>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</si>
  <si>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</si>
  <si>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</si>
  <si>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</si>
  <si>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</si>
  <si>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</si>
  <si>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</si>
  <si>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</si>
  <si>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</si>
  <si>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</si>
  <si>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</si>
  <si>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</si>
  <si>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</si>
  <si>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</si>
  <si>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TL-AL</t>
  </si>
  <si>
    <t>Aileu</t>
  </si>
  <si>
    <t>TL-AN</t>
  </si>
  <si>
    <t>Ainaro</t>
  </si>
  <si>
    <t>TL-BA</t>
  </si>
  <si>
    <t>Baucau</t>
  </si>
  <si>
    <t>TL-BO</t>
  </si>
  <si>
    <t>Bobonaro</t>
  </si>
  <si>
    <t>TL-CO</t>
  </si>
  <si>
    <t>Cova Lima</t>
  </si>
  <si>
    <t>TL-DI</t>
  </si>
  <si>
    <t>Díli</t>
  </si>
  <si>
    <t>TL-ER</t>
  </si>
  <si>
    <t>Ermera</t>
  </si>
  <si>
    <t>TL-LA</t>
  </si>
  <si>
    <t>Lautém</t>
  </si>
  <si>
    <t>TL-LI</t>
  </si>
  <si>
    <t>Liquiça</t>
  </si>
  <si>
    <t>TL-MF</t>
  </si>
  <si>
    <t>Manufahi</t>
  </si>
  <si>
    <t>TL-MT</t>
  </si>
  <si>
    <t>Manatuto</t>
  </si>
  <si>
    <t>TL-OE</t>
  </si>
  <si>
    <t>Oé-Cusse Ambeno</t>
  </si>
  <si>
    <t>TL-VI</t>
  </si>
  <si>
    <t>Viqueque</t>
  </si>
  <si>
    <t>TG-C</t>
  </si>
  <si>
    <t>Centrale</t>
  </si>
  <si>
    <t>TG-K</t>
  </si>
  <si>
    <t>Kara</t>
  </si>
  <si>
    <t>TG-M</t>
  </si>
  <si>
    <t>Maritime (Région)</t>
  </si>
  <si>
    <t>TG-P</t>
  </si>
  <si>
    <t>TG-S</t>
  </si>
  <si>
    <t>TO-01</t>
  </si>
  <si>
    <t>Eua</t>
  </si>
  <si>
    <t>TO-02</t>
  </si>
  <si>
    <t>Ha'apai</t>
  </si>
  <si>
    <t>TO-03</t>
  </si>
  <si>
    <t>Niuas</t>
  </si>
  <si>
    <t>TO-04</t>
  </si>
  <si>
    <t>Tongatapu</t>
  </si>
  <si>
    <t>TO-05</t>
  </si>
  <si>
    <t>Vava'u</t>
  </si>
  <si>
    <t>TT-ARI</t>
  </si>
  <si>
    <t>Arima</t>
  </si>
  <si>
    <t>TT-CHA</t>
  </si>
  <si>
    <t>Chaguanas</t>
  </si>
  <si>
    <t>TT-CTT</t>
  </si>
  <si>
    <t>Couva-Tabaquite-Talparo</t>
  </si>
  <si>
    <t>TT-DMN</t>
  </si>
  <si>
    <t>Diego Martin</t>
  </si>
  <si>
    <t>TT-MRC</t>
  </si>
  <si>
    <t>Mayaro-Rio Claro</t>
  </si>
  <si>
    <t>TT-PED</t>
  </si>
  <si>
    <t>Penal-Debe</t>
  </si>
  <si>
    <t>TT-POS</t>
  </si>
  <si>
    <t>Port of Spain</t>
  </si>
  <si>
    <t>TT-PRT</t>
  </si>
  <si>
    <t>Princes Town</t>
  </si>
  <si>
    <t>TT-PTF</t>
  </si>
  <si>
    <t>Point Fortin</t>
  </si>
  <si>
    <t>TT-SFO</t>
  </si>
  <si>
    <t>San Fernando</t>
  </si>
  <si>
    <t>TT-SGE</t>
  </si>
  <si>
    <t>Sangre Grande</t>
  </si>
  <si>
    <t>TT-SIP</t>
  </si>
  <si>
    <t>Siparia</t>
  </si>
  <si>
    <t>TT-SJL</t>
  </si>
  <si>
    <t>San Juan-Laventille</t>
  </si>
  <si>
    <t>TT-TOB</t>
  </si>
  <si>
    <t>Tobago</t>
  </si>
  <si>
    <t>TT-TUP</t>
  </si>
  <si>
    <t>Tunapuna-Piarco</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</si>
  <si>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</si>
  <si>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</si>
  <si>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</si>
  <si>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</si>
  <si>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</si>
  <si>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</si>
  <si>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</si>
  <si>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</si>
  <si>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</si>
  <si>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</si>
  <si>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</si>
  <si>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</si>
  <si>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</si>
  <si>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</si>
  <si>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</si>
  <si>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</si>
  <si>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</si>
  <si>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</si>
  <si>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</si>
  <si>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</si>
  <si>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</si>
  <si>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</si>
  <si>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</si>
  <si>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</si>
  <si>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</si>
  <si>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</si>
  <si>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</si>
  <si>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</si>
  <si>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</si>
  <si>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</si>
  <si>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</si>
  <si>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</si>
  <si>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</si>
  <si>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</si>
  <si>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</si>
  <si>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</si>
  <si>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</si>
  <si>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</si>
  <si>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</si>
  <si>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</si>
  <si>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</si>
  <si>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</si>
  <si>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</si>
  <si>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</si>
  <si>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</si>
  <si>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</si>
  <si>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</si>
  <si>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</si>
  <si>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</si>
  <si>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</si>
  <si>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</si>
  <si>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</si>
  <si>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</si>
  <si>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</si>
  <si>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</si>
  <si>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</si>
  <si>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</si>
  <si>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</si>
  <si>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</si>
  <si>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</si>
  <si>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</si>
  <si>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</si>
  <si>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</si>
  <si>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</si>
  <si>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</si>
  <si>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</si>
  <si>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</si>
  <si>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</si>
  <si>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</si>
  <si>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</si>
  <si>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</si>
  <si>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</si>
  <si>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</si>
  <si>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</si>
  <si>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</si>
  <si>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</si>
  <si>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</si>
  <si>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</si>
  <si>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</si>
  <si>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</si>
  <si>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</si>
  <si>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</si>
  <si>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</si>
  <si>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</si>
  <si>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</si>
  <si>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</si>
  <si>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</si>
  <si>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</si>
  <si>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</si>
  <si>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</si>
  <si>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</si>
  <si>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</si>
  <si>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</si>
  <si>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</si>
  <si>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</si>
  <si>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</si>
  <si>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</si>
  <si>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</si>
  <si>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</si>
  <si>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</si>
  <si>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</si>
  <si>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</si>
  <si>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</si>
  <si>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</si>
  <si>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</si>
  <si>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</si>
  <si>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</si>
  <si>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</si>
  <si>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</si>
  <si>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</si>
  <si>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</si>
  <si>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</si>
  <si>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</si>
  <si>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</si>
  <si>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</si>
  <si>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</si>
  <si>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</si>
  <si>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</si>
  <si>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</si>
  <si>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</si>
  <si>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</si>
  <si>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</si>
  <si>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</si>
  <si>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</si>
  <si>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</si>
  <si>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</si>
  <si>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</si>
  <si>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</si>
  <si>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</si>
  <si>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</si>
  <si>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</si>
  <si>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</si>
  <si>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</si>
  <si>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</si>
  <si>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</si>
  <si>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</si>
  <si>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</si>
  <si>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</si>
  <si>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</si>
  <si>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</si>
  <si>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</si>
  <si>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</si>
  <si>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</si>
  <si>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</si>
  <si>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</si>
  <si>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</si>
  <si>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</si>
  <si>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</si>
  <si>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</si>
  <si>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</si>
  <si>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</si>
  <si>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</si>
  <si>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</si>
  <si>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</si>
  <si>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</si>
  <si>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</si>
  <si>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</si>
  <si>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</si>
  <si>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</si>
  <si>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</si>
  <si>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</si>
  <si>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</si>
  <si>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</si>
  <si>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</si>
  <si>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</si>
  <si>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</si>
  <si>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</si>
  <si>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</si>
  <si>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</si>
  <si>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</si>
  <si>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</si>
  <si>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</si>
  <si>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</si>
  <si>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</si>
  <si>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</si>
  <si>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</si>
  <si>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</si>
  <si>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</si>
  <si>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</si>
  <si>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</si>
  <si>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</si>
  <si>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</si>
  <si>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</si>
  <si>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</si>
  <si>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</si>
  <si>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</si>
  <si>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</si>
  <si>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</si>
  <si>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</si>
  <si>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</si>
  <si>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</si>
  <si>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</si>
  <si>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</si>
  <si>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</si>
  <si>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</si>
  <si>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</si>
  <si>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</si>
  <si>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</si>
  <si>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</si>
  <si>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</si>
  <si>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</si>
  <si>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</si>
  <si>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</si>
  <si>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</si>
  <si>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</si>
  <si>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</si>
  <si>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</si>
  <si>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</si>
  <si>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</si>
  <si>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</si>
  <si>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TM-A</t>
  </si>
  <si>
    <t>Ahal</t>
  </si>
  <si>
    <t>TM-B</t>
  </si>
  <si>
    <t>Balkan</t>
  </si>
  <si>
    <t>TM-D</t>
  </si>
  <si>
    <t>Daşoguz</t>
  </si>
  <si>
    <t>TM-L</t>
  </si>
  <si>
    <t>Lebap</t>
  </si>
  <si>
    <t>TM-M</t>
  </si>
  <si>
    <t>Mary</t>
  </si>
  <si>
    <t>TM-S</t>
  </si>
  <si>
    <t>Aşgabat</t>
  </si>
  <si>
    <t>TV-FUN</t>
  </si>
  <si>
    <t>Funafuti</t>
  </si>
  <si>
    <t>TV-NIT</t>
  </si>
  <si>
    <t>Niutao</t>
  </si>
  <si>
    <t>TV-NKF</t>
  </si>
  <si>
    <t>Nukufetau</t>
  </si>
  <si>
    <t>TV-NKL</t>
  </si>
  <si>
    <t>Nukulaelae</t>
  </si>
  <si>
    <t>TV-NMA</t>
  </si>
  <si>
    <t>Nanumea</t>
  </si>
  <si>
    <t>TV-NMG</t>
  </si>
  <si>
    <t>Nanumaga</t>
  </si>
  <si>
    <t>TV-NUI</t>
  </si>
  <si>
    <t>Nui</t>
  </si>
  <si>
    <t>TV-VAI</t>
  </si>
  <si>
    <t>Vaitupu</t>
  </si>
  <si>
    <t>UG-C</t>
  </si>
  <si>
    <t>UG-E</t>
  </si>
  <si>
    <t>UG-N</t>
  </si>
  <si>
    <t>UG-W</t>
  </si>
  <si>
    <t>UA-43</t>
  </si>
  <si>
    <t>Avtonomna Respublika Krym</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</si>
  <si>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</si>
  <si>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</si>
  <si>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</si>
  <si>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</si>
  <si>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</si>
  <si>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</si>
  <si>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</si>
  <si>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</si>
  <si>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</si>
  <si>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</si>
  <si>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</si>
  <si>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</si>
  <si>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</si>
  <si>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</si>
  <si>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</si>
  <si>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</si>
  <si>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</si>
  <si>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</si>
  <si>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</si>
  <si>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</si>
  <si>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</si>
  <si>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</si>
  <si>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</si>
  <si>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</si>
  <si>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</si>
  <si>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</si>
  <si>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</si>
  <si>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</si>
  <si>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</si>
  <si>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</si>
  <si>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</si>
  <si>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</si>
  <si>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</si>
  <si>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</si>
  <si>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</si>
  <si>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</si>
  <si>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</si>
  <si>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</si>
  <si>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</si>
  <si>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</si>
  <si>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</si>
  <si>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</si>
  <si>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</si>
  <si>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</si>
  <si>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</si>
  <si>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</si>
  <si>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</si>
  <si>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</si>
  <si>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UA-30</t>
  </si>
  <si>
    <t>Kyiv</t>
  </si>
  <si>
    <t>UA-40</t>
  </si>
  <si>
    <t>Sevastopol</t>
  </si>
  <si>
    <t>AE-AJ</t>
  </si>
  <si>
    <t>‘Ajmān</t>
  </si>
  <si>
    <t>AE-AZ</t>
  </si>
  <si>
    <t>Abu Dhabi</t>
  </si>
  <si>
    <t>AE-DU</t>
  </si>
  <si>
    <t>Dubai</t>
  </si>
  <si>
    <t>AE-FU</t>
  </si>
  <si>
    <t>Fujairah</t>
  </si>
  <si>
    <t>AE-RK</t>
  </si>
  <si>
    <t>Ras Al Khaimah</t>
  </si>
  <si>
    <t>AE-SH</t>
  </si>
  <si>
    <t>Sharjah</t>
  </si>
  <si>
    <t>GB-ENG</t>
  </si>
  <si>
    <t>England</t>
  </si>
  <si>
    <t>GB-NIR</t>
  </si>
  <si>
    <t>Northern Ireland</t>
  </si>
  <si>
    <t>GB-SCT</t>
  </si>
  <si>
    <t>Scotland</t>
  </si>
  <si>
    <t>GB-WLS</t>
  </si>
  <si>
    <t>Wales </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</si>
  <si>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</si>
  <si>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</si>
  <si>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</si>
  <si>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</si>
  <si>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</si>
  <si>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</si>
  <si>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</si>
  <si>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</si>
  <si>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</si>
  <si>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</si>
  <si>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</si>
  <si>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</si>
  <si>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</si>
  <si>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</si>
  <si>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</si>
  <si>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</si>
  <si>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</si>
  <si>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</si>
  <si>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US-AK</t>
  </si>
  <si>
    <t>Alaska</t>
  </si>
  <si>
    <t>US-AL</t>
  </si>
  <si>
    <t>Alabama</t>
  </si>
  <si>
    <t>US-AR</t>
  </si>
  <si>
    <t>Arkansas</t>
  </si>
  <si>
    <t>US-AZ</t>
  </si>
  <si>
    <t>Arizona</t>
  </si>
  <si>
    <t>US-CA</t>
  </si>
  <si>
    <t>California</t>
  </si>
  <si>
    <t>US-CO</t>
  </si>
  <si>
    <t>Colorado</t>
  </si>
  <si>
    <t>US-CT</t>
  </si>
  <si>
    <t>Connecticut</t>
  </si>
  <si>
    <t>US-DE</t>
  </si>
  <si>
    <t>US-FL</t>
  </si>
  <si>
    <t>Florida</t>
  </si>
  <si>
    <t>US-GA</t>
  </si>
  <si>
    <t>US-HI</t>
  </si>
  <si>
    <t>Hawaii</t>
  </si>
  <si>
    <t>US-IA</t>
  </si>
  <si>
    <t>Iowa</t>
  </si>
  <si>
    <t>US-ID</t>
  </si>
  <si>
    <t>Idaho</t>
  </si>
  <si>
    <t>US-IL</t>
  </si>
  <si>
    <t>Illinois</t>
  </si>
  <si>
    <t>US-IN</t>
  </si>
  <si>
    <t>Indiana</t>
  </si>
  <si>
    <t>US-KS</t>
  </si>
  <si>
    <t>Kansas</t>
  </si>
  <si>
    <t>US-KY</t>
  </si>
  <si>
    <t>Kentucky</t>
  </si>
  <si>
    <t>US-LA</t>
  </si>
  <si>
    <t>Louisiana</t>
  </si>
  <si>
    <t>US-MA</t>
  </si>
  <si>
    <t>Massachusetts</t>
  </si>
  <si>
    <t>US-MD</t>
  </si>
  <si>
    <t>US-ME</t>
  </si>
  <si>
    <t>Maine</t>
  </si>
  <si>
    <t>US-MI</t>
  </si>
  <si>
    <t>Michigan</t>
  </si>
  <si>
    <t>US-MN</t>
  </si>
  <si>
    <t>Minnesota</t>
  </si>
  <si>
    <t>US-MO</t>
  </si>
  <si>
    <t>Missouri</t>
  </si>
  <si>
    <t>US-MS</t>
  </si>
  <si>
    <t>Mississippi</t>
  </si>
  <si>
    <t>US-MT</t>
  </si>
  <si>
    <t>US-NC</t>
  </si>
  <si>
    <t>North Carolina</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</si>
  <si>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</si>
  <si>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</si>
  <si>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</si>
  <si>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</si>
  <si>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</si>
  <si>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</si>
  <si>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</si>
  <si>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</si>
  <si>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</si>
  <si>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</si>
  <si>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</si>
  <si>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</si>
  <si>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</si>
  <si>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</si>
  <si>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</si>
  <si>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</si>
  <si>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</si>
  <si>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</si>
  <si>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</si>
  <si>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</si>
  <si>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</si>
  <si>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</si>
  <si>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</si>
  <si>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</si>
  <si>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</si>
  <si>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</si>
  <si>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</si>
  <si>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</si>
  <si>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</si>
  <si>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</si>
  <si>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</si>
  <si>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</si>
  <si>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</si>
  <si>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</si>
  <si>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</si>
  <si>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</si>
  <si>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</si>
  <si>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</si>
  <si>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</si>
  <si>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</si>
  <si>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</si>
  <si>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</si>
  <si>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</si>
  <si>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</si>
  <si>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</si>
  <si>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</si>
  <si>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US-DC</t>
  </si>
  <si>
    <t>District of Columbia</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</si>
  <si>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</si>
  <si>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</si>
  <si>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</si>
  <si>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</si>
  <si>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</si>
  <si>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</si>
  <si>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</si>
  <si>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</si>
  <si>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</si>
  <si>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</si>
  <si>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</si>
  <si>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</si>
  <si>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</si>
  <si>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</si>
  <si>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</si>
  <si>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</si>
  <si>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</si>
  <si>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</si>
  <si>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</si>
  <si>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</si>
  <si>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</si>
  <si>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</si>
  <si>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</si>
  <si>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</si>
  <si>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</si>
  <si>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</si>
  <si>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</si>
  <si>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</si>
  <si>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</si>
  <si>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</si>
  <si>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</si>
  <si>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</si>
  <si>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</si>
  <si>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</si>
  <si>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</si>
  <si>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</si>
  <si>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</si>
  <si>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</si>
  <si>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</si>
  <si>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</si>
  <si>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</si>
  <si>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</si>
  <si>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</si>
  <si>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</si>
  <si>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</si>
  <si>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</si>
  <si>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</si>
  <si>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</si>
  <si>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</si>
  <si>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UZ-QR</t>
  </si>
  <si>
    <t>Qoraqalpog‘iston Respublikasi</t>
  </si>
  <si>
    <t>UZ-SA</t>
  </si>
  <si>
    <t>Samarqand</t>
  </si>
  <si>
    <t>UZ-SI</t>
  </si>
  <si>
    <t>Sirdaryo</t>
  </si>
  <si>
    <t>UZ-SU</t>
  </si>
  <si>
    <t>Surxondaryo</t>
  </si>
  <si>
    <t>UZ-TK</t>
  </si>
  <si>
    <t>Toshkent</t>
  </si>
  <si>
    <t>UZ-TO</t>
  </si>
  <si>
    <t>UZ-XO</t>
  </si>
  <si>
    <t>Xorazm</t>
  </si>
  <si>
    <t>VU-MAP</t>
  </si>
  <si>
    <t>Malampa</t>
  </si>
  <si>
    <t>VU-PAM</t>
  </si>
  <si>
    <t>Pénama</t>
  </si>
  <si>
    <t>VU-SAM</t>
  </si>
  <si>
    <t>Sanma</t>
  </si>
  <si>
    <t>VU-SEE</t>
  </si>
  <si>
    <t>Shéfa</t>
  </si>
  <si>
    <t>VU-TAE</t>
  </si>
  <si>
    <t>Taféa</t>
  </si>
  <si>
    <t>VU-TOB</t>
  </si>
  <si>
    <t>Torba</t>
  </si>
  <si>
    <t>VE-A</t>
  </si>
  <si>
    <t>Distrito Capital</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</si>
  <si>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</si>
  <si>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</si>
  <si>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</si>
  <si>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</si>
  <si>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</si>
  <si>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</si>
  <si>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</si>
  <si>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</si>
  <si>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</si>
  <si>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</si>
  <si>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</si>
  <si>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</si>
  <si>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</si>
  <si>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</si>
  <si>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</si>
  <si>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</si>
  <si>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</si>
  <si>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</si>
  <si>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</si>
  <si>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</si>
  <si>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</si>
  <si>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</si>
  <si>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</si>
  <si>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</si>
  <si>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</si>
  <si>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</si>
  <si>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</si>
  <si>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</si>
  <si>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</si>
  <si>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</si>
  <si>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</si>
  <si>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</si>
  <si>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</si>
  <si>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</si>
  <si>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</si>
  <si>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</si>
  <si>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</si>
  <si>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</si>
  <si>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VE-W</t>
  </si>
  <si>
    <t>Dependencias Federales</t>
  </si>
  <si>
    <t>VE-X</t>
  </si>
  <si>
    <t>La Guaira</t>
  </si>
  <si>
    <t>VE-Y</t>
  </si>
  <si>
    <t>Delta Amacuro</t>
  </si>
  <si>
    <t>VE-Z</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</si>
  <si>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</si>
  <si>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</si>
  <si>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</si>
  <si>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</si>
  <si>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</si>
  <si>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</si>
  <si>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</si>
  <si>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</si>
  <si>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</si>
  <si>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</si>
  <si>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</si>
  <si>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</si>
  <si>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</si>
  <si>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</si>
  <si>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</si>
  <si>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</si>
  <si>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</si>
  <si>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</si>
  <si>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</si>
  <si>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</si>
  <si>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</si>
  <si>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</si>
  <si>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</si>
  <si>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</si>
  <si>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</si>
  <si>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</si>
  <si>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</si>
  <si>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</si>
  <si>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</si>
  <si>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</si>
  <si>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</si>
  <si>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</si>
  <si>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</si>
  <si>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</si>
  <si>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</si>
  <si>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</si>
  <si>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</si>
  <si>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</si>
  <si>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</si>
  <si>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</si>
  <si>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</si>
  <si>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</si>
  <si>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</si>
  <si>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</si>
  <si>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</si>
  <si>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</si>
  <si>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</si>
  <si>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</si>
  <si>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</si>
  <si>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</si>
  <si>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</si>
  <si>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</si>
  <si>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</si>
  <si>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</si>
  <si>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</si>
  <si>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</si>
  <si>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</si>
  <si>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</si>
  <si>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</si>
  <si>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</si>
  <si>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</si>
  <si>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</si>
  <si>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</si>
  <si>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</si>
  <si>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</si>
  <si>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</si>
  <si>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</si>
  <si>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</si>
  <si>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</si>
  <si>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</si>
  <si>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</si>
  <si>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</si>
  <si>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</si>
  <si>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</si>
  <si>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</si>
  <si>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</si>
  <si>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</si>
  <si>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</si>
  <si>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</si>
  <si>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</si>
  <si>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</si>
  <si>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</si>
  <si>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</si>
  <si>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</si>
  <si>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</si>
  <si>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</si>
  <si>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</si>
  <si>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</si>
  <si>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</si>
  <si>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</si>
  <si>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</si>
  <si>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</si>
  <si>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</si>
  <si>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</si>
  <si>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</si>
  <si>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</si>
  <si>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</si>
  <si>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</si>
  <si>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</si>
  <si>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</si>
  <si>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</si>
  <si>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</si>
  <si>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</si>
  <si>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</si>
  <si>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</si>
  <si>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</si>
  <si>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</si>
  <si>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</si>
  <si>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</si>
  <si>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</si>
  <si>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</si>
  <si>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</si>
  <si>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</si>
  <si>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</si>
  <si>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</si>
  <si>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</si>
  <si>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</si>
  <si>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</si>
  <si>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</si>
  <si>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</si>
  <si>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</si>
  <si>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</si>
  <si>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</si>
  <si>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</si>
  <si>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</si>
  <si>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</si>
  <si>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WF-AL</t>
  </si>
  <si>
    <t>Alo</t>
  </si>
  <si>
    <t>WF-SG</t>
  </si>
  <si>
    <t>Sigave</t>
  </si>
  <si>
    <t>WF-UV</t>
  </si>
  <si>
    <t>Uvea</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</si>
  <si>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</si>
  <si>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</si>
  <si>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</si>
  <si>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</si>
  <si>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</si>
  <si>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</si>
  <si>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</si>
  <si>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</si>
  <si>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</si>
  <si>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</si>
  <si>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</si>
  <si>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</si>
  <si>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</si>
  <si>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</si>
  <si>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</si>
  <si>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</si>
  <si>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</si>
  <si>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</si>
  <si>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</si>
  <si>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</si>
  <si>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</si>
  <si>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</si>
  <si>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</si>
  <si>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</si>
  <si>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</si>
  <si>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</si>
  <si>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</si>
  <si>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</si>
  <si>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</si>
  <si>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</si>
  <si>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</si>
  <si>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YE-SA</t>
  </si>
  <si>
    <t>Amānat al ‘Āşimah</t>
  </si>
  <si>
    <t>YE-SD</t>
  </si>
  <si>
    <t>Şāʻdah</t>
  </si>
  <si>
    <t>YE-SH</t>
  </si>
  <si>
    <t>Shabwah</t>
  </si>
  <si>
    <t>YE-SN</t>
  </si>
  <si>
    <t>Şanʻā’</t>
  </si>
  <si>
    <t>YE-SU</t>
  </si>
  <si>
    <t>Arkhabīl Suquţrá</t>
  </si>
  <si>
    <t>YE-TA</t>
  </si>
  <si>
    <t>Tāʻizz</t>
  </si>
  <si>
    <t>ZM-01</t>
  </si>
  <si>
    <t>ZM-02</t>
  </si>
  <si>
    <t>ZM-03</t>
  </si>
  <si>
    <t>ZM-04</t>
  </si>
  <si>
    <t>Luapula</t>
  </si>
  <si>
    <t>ZM-05</t>
  </si>
  <si>
    <t>ZM-06</t>
  </si>
  <si>
    <t>North-Western</t>
  </si>
  <si>
    <t>ZM-07</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</si>
  <si>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</si>
  <si>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</si>
  <si>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</si>
  <si>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</si>
  <si>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</si>
  <si>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</si>
  <si>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</si>
  <si>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</si>
  <si>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</si>
  <si>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</si>
  <si>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</si>
  <si>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</si>
  <si>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</si>
  <si>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</si>
  <si>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</si>
  <si>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</si>
  <si>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</si>
  <si>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</si>
  <si>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</si>
  <si>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</si>
  <si>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</si>
  <si>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</si>
  <si>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</si>
  <si>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</si>
  <si>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</si>
  <si>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</si>
  <si>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Not Appliable</t>
  </si>
  <si>
    <t>–</t>
  </si>
  <si>
    <t>GT-16</t>
  </si>
  <si>
    <t>GT-15</t>
  </si>
  <si>
    <t>GT-04</t>
  </si>
  <si>
    <t>GT-20</t>
  </si>
  <si>
    <t>GT-05</t>
  </si>
  <si>
    <t>GT-01</t>
  </si>
  <si>
    <t>GT-13</t>
  </si>
  <si>
    <t>GT-18</t>
  </si>
  <si>
    <t>GT-21</t>
  </si>
  <si>
    <t>GT-22</t>
  </si>
  <si>
    <t>GT-17</t>
  </si>
  <si>
    <t>GT-02</t>
  </si>
  <si>
    <t>GT-14</t>
  </si>
  <si>
    <t>GT-09</t>
  </si>
  <si>
    <t>GT-11</t>
  </si>
  <si>
    <t>GT-03</t>
  </si>
  <si>
    <t>GT-12</t>
  </si>
  <si>
    <t>GT-07</t>
  </si>
  <si>
    <t>GT-06</t>
  </si>
  <si>
    <t>GT-10</t>
  </si>
  <si>
    <t>GT-08</t>
  </si>
  <si>
    <t>GT-19</t>
  </si>
  <si>
    <t>IN-CG</t>
  </si>
  <si>
    <t>IN-OD</t>
  </si>
  <si>
    <t>IN-TS</t>
  </si>
  <si>
    <t>IN-UK</t>
  </si>
  <si>
    <t>KZ-11</t>
  </si>
  <si>
    <t>KZ-15</t>
  </si>
  <si>
    <t>KZ-75</t>
  </si>
  <si>
    <t>KZ-19</t>
  </si>
  <si>
    <t>KZ-71</t>
  </si>
  <si>
    <t>Astana</t>
  </si>
  <si>
    <t>KZ-23</t>
  </si>
  <si>
    <t>KZ-35</t>
  </si>
  <si>
    <t>KZ-39</t>
  </si>
  <si>
    <t>KZ-43</t>
  </si>
  <si>
    <t>KZ-47</t>
  </si>
  <si>
    <t>KZ-55</t>
  </si>
  <si>
    <t>KZ-59</t>
  </si>
  <si>
    <t>KZ-79</t>
  </si>
  <si>
    <t>KZ-63</t>
  </si>
  <si>
    <t>KZ-61</t>
  </si>
  <si>
    <t>KZ-27</t>
  </si>
  <si>
    <t>KZ-31</t>
  </si>
  <si>
    <t>DZ-57</t>
  </si>
  <si>
    <t>El Meghaier</t>
  </si>
  <si>
    <t>DZ-56</t>
  </si>
  <si>
    <t>Djanet</t>
  </si>
  <si>
    <t>DZ-55</t>
  </si>
  <si>
    <t>Touggourt</t>
  </si>
  <si>
    <t>DZ-54</t>
  </si>
  <si>
    <t>In Guezzam</t>
  </si>
  <si>
    <t>DZ-53</t>
  </si>
  <si>
    <t>In Salah</t>
  </si>
  <si>
    <t>DZ-52</t>
  </si>
  <si>
    <t>Béni Abbès</t>
  </si>
  <si>
    <t>DZ-51</t>
  </si>
  <si>
    <t>Ouled Djellal</t>
  </si>
  <si>
    <t>DZ-50</t>
  </si>
  <si>
    <t>Bordj Badji Mokhtar</t>
  </si>
  <si>
    <t>DZ-49</t>
  </si>
  <si>
    <t>Timimoun</t>
  </si>
  <si>
    <t>DZ-58</t>
  </si>
  <si>
    <t>El Meniaa</t>
  </si>
  <si>
    <t>ET-SI</t>
  </si>
  <si>
    <t>Sīdama</t>
  </si>
  <si>
    <t>ET-SW</t>
  </si>
  <si>
    <t>YeDebub M‘irab Ītyop’iya Hizboch</t>
  </si>
  <si>
    <t>IQ-KR</t>
  </si>
  <si>
    <t>Iqlīm Kūrdistān</t>
  </si>
  <si>
    <t>KZ-62</t>
  </si>
  <si>
    <t>Ulytaū oblysy</t>
  </si>
  <si>
    <t>KZ-10</t>
  </si>
  <si>
    <t>Abay oblysy</t>
  </si>
  <si>
    <t>KZ-33</t>
  </si>
  <si>
    <t>Zhetisū oblysy</t>
  </si>
  <si>
    <t>KP-15</t>
  </si>
  <si>
    <t>Kaesŏng</t>
  </si>
  <si>
    <t>LV-113</t>
  </si>
  <si>
    <t>Valmieras Novads</t>
  </si>
  <si>
    <t>LV-112</t>
  </si>
  <si>
    <t>Dienvidkurzemes Novads</t>
  </si>
  <si>
    <t>LV-111</t>
  </si>
  <si>
    <t>Augšdaugavas novads</t>
  </si>
  <si>
    <t>ME-25</t>
  </si>
  <si>
    <t>Zeta</t>
  </si>
  <si>
    <t>PA-NT</t>
  </si>
  <si>
    <t>Naso Tjër Di</t>
  </si>
  <si>
    <t>AE-UQ</t>
  </si>
  <si>
    <t>Umm al Qaywayn</t>
  </si>
  <si>
    <t>NP-P1</t>
  </si>
  <si>
    <t>Koshi</t>
  </si>
  <si>
    <t>NP-P2</t>
  </si>
  <si>
    <t>Madhesh</t>
  </si>
  <si>
    <t>NP-P3</t>
  </si>
  <si>
    <t>Bagmati</t>
  </si>
  <si>
    <t>NP-P4</t>
  </si>
  <si>
    <t>Gandaki</t>
  </si>
  <si>
    <t>NP-P5</t>
  </si>
  <si>
    <t>Lumbini</t>
  </si>
  <si>
    <t>NP-P6</t>
  </si>
  <si>
    <t>Karnali</t>
  </si>
  <si>
    <t>NP-P7</t>
  </si>
  <si>
    <t>Sudurpashchim</t>
  </si>
  <si>
    <t>RS-KM</t>
  </si>
  <si>
    <t>Kosovo-Metohija</t>
  </si>
  <si>
    <t>RS-VO</t>
  </si>
  <si>
    <t>Vojvodina</t>
  </si>
  <si>
    <t>1. Organizational Management</t>
  </si>
  <si>
    <t>1.1. General Requirements</t>
  </si>
  <si>
    <t>1.2. Roles and Responsibilities</t>
  </si>
  <si>
    <t>2. Human Rights and Livelihoods</t>
  </si>
  <si>
    <t>2.1. Human Rights Due Diligence</t>
  </si>
  <si>
    <t>2.2. Responsible Working Practices</t>
  </si>
  <si>
    <t>2.3. Health and Safety</t>
  </si>
  <si>
    <t>2.4. Fair Pay, Benefits, and Working Hours</t>
  </si>
  <si>
    <t>2.5. Child Labor and Forced Labor</t>
  </si>
  <si>
    <t>3.1. Management Plan</t>
  </si>
  <si>
    <t>3.2. Soil Health</t>
  </si>
  <si>
    <t>3.3. Soil Nutrients</t>
  </si>
  <si>
    <t>3.4. Pest Management</t>
  </si>
  <si>
    <t>3.5. Water Management</t>
  </si>
  <si>
    <t>4. Animal Welfare</t>
  </si>
  <si>
    <t>4.1. Health and Welfare Plan</t>
  </si>
  <si>
    <t>4.2. Animal Nutrition</t>
  </si>
  <si>
    <t>4.3. Living Environment</t>
  </si>
  <si>
    <t>4.4. Husbandry Procedures</t>
  </si>
  <si>
    <t>4.5. Animal Shearing</t>
  </si>
  <si>
    <t>4.6. Herd Management</t>
  </si>
  <si>
    <t>4.7. Breeding, Birthing, and Caring for Young Animals</t>
  </si>
  <si>
    <t xml:space="preserve">4.8. Handling and Transport </t>
  </si>
  <si>
    <t>4.9. Handling and Transport Managed by the Organization</t>
  </si>
  <si>
    <t>4.10. Euthanasia and On-Farm Slaughter</t>
  </si>
  <si>
    <t>5. Processing Facility</t>
  </si>
  <si>
    <t>5.1. Environmental Management System</t>
  </si>
  <si>
    <t>5.2. Chemical Management and Restrictions</t>
  </si>
  <si>
    <t>5.3. Waste Management</t>
  </si>
  <si>
    <t>5.4. Water Use and Discharge</t>
  </si>
  <si>
    <t>5.5. Air Emissions</t>
  </si>
  <si>
    <t>5.6. Energy Use</t>
  </si>
  <si>
    <t>6. Chain of Custody</t>
  </si>
  <si>
    <t>6.1. Material Handling</t>
  </si>
  <si>
    <t>6.2. Volume Reconciliation</t>
  </si>
  <si>
    <t>6.3. Sale of Certified Materials</t>
  </si>
  <si>
    <t>6.4. Logo Use and Claims</t>
  </si>
  <si>
    <t>7. Group Certification</t>
  </si>
  <si>
    <t>7.1. Group Configuration</t>
  </si>
  <si>
    <t>7.2. Group Management System</t>
  </si>
  <si>
    <t>7.3. Group Member Requirements</t>
  </si>
  <si>
    <t>7.4. Inspection of Members</t>
  </si>
  <si>
    <t>7.5. Adding and Removing Members</t>
  </si>
  <si>
    <t>Selected for MMS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</si>
</sst>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mmmm\ d\,\ yyyy;@"/>
  </numFmts>
  <fonts count="68">
    <font>
      <sz val="11"/>
      <color theme="1"/>
      <name val="Arial"/>
      <family val="2"/>
      <scheme val="minor"/>
    </font>
    <font>
      <b/>
      <sz val="11"/>
      <color theme="1"/>
      <name val="Arial"/>
      <family val="2"/>
      <scheme val="minor"/>
    </font>
    <font>
      <sz val="14"/>
      <color theme="1"/>
      <name val="Arial"/>
      <family val="2"/>
      <scheme val="minor"/>
    </font>
    <font>
      <sz val="11"/>
      <color rgb="FFFF0000"/>
      <name val="Arial"/>
      <family val="2"/>
      <scheme val="minor"/>
    </font>
    <font>
      <sz val="30"/>
      <color theme="1"/>
      <name val="Publico Banner Light"/>
      <family val="1"/>
    </font>
    <font>
      <sz val="12"/>
      <color theme="0"/>
      <name val="PublicoBanner-Light"/>
    </font>
    <font>
      <sz val="11"/>
      <color theme="1"/>
      <name val="Untitled Sans"/>
      <family val="2"/>
    </font>
    <font>
      <sz val="11"/>
      <name val="Untitled Sans"/>
      <family val="2"/>
    </font>
    <font>
      <sz val="11"/>
      <color rgb="FFBAA192"/>
      <name val="Untitled Sans"/>
      <family val="2"/>
    </font>
    <font>
      <sz val="11"/>
      <color rgb="FFCAB4A8"/>
      <name val="Untitled Sans"/>
      <family val="2"/>
    </font>
    <font>
      <sz val="11"/>
      <color rgb="FFE0D2CA"/>
      <name val="Untitled Sans"/>
      <family val="2"/>
    </font>
    <font>
      <sz val="8"/>
      <name val="Arial"/>
      <family val="2"/>
      <scheme val="minor"/>
    </font>
    <font>
      <sz val="11"/>
      <color rgb="FFEE0000"/>
      <name val="Arial"/>
      <family val="2"/>
      <scheme val="minor"/>
    </font>
    <font>
      <sz val="18"/>
      <color rgb="FFEE0000"/>
      <name val="Arial"/>
      <family val="2"/>
      <scheme val="minor"/>
    </font>
    <font>
      <sz val="11"/>
      <color theme="0"/>
      <name val="Arial"/>
      <family val="2"/>
      <scheme val="minor"/>
    </font>
    <font>
      <sz val="12"/>
      <color theme="1"/>
      <name val="Arial"/>
      <family val="2"/>
      <scheme val="minor"/>
    </font>
    <font>
      <sz val="12"/>
      <name val="Publico Banner Light"/>
      <family val="1"/>
    </font>
    <font>
      <sz val="11"/>
      <name val="Arial"/>
      <family val="2"/>
    </font>
    <font>
      <sz val="11"/>
      <color theme="1"/>
      <name val="Arial"/>
      <family val="2"/>
    </font>
    <font>
      <sz val="10"/>
      <color theme="1"/>
      <name val="Arial"/>
      <family val="2"/>
    </font>
    <font>
      <b/>
      <sz val="10"/>
      <color theme="1"/>
      <name val="Arial"/>
      <family val="2"/>
    </font>
    <font>
      <sz val="16"/>
      <color theme="1"/>
      <name val="Arial"/>
      <family val="2"/>
    </font>
    <font>
      <u/>
      <sz val="11"/>
      <color theme="3" tint="0.39994506668294322"/>
      <name val="Arial"/>
      <family val="2"/>
    </font>
    <font>
      <i/>
      <sz val="11"/>
      <color theme="1"/>
      <name val="Arial"/>
      <family val="2"/>
    </font>
    <font>
      <b/>
      <sz val="11"/>
      <color theme="1"/>
      <name val="Arial"/>
      <family val="2"/>
    </font>
    <font>
      <b/>
      <sz val="11"/>
      <color rgb="FFFF0000"/>
      <name val="Arial"/>
      <family val="2"/>
    </font>
    <font>
      <sz val="18"/>
      <color theme="1"/>
      <name val="Arial"/>
      <family val="2"/>
    </font>
    <font>
      <b/>
      <sz val="10"/>
      <name val="Arial"/>
      <family val="2"/>
    </font>
    <font>
      <b/>
      <sz val="13"/>
      <name val="Arial"/>
      <family val="2"/>
    </font>
    <font>
      <sz val="16"/>
      <name val="Arial"/>
      <family val="2"/>
    </font>
    <font>
      <sz val="18"/>
      <name val="Arial"/>
      <family val="2"/>
    </font>
    <font>
      <i/>
      <sz val="11"/>
      <color theme="7" tint="-0.249977111117893"/>
      <name val="Arial"/>
      <family val="2"/>
    </font>
    <font>
      <i/>
      <sz val="11"/>
      <name val="Arial"/>
      <family val="2"/>
    </font>
    <font>
      <b/>
      <sz val="11"/>
      <name val="Arial"/>
      <family val="2"/>
    </font>
    <font>
      <u/>
      <sz val="11"/>
      <color theme="3" tint="0.39997558519241921"/>
      <name val="Arial"/>
      <family val="2"/>
    </font>
    <font>
      <sz val="16"/>
      <color theme="1"/>
      <name val="Arial"/>
      <family val="2"/>
      <scheme val="minor"/>
    </font>
    <font>
      <b/>
      <sz val="16"/>
      <color theme="1"/>
      <name val="Arial"/>
      <family val="2"/>
      <scheme val="minor"/>
    </font>
    <font>
      <sz val="14"/>
      <color rgb="FFC00000"/>
      <name val="Arial"/>
      <family val="2"/>
      <scheme val="minor"/>
    </font>
    <font>
      <sz val="18"/>
      <color rgb="FFC00000"/>
      <name val="Arial"/>
      <family val="2"/>
      <scheme val="minor"/>
    </font>
    <font>
      <b/>
      <sz val="14"/>
      <color theme="1"/>
      <name val="Arial"/>
      <family val="2"/>
      <scheme val="minor"/>
    </font>
    <font>
      <i/>
      <sz val="11"/>
      <color rgb="FFC00000"/>
      <name val="Arial"/>
      <family val="2"/>
      <scheme val="minor"/>
    </font>
    <font>
      <b/>
      <sz val="14"/>
      <color theme="0"/>
      <name val="Arial"/>
      <family val="2"/>
      <scheme val="minor"/>
    </font>
    <font>
      <b/>
      <sz val="11"/>
      <color theme="0"/>
      <name val="Arial"/>
      <family val="2"/>
      <scheme val="minor"/>
    </font>
    <font>
      <sz val="10"/>
      <name val="Arial"/>
      <family val="2"/>
      <scheme val="minor"/>
    </font>
    <font>
      <sz val="11"/>
      <color rgb="FFC00000"/>
      <name val="Arial"/>
      <family val="2"/>
      <scheme val="minor"/>
    </font>
    <font>
      <i/>
      <sz val="10"/>
      <color rgb="FFC00000"/>
      <name val="Arial"/>
      <family val="2"/>
      <scheme val="minor"/>
    </font>
    <font>
      <b/>
      <sz val="11"/>
      <name val="Arial"/>
      <family val="2"/>
      <scheme val="minor"/>
    </font>
    <font>
      <sz val="10"/>
      <color rgb="FF000000"/>
      <name val="Arial"/>
      <family val="2"/>
      <scheme val="minor"/>
    </font>
    <font>
      <sz val="16"/>
      <name val="Arial"/>
      <family val="2"/>
      <scheme val="minor"/>
    </font>
    <font>
      <b/>
      <sz val="16"/>
      <name val="Arial"/>
      <family val="2"/>
      <scheme val="minor"/>
    </font>
    <font>
      <sz val="16"/>
      <color rgb="FFEE0000"/>
      <name val="Arial"/>
      <family val="2"/>
      <scheme val="minor"/>
    </font>
    <font>
      <b/>
      <sz val="22"/>
      <color theme="1"/>
      <name val="Arial"/>
      <family val="2"/>
      <scheme val="minor"/>
    </font>
    <font>
      <sz val="11"/>
      <color theme="1"/>
      <name val="Arial"/>
      <family val="2"/>
      <scheme val="minor"/>
    </font>
    <font>
      <u/>
      <sz val="11"/>
      <color theme="10"/>
      <name val="Arial"/>
      <family val="2"/>
      <scheme val="minor"/>
    </font>
    <font>
      <i/>
      <sz val="11"/>
      <color theme="1"/>
      <name val="Arial"/>
      <family val="2"/>
      <scheme val="minor"/>
    </font>
    <font>
      <sz val="14"/>
      <color theme="1"/>
      <name val="Untitled Sans"/>
      <family val="2"/>
    </font>
    <font>
      <sz val="11"/>
      <color rgb="FF000000"/>
      <name val="Arial"/>
      <family val="2"/>
    </font>
    <font>
      <b/>
      <sz val="11"/>
      <color rgb="FF000000"/>
      <name val="Arial"/>
      <family val="2"/>
    </font>
    <font>
      <sz val="11"/>
      <name val="Arial"/>
      <family val="2"/>
      <scheme val="minor"/>
    </font>
    <font>
      <u/>
      <sz val="11"/>
      <color theme="3" tint="0.39997558519241921"/>
      <name val="Arial"/>
      <family val="2"/>
      <scheme val="minor"/>
    </font>
    <font>
      <i/>
      <u/>
      <sz val="11"/>
      <color theme="3" tint="0.39997558519241921"/>
      <name val="Arial"/>
      <family val="2"/>
      <scheme val="minor"/>
    </font>
    <font>
      <i/>
      <sz val="11"/>
      <name val="Arial"/>
      <family val="2"/>
      <scheme val="minor"/>
    </font>
    <font>
      <b/>
      <sz val="16"/>
      <color rgb="FFC00000"/>
      <name val="Arial"/>
      <family val="2"/>
      <scheme val="minor"/>
    </font>
    <font>
      <sz val="18"/>
      <color theme="1"/>
      <name val="Arial"/>
      <family val="2"/>
      <scheme val="minor"/>
    </font>
    <font>
      <b/>
      <sz val="18"/>
      <color theme="1"/>
      <name val="Arial"/>
      <family val="2"/>
      <scheme val="minor"/>
    </font>
    <font>
      <b/>
      <i/>
      <sz val="10"/>
      <color rgb="FFC00000"/>
      <name val="Arial"/>
      <family val="2"/>
      <scheme val="minor"/>
    </font>
    <font>
      <i/>
      <sz val="11"/>
      <color rgb="FF000000"/>
      <name val="Arial"/>
    </font>
    <font>
      <sz val="11"/>
      <color rgb="FF000000"/>
      <name val="Arial"/>
    </font>
  </fonts>
  <fills count="33">
    <fill>
      <patternFill patternType="none"/>
    </fill>
    <fill>
      <patternFill patternType="gray125"/>
    </fill>
    <fill>
      <patternFill patternType="solid">
        <fgColor theme="0" tint="-0.249977111117893"/>
        <bgColor indexed="64"/>
      </patternFill>
    </fill>
    <fill>
      <patternFill patternType="solid">
        <fgColor theme="3"/>
        <bgColor indexed="64"/>
      </patternFill>
    </fill>
    <fill>
      <patternFill patternType="solid">
        <fgColor rgb="FF343C51"/>
        <bgColor indexed="64"/>
      </patternFill>
    </fill>
    <fill>
      <patternFill patternType="solid">
        <fgColor rgb="FFACA8B6"/>
        <bgColor indexed="64"/>
      </patternFill>
    </fill>
    <fill>
      <patternFill patternType="solid">
        <fgColor rgb="FFBDBBC5"/>
        <bgColor indexed="64"/>
      </patternFill>
    </fill>
    <fill>
      <patternFill patternType="solid">
        <fgColor rgb="FFCCC9D3"/>
        <bgColor indexed="64"/>
      </patternFill>
    </fill>
    <fill>
      <patternFill patternType="solid">
        <fgColor rgb="FFBAA192"/>
        <bgColor indexed="64"/>
      </patternFill>
    </fill>
    <fill>
      <patternFill patternType="solid">
        <fgColor rgb="FFCAB4A8"/>
        <bgColor indexed="64"/>
      </patternFill>
    </fill>
    <fill>
      <patternFill patternType="solid">
        <fgColor rgb="FFE0D2CA"/>
        <bgColor indexed="64"/>
      </patternFill>
    </fill>
    <fill>
      <patternFill patternType="solid">
        <fgColor rgb="FFAFB6CC"/>
        <bgColor indexed="64"/>
      </patternFill>
    </fill>
    <fill>
      <patternFill patternType="solid">
        <fgColor rgb="FFBFC6D8"/>
        <bgColor indexed="64"/>
      </patternFill>
    </fill>
    <fill>
      <patternFill patternType="solid">
        <fgColor rgb="FFD6DBE5"/>
        <bgColor indexed="64"/>
      </patternFill>
    </fill>
    <fill>
      <patternFill patternType="solid">
        <fgColor rgb="FFD6DBE5"/>
        <bgColor rgb="FF000000"/>
      </patternFill>
    </fill>
    <fill>
      <patternFill patternType="solid">
        <fgColor rgb="FFBBCDA7"/>
        <bgColor indexed="64"/>
      </patternFill>
    </fill>
    <fill>
      <patternFill patternType="solid">
        <fgColor rgb="FFD4E0C6"/>
        <bgColor indexed="64"/>
      </patternFill>
    </fill>
    <fill>
      <patternFill patternType="solid">
        <fgColor rgb="FFDEE8D4"/>
        <bgColor indexed="64"/>
      </patternFill>
    </fill>
    <fill>
      <patternFill patternType="solid">
        <fgColor rgb="FFBFA5AF"/>
        <bgColor indexed="64"/>
      </patternFill>
    </fill>
    <fill>
      <patternFill patternType="solid">
        <fgColor rgb="FFC9B3BB"/>
        <bgColor indexed="64"/>
      </patternFill>
    </fill>
    <fill>
      <patternFill patternType="solid">
        <fgColor rgb="FFD5C5CB"/>
        <bgColor indexed="64"/>
      </patternFill>
    </fill>
    <fill>
      <patternFill patternType="solid">
        <fgColor rgb="FFA7BCBD"/>
        <bgColor indexed="64"/>
      </patternFill>
    </fill>
    <fill>
      <patternFill patternType="solid">
        <fgColor rgb="FFBBCBCD"/>
        <bgColor indexed="64"/>
      </patternFill>
    </fill>
    <fill>
      <patternFill patternType="solid">
        <fgColor rgb="FFCAD9D9"/>
        <bgColor indexed="64"/>
      </patternFill>
    </fill>
    <fill>
      <patternFill patternType="solid">
        <fgColor theme="0"/>
        <bgColor indexed="64"/>
      </patternFill>
    </fill>
    <fill>
      <patternFill patternType="solid">
        <fgColor rgb="FFD0D0D0"/>
        <bgColor rgb="FF000000"/>
      </patternFill>
    </fill>
    <fill>
      <patternFill patternType="solid">
        <fgColor rgb="FFE4B07C"/>
        <bgColor indexed="64"/>
      </patternFill>
    </fill>
    <fill>
      <patternFill patternType="solid">
        <fgColor rgb="FFF0D3B3"/>
        <bgColor indexed="64"/>
      </patternFill>
    </fill>
    <fill>
      <patternFill patternType="solid">
        <fgColor rgb="FFF5E3CF"/>
        <bgColor indexed="64"/>
      </patternFill>
    </fill>
    <fill>
      <patternFill patternType="solid">
        <fgColor theme="8" tint="0.79998168889431442"/>
        <bgColor indexed="64"/>
      </patternFill>
    </fill>
    <fill>
      <patternFill patternType="solid">
        <fgColor theme="2"/>
        <bgColor indexed="64"/>
      </patternFill>
    </fill>
    <fill>
      <patternFill patternType="solid">
        <fgColor theme="2" tint="-0.89999084444715716"/>
        <bgColor indexed="64"/>
      </patternFill>
    </fill>
    <fill>
      <patternFill patternType="solid">
        <fgColor theme="2" tint="-9.9978637043366805E-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theme="1"/>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theme="2" tint="-0.89999084444715716"/>
      </top>
      <bottom/>
      <diagonal/>
    </border>
    <border>
      <left style="thin">
        <color indexed="64"/>
      </left>
      <right/>
      <top style="thin">
        <color theme="2" tint="-0.89999084444715716"/>
      </top>
      <bottom/>
      <diagonal/>
    </border>
    <border>
      <left/>
      <right/>
      <top/>
      <bottom style="thin">
        <color theme="2" tint="-0.89999084444715716"/>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15" fillId="0" borderId="0"/>
    <xf numFmtId="0" fontId="17" fillId="0" borderId="0" applyNumberFormat="0" applyFill="0" applyBorder="0" applyProtection="0">
      <alignment vertical="center" wrapText="1"/>
    </xf>
    <xf numFmtId="0" fontId="22"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52" fillId="0" borderId="0"/>
    <xf numFmtId="0" fontId="53" fillId="0" borderId="0" applyNumberFormat="0" applyFill="0" applyBorder="0" applyAlignment="0" applyProtection="0"/>
  </cellStyleXfs>
  <cellXfs count="452">
    <xf numFmtId="0" fontId="0" fillId="0" borderId="0" xfId="0"/>
    <xf numFmtId="0" fontId="0" fillId="2" borderId="0" xfId="0" applyFill="1"/>
    <xf numFmtId="0" fontId="1" fillId="0" borderId="0" xfId="0" applyFont="1"/>
    <xf numFmtId="0" fontId="1" fillId="0" borderId="2" xfId="0" applyFont="1" applyBorder="1"/>
    <xf numFmtId="0" fontId="0" fillId="0" borderId="2" xfId="0" applyBorder="1"/>
    <xf numFmtId="0" fontId="1" fillId="0" borderId="3" xfId="0" applyFont="1" applyBorder="1"/>
    <xf numFmtId="0" fontId="0" fillId="0" borderId="3" xfId="0" applyBorder="1"/>
    <xf numFmtId="0" fontId="4" fillId="0" borderId="0" xfId="0" applyFont="1"/>
    <xf numFmtId="0" fontId="0" fillId="0" borderId="0" xfId="0" applyProtection="1">
      <protection locked="0"/>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6" fillId="5" borderId="22" xfId="0" applyFont="1" applyFill="1" applyBorder="1" applyAlignment="1">
      <alignment horizontal="left" vertical="top" wrapText="1"/>
    </xf>
    <xf numFmtId="0" fontId="7" fillId="6" borderId="23" xfId="0" applyFont="1" applyFill="1" applyBorder="1" applyAlignment="1">
      <alignment horizontal="left" vertical="top" wrapText="1"/>
    </xf>
    <xf numFmtId="0" fontId="6" fillId="7" borderId="24" xfId="0" applyFont="1" applyFill="1" applyBorder="1" applyAlignment="1">
      <alignment horizontal="right" vertical="top" wrapText="1" indent="1"/>
    </xf>
    <xf numFmtId="0" fontId="6" fillId="7" borderId="24" xfId="0" applyFont="1" applyFill="1" applyBorder="1" applyAlignment="1">
      <alignment horizontal="left" vertical="top" wrapText="1"/>
    </xf>
    <xf numFmtId="0" fontId="6" fillId="7" borderId="25" xfId="0" applyFont="1" applyFill="1" applyBorder="1" applyAlignment="1">
      <alignment horizontal="left" vertical="top" wrapText="1"/>
    </xf>
    <xf numFmtId="0" fontId="6" fillId="5" borderId="27" xfId="0" applyFont="1" applyFill="1" applyBorder="1" applyAlignment="1">
      <alignment horizontal="left" vertical="top" wrapText="1"/>
    </xf>
    <xf numFmtId="0" fontId="7" fillId="6" borderId="12" xfId="0" applyFont="1" applyFill="1" applyBorder="1" applyAlignment="1">
      <alignment horizontal="left" vertical="top" wrapText="1"/>
    </xf>
    <xf numFmtId="0" fontId="6" fillId="7" borderId="13" xfId="0" applyFont="1" applyFill="1" applyBorder="1" applyAlignment="1">
      <alignment horizontal="right" vertical="top" wrapText="1" indent="1"/>
    </xf>
    <xf numFmtId="0" fontId="6" fillId="7" borderId="13" xfId="0" applyFont="1" applyFill="1" applyBorder="1" applyAlignment="1">
      <alignment horizontal="left" vertical="top" wrapText="1"/>
    </xf>
    <xf numFmtId="0" fontId="6" fillId="7" borderId="14" xfId="0" applyFont="1" applyFill="1" applyBorder="1" applyAlignment="1">
      <alignment horizontal="left" vertical="top" wrapText="1"/>
    </xf>
    <xf numFmtId="0" fontId="6" fillId="7" borderId="1" xfId="0" applyFont="1" applyFill="1" applyBorder="1" applyAlignment="1">
      <alignment horizontal="left" vertical="top" wrapText="1"/>
    </xf>
    <xf numFmtId="0" fontId="6" fillId="7" borderId="5" xfId="0" applyFont="1" applyFill="1" applyBorder="1" applyAlignment="1">
      <alignment horizontal="left" vertical="top" wrapText="1"/>
    </xf>
    <xf numFmtId="0" fontId="6" fillId="5" borderId="28" xfId="0" applyFont="1" applyFill="1" applyBorder="1" applyAlignment="1">
      <alignment horizontal="left" vertical="top" wrapText="1"/>
    </xf>
    <xf numFmtId="0" fontId="7" fillId="6" borderId="29" xfId="0" applyFont="1" applyFill="1" applyBorder="1" applyAlignment="1">
      <alignment horizontal="left" vertical="top" wrapText="1"/>
    </xf>
    <xf numFmtId="0" fontId="6" fillId="7" borderId="30" xfId="0" applyFont="1" applyFill="1" applyBorder="1" applyAlignment="1">
      <alignment horizontal="right" vertical="top" wrapText="1" indent="1"/>
    </xf>
    <xf numFmtId="0" fontId="6" fillId="5" borderId="33" xfId="0" applyFont="1" applyFill="1" applyBorder="1" applyAlignment="1">
      <alignment horizontal="left" vertical="top" wrapText="1"/>
    </xf>
    <xf numFmtId="0" fontId="7" fillId="6" borderId="7" xfId="0" applyFont="1" applyFill="1" applyBorder="1" applyAlignment="1">
      <alignment horizontal="left" vertical="top" wrapText="1"/>
    </xf>
    <xf numFmtId="0" fontId="6" fillId="7" borderId="1" xfId="0" applyFont="1" applyFill="1" applyBorder="1" applyAlignment="1">
      <alignment horizontal="right" vertical="top" wrapText="1" indent="1"/>
    </xf>
    <xf numFmtId="0" fontId="6" fillId="7" borderId="34" xfId="0" applyFont="1" applyFill="1" applyBorder="1" applyAlignment="1">
      <alignment horizontal="left" vertical="top" wrapText="1"/>
    </xf>
    <xf numFmtId="0" fontId="6" fillId="7" borderId="30" xfId="0" applyFont="1" applyFill="1" applyBorder="1" applyAlignment="1">
      <alignment horizontal="left" vertical="top" wrapText="1"/>
    </xf>
    <xf numFmtId="0" fontId="6" fillId="7" borderId="35" xfId="0" applyFont="1" applyFill="1" applyBorder="1" applyAlignment="1">
      <alignment horizontal="left" vertical="top" wrapText="1"/>
    </xf>
    <xf numFmtId="0" fontId="6" fillId="8" borderId="22" xfId="0" applyFont="1" applyFill="1" applyBorder="1" applyAlignment="1">
      <alignment horizontal="left" vertical="top" wrapText="1"/>
    </xf>
    <xf numFmtId="0" fontId="6" fillId="9" borderId="24" xfId="0" applyFont="1" applyFill="1" applyBorder="1" applyAlignment="1">
      <alignment horizontal="left" vertical="top" wrapText="1"/>
    </xf>
    <xf numFmtId="0" fontId="6" fillId="10" borderId="24" xfId="0" applyFont="1" applyFill="1" applyBorder="1" applyAlignment="1">
      <alignment horizontal="right" vertical="top" wrapText="1" indent="1"/>
    </xf>
    <xf numFmtId="0" fontId="6" fillId="10" borderId="24" xfId="0" applyFont="1" applyFill="1" applyBorder="1" applyAlignment="1">
      <alignment horizontal="left" vertical="top" wrapText="1"/>
    </xf>
    <xf numFmtId="0" fontId="6" fillId="10" borderId="26" xfId="0" applyFont="1" applyFill="1" applyBorder="1" applyAlignment="1">
      <alignment horizontal="left" vertical="top" wrapText="1"/>
    </xf>
    <xf numFmtId="0" fontId="6" fillId="10" borderId="13" xfId="0" applyFont="1" applyFill="1" applyBorder="1" applyAlignment="1">
      <alignment horizontal="left" vertical="top" wrapText="1"/>
    </xf>
    <xf numFmtId="0" fontId="6" fillId="10" borderId="14" xfId="0" applyFont="1" applyFill="1" applyBorder="1" applyAlignment="1">
      <alignment horizontal="left" vertical="top" wrapText="1"/>
    </xf>
    <xf numFmtId="0" fontId="6" fillId="8" borderId="27" xfId="0" applyFont="1" applyFill="1" applyBorder="1" applyAlignment="1">
      <alignment horizontal="left" vertical="top" wrapText="1"/>
    </xf>
    <xf numFmtId="0" fontId="6" fillId="9" borderId="13" xfId="0" applyFont="1" applyFill="1" applyBorder="1" applyAlignment="1">
      <alignment horizontal="left" vertical="top" wrapText="1"/>
    </xf>
    <xf numFmtId="0" fontId="6" fillId="10" borderId="13" xfId="0" applyFont="1" applyFill="1" applyBorder="1" applyAlignment="1">
      <alignment horizontal="right" vertical="top" wrapText="1" indent="1"/>
    </xf>
    <xf numFmtId="0" fontId="6" fillId="8" borderId="33" xfId="0" applyFont="1" applyFill="1" applyBorder="1" applyAlignment="1">
      <alignment horizontal="left" vertical="top" wrapText="1"/>
    </xf>
    <xf numFmtId="0" fontId="6" fillId="9" borderId="1" xfId="0" applyFont="1" applyFill="1" applyBorder="1" applyAlignment="1">
      <alignment horizontal="left" vertical="top" wrapText="1"/>
    </xf>
    <xf numFmtId="0" fontId="6" fillId="10" borderId="1" xfId="0" applyFont="1" applyFill="1" applyBorder="1" applyAlignment="1">
      <alignment horizontal="right" vertical="top" wrapText="1" indent="1"/>
    </xf>
    <xf numFmtId="0" fontId="6" fillId="10" borderId="1" xfId="0" applyFont="1" applyFill="1" applyBorder="1" applyAlignment="1">
      <alignment horizontal="left" vertical="top" wrapText="1"/>
    </xf>
    <xf numFmtId="0" fontId="6" fillId="10" borderId="34" xfId="0" applyFont="1" applyFill="1" applyBorder="1" applyAlignment="1">
      <alignment horizontal="left" vertical="top" wrapText="1"/>
    </xf>
    <xf numFmtId="0" fontId="6" fillId="10" borderId="5" xfId="0" applyFont="1" applyFill="1" applyBorder="1" applyAlignment="1">
      <alignment horizontal="left" vertical="top" wrapText="1"/>
    </xf>
    <xf numFmtId="0" fontId="6" fillId="8" borderId="28" xfId="0" applyFont="1" applyFill="1" applyBorder="1" applyAlignment="1">
      <alignment horizontal="left" vertical="top" wrapText="1"/>
    </xf>
    <xf numFmtId="0" fontId="6" fillId="9" borderId="30" xfId="0" applyFont="1" applyFill="1" applyBorder="1" applyAlignment="1">
      <alignment horizontal="left" vertical="top" wrapText="1"/>
    </xf>
    <xf numFmtId="0" fontId="6" fillId="10" borderId="30" xfId="0" applyFont="1" applyFill="1" applyBorder="1" applyAlignment="1">
      <alignment horizontal="right" vertical="top" wrapText="1" indent="1"/>
    </xf>
    <xf numFmtId="0" fontId="6" fillId="10" borderId="30" xfId="0" applyFont="1" applyFill="1" applyBorder="1" applyAlignment="1">
      <alignment horizontal="left" vertical="top" wrapText="1"/>
    </xf>
    <xf numFmtId="0" fontId="7" fillId="10" borderId="30" xfId="0" applyFont="1" applyFill="1" applyBorder="1" applyAlignment="1">
      <alignment horizontal="left" vertical="top" wrapText="1"/>
    </xf>
    <xf numFmtId="0" fontId="6" fillId="10" borderId="35" xfId="0" applyFont="1" applyFill="1" applyBorder="1" applyAlignment="1">
      <alignment horizontal="left" vertical="top" wrapText="1"/>
    </xf>
    <xf numFmtId="0" fontId="6" fillId="9" borderId="7" xfId="0" applyFont="1" applyFill="1" applyBorder="1" applyAlignment="1">
      <alignment horizontal="left" vertical="top" wrapText="1"/>
    </xf>
    <xf numFmtId="0" fontId="6" fillId="10" borderId="15" xfId="0" applyFont="1" applyFill="1" applyBorder="1" applyAlignment="1">
      <alignment horizontal="left" vertical="top" wrapText="1"/>
    </xf>
    <xf numFmtId="0" fontId="6" fillId="8" borderId="36" xfId="0" applyFont="1" applyFill="1" applyBorder="1" applyAlignment="1">
      <alignment horizontal="left" vertical="top" wrapText="1"/>
    </xf>
    <xf numFmtId="0" fontId="6" fillId="10" borderId="31" xfId="0" applyFont="1" applyFill="1" applyBorder="1" applyAlignment="1">
      <alignment horizontal="left" vertical="top" wrapText="1"/>
    </xf>
    <xf numFmtId="0" fontId="6" fillId="10" borderId="37" xfId="0" applyFont="1" applyFill="1" applyBorder="1" applyAlignment="1">
      <alignment horizontal="left" vertical="top" wrapText="1"/>
    </xf>
    <xf numFmtId="0" fontId="6" fillId="10" borderId="38" xfId="0" applyFont="1" applyFill="1" applyBorder="1" applyAlignment="1">
      <alignment horizontal="left" vertical="top" wrapText="1"/>
    </xf>
    <xf numFmtId="0" fontId="6" fillId="10" borderId="6" xfId="0" applyFont="1" applyFill="1" applyBorder="1" applyAlignment="1">
      <alignment horizontal="left" vertical="top" wrapText="1"/>
    </xf>
    <xf numFmtId="0" fontId="6" fillId="8" borderId="39" xfId="0" applyFont="1" applyFill="1" applyBorder="1" applyAlignment="1">
      <alignment horizontal="left" vertical="top" wrapText="1"/>
    </xf>
    <xf numFmtId="0" fontId="6" fillId="9" borderId="9" xfId="0" applyFont="1" applyFill="1" applyBorder="1" applyAlignment="1">
      <alignment horizontal="left" vertical="top" wrapText="1"/>
    </xf>
    <xf numFmtId="0" fontId="6" fillId="10" borderId="9" xfId="0" applyFont="1" applyFill="1" applyBorder="1" applyAlignment="1">
      <alignment horizontal="right" vertical="top" wrapText="1" indent="1"/>
    </xf>
    <xf numFmtId="0" fontId="6" fillId="10" borderId="40" xfId="0" applyFont="1" applyFill="1" applyBorder="1" applyAlignment="1">
      <alignment horizontal="left" vertical="top" wrapText="1"/>
    </xf>
    <xf numFmtId="0" fontId="6" fillId="10" borderId="9" xfId="0" applyFont="1" applyFill="1" applyBorder="1" applyAlignment="1">
      <alignment horizontal="left" vertical="top" wrapText="1"/>
    </xf>
    <xf numFmtId="0" fontId="6" fillId="10" borderId="41" xfId="0" applyFont="1" applyFill="1" applyBorder="1" applyAlignment="1">
      <alignment horizontal="left" vertical="top" wrapText="1"/>
    </xf>
    <xf numFmtId="0" fontId="8" fillId="8" borderId="42" xfId="0" applyFont="1" applyFill="1" applyBorder="1" applyAlignment="1">
      <alignment horizontal="left" vertical="top" wrapText="1"/>
    </xf>
    <xf numFmtId="0" fontId="9" fillId="9" borderId="3" xfId="0" applyFont="1" applyFill="1" applyBorder="1" applyAlignment="1">
      <alignment horizontal="left" vertical="top" wrapText="1"/>
    </xf>
    <xf numFmtId="0" fontId="10" fillId="10" borderId="3" xfId="0" applyFont="1" applyFill="1" applyBorder="1" applyAlignment="1">
      <alignment horizontal="right" vertical="top" wrapText="1" indent="1"/>
    </xf>
    <xf numFmtId="0" fontId="6" fillId="10" borderId="43" xfId="0" applyFont="1" applyFill="1" applyBorder="1" applyAlignment="1">
      <alignment horizontal="left" vertical="top" wrapText="1"/>
    </xf>
    <xf numFmtId="0" fontId="10" fillId="10" borderId="3" xfId="0" applyFont="1" applyFill="1" applyBorder="1" applyAlignment="1">
      <alignment horizontal="left" vertical="top" wrapText="1"/>
    </xf>
    <xf numFmtId="0" fontId="10" fillId="10" borderId="44" xfId="0" applyFont="1" applyFill="1" applyBorder="1" applyAlignment="1">
      <alignment horizontal="left" vertical="top" wrapText="1"/>
    </xf>
    <xf numFmtId="0" fontId="8" fillId="8" borderId="27" xfId="0" applyFont="1" applyFill="1" applyBorder="1" applyAlignment="1">
      <alignment horizontal="left" vertical="top" wrapText="1"/>
    </xf>
    <xf numFmtId="0" fontId="9" fillId="9" borderId="13" xfId="0" applyFont="1" applyFill="1" applyBorder="1" applyAlignment="1">
      <alignment horizontal="left" vertical="top" wrapText="1"/>
    </xf>
    <xf numFmtId="0" fontId="10" fillId="10" borderId="13" xfId="0" applyFont="1" applyFill="1" applyBorder="1" applyAlignment="1">
      <alignment horizontal="right" vertical="top" wrapText="1" indent="1"/>
    </xf>
    <xf numFmtId="0" fontId="6" fillId="10" borderId="45" xfId="0" applyFont="1" applyFill="1" applyBorder="1" applyAlignment="1">
      <alignment horizontal="left" vertical="top" wrapText="1"/>
    </xf>
    <xf numFmtId="0" fontId="10" fillId="10" borderId="13" xfId="0" applyFont="1" applyFill="1" applyBorder="1" applyAlignment="1">
      <alignment horizontal="left" vertical="top" wrapText="1"/>
    </xf>
    <xf numFmtId="0" fontId="10" fillId="10" borderId="46" xfId="0" applyFont="1" applyFill="1" applyBorder="1" applyAlignment="1">
      <alignment horizontal="left" vertical="top" wrapText="1"/>
    </xf>
    <xf numFmtId="0" fontId="7" fillId="14" borderId="24" xfId="0" applyFont="1" applyFill="1" applyBorder="1" applyAlignment="1">
      <alignment horizontal="left" vertical="top" wrapText="1"/>
    </xf>
    <xf numFmtId="0" fontId="7" fillId="14" borderId="13" xfId="0" applyFont="1" applyFill="1" applyBorder="1" applyAlignment="1">
      <alignment horizontal="left" vertical="top" wrapText="1"/>
    </xf>
    <xf numFmtId="0" fontId="7" fillId="14" borderId="14" xfId="0" applyFont="1" applyFill="1" applyBorder="1" applyAlignment="1">
      <alignment horizontal="left" vertical="top" wrapText="1"/>
    </xf>
    <xf numFmtId="0" fontId="6" fillId="11" borderId="27" xfId="0" applyFont="1" applyFill="1" applyBorder="1" applyAlignment="1">
      <alignment horizontal="left" vertical="top" wrapText="1"/>
    </xf>
    <xf numFmtId="0" fontId="6" fillId="12" borderId="13" xfId="0" applyFont="1" applyFill="1" applyBorder="1" applyAlignment="1">
      <alignment horizontal="left" vertical="top" wrapText="1"/>
    </xf>
    <xf numFmtId="0" fontId="6" fillId="13" borderId="13" xfId="0" applyFont="1" applyFill="1" applyBorder="1" applyAlignment="1">
      <alignment horizontal="right" vertical="top" wrapText="1" indent="1"/>
    </xf>
    <xf numFmtId="0" fontId="6" fillId="13" borderId="34" xfId="0" applyFont="1" applyFill="1" applyBorder="1" applyAlignment="1">
      <alignment horizontal="left" vertical="top" wrapText="1"/>
    </xf>
    <xf numFmtId="0" fontId="6" fillId="13" borderId="1" xfId="0" applyFont="1" applyFill="1" applyBorder="1" applyAlignment="1">
      <alignment horizontal="left" vertical="top" wrapText="1"/>
    </xf>
    <xf numFmtId="0" fontId="6" fillId="13" borderId="5" xfId="0" applyFont="1" applyFill="1" applyBorder="1" applyAlignment="1">
      <alignment horizontal="left" vertical="top" wrapText="1"/>
    </xf>
    <xf numFmtId="0" fontId="6" fillId="11" borderId="28" xfId="0" applyFont="1" applyFill="1" applyBorder="1" applyAlignment="1">
      <alignment horizontal="left" vertical="top" wrapText="1"/>
    </xf>
    <xf numFmtId="0" fontId="6" fillId="12" borderId="30" xfId="0" applyFont="1" applyFill="1" applyBorder="1" applyAlignment="1">
      <alignment horizontal="left" vertical="top" wrapText="1"/>
    </xf>
    <xf numFmtId="0" fontId="6" fillId="13" borderId="30" xfId="0" applyFont="1" applyFill="1" applyBorder="1" applyAlignment="1">
      <alignment horizontal="right" vertical="top" wrapText="1" indent="1"/>
    </xf>
    <xf numFmtId="0" fontId="7" fillId="14" borderId="30" xfId="0" applyFont="1" applyFill="1" applyBorder="1" applyAlignment="1">
      <alignment horizontal="left" vertical="top" wrapText="1"/>
    </xf>
    <xf numFmtId="0" fontId="7" fillId="14" borderId="35" xfId="0" applyFont="1" applyFill="1" applyBorder="1" applyAlignment="1">
      <alignment horizontal="left" vertical="top" wrapText="1"/>
    </xf>
    <xf numFmtId="0" fontId="7" fillId="14" borderId="38" xfId="0" applyFont="1" applyFill="1" applyBorder="1" applyAlignment="1">
      <alignment horizontal="left" vertical="top" wrapText="1"/>
    </xf>
    <xf numFmtId="0" fontId="7" fillId="14" borderId="5" xfId="0" applyFont="1" applyFill="1" applyBorder="1" applyAlignment="1">
      <alignment horizontal="left" vertical="top" wrapText="1"/>
    </xf>
    <xf numFmtId="0" fontId="7" fillId="14" borderId="1" xfId="0" applyFont="1" applyFill="1" applyBorder="1" applyAlignment="1">
      <alignment horizontal="left" vertical="top" wrapText="1"/>
    </xf>
    <xf numFmtId="0" fontId="6" fillId="13" borderId="14" xfId="0" applyFont="1" applyFill="1" applyBorder="1" applyAlignment="1">
      <alignment horizontal="left" vertical="top" wrapText="1"/>
    </xf>
    <xf numFmtId="0" fontId="6" fillId="12" borderId="1" xfId="0" applyFont="1" applyFill="1" applyBorder="1" applyAlignment="1">
      <alignment horizontal="left" vertical="top" wrapText="1"/>
    </xf>
    <xf numFmtId="0" fontId="6" fillId="13" borderId="1" xfId="0" applyFont="1" applyFill="1" applyBorder="1" applyAlignment="1">
      <alignment horizontal="right" vertical="top" wrapText="1" indent="1"/>
    </xf>
    <xf numFmtId="0" fontId="6" fillId="13" borderId="13" xfId="0" applyFont="1" applyFill="1" applyBorder="1" applyAlignment="1">
      <alignment horizontal="left" vertical="top" wrapText="1"/>
    </xf>
    <xf numFmtId="0" fontId="6" fillId="11" borderId="33" xfId="0" applyFont="1" applyFill="1" applyBorder="1" applyAlignment="1">
      <alignment horizontal="left" vertical="top" wrapText="1"/>
    </xf>
    <xf numFmtId="0" fontId="6" fillId="13" borderId="30" xfId="0" applyFont="1" applyFill="1" applyBorder="1" applyAlignment="1">
      <alignment horizontal="left" vertical="top" wrapText="1"/>
    </xf>
    <xf numFmtId="0" fontId="6" fillId="13" borderId="35" xfId="0" applyFont="1" applyFill="1" applyBorder="1" applyAlignment="1">
      <alignment horizontal="left" vertical="top" wrapText="1"/>
    </xf>
    <xf numFmtId="0" fontId="6" fillId="13" borderId="38" xfId="0" applyFont="1" applyFill="1" applyBorder="1" applyAlignment="1">
      <alignment horizontal="left" vertical="top" wrapText="1"/>
    </xf>
    <xf numFmtId="0" fontId="6" fillId="15" borderId="22" xfId="0" applyFont="1" applyFill="1" applyBorder="1" applyAlignment="1">
      <alignment horizontal="left" vertical="top" wrapText="1"/>
    </xf>
    <xf numFmtId="0" fontId="6" fillId="16" borderId="24" xfId="0" applyFont="1" applyFill="1" applyBorder="1" applyAlignment="1">
      <alignment horizontal="left" vertical="top" wrapText="1"/>
    </xf>
    <xf numFmtId="0" fontId="6" fillId="17" borderId="24" xfId="0" applyFont="1" applyFill="1" applyBorder="1" applyAlignment="1">
      <alignment horizontal="right" vertical="top" wrapText="1" indent="1"/>
    </xf>
    <xf numFmtId="0" fontId="6" fillId="17" borderId="24" xfId="0" applyFont="1" applyFill="1" applyBorder="1" applyAlignment="1">
      <alignment horizontal="left" vertical="top" wrapText="1"/>
    </xf>
    <xf numFmtId="0" fontId="6" fillId="17" borderId="26" xfId="0" applyFont="1" applyFill="1" applyBorder="1" applyAlignment="1">
      <alignment horizontal="left" vertical="top" wrapText="1"/>
    </xf>
    <xf numFmtId="0" fontId="6" fillId="17" borderId="47" xfId="0" applyFont="1" applyFill="1" applyBorder="1" applyAlignment="1">
      <alignment horizontal="left" vertical="top" wrapText="1"/>
    </xf>
    <xf numFmtId="0" fontId="6" fillId="15" borderId="36" xfId="0" applyFont="1" applyFill="1" applyBorder="1" applyAlignment="1">
      <alignment horizontal="left" vertical="top" wrapText="1"/>
    </xf>
    <xf numFmtId="0" fontId="6" fillId="16" borderId="31" xfId="0" applyFont="1" applyFill="1" applyBorder="1" applyAlignment="1">
      <alignment horizontal="left" vertical="top" wrapText="1"/>
    </xf>
    <xf numFmtId="0" fontId="6" fillId="17" borderId="31" xfId="0" applyFont="1" applyFill="1" applyBorder="1" applyAlignment="1">
      <alignment horizontal="right" vertical="top" wrapText="1" indent="1"/>
    </xf>
    <xf numFmtId="0" fontId="6" fillId="17" borderId="31" xfId="0" applyFont="1" applyFill="1" applyBorder="1" applyAlignment="1">
      <alignment horizontal="left" vertical="top" wrapText="1"/>
    </xf>
    <xf numFmtId="0" fontId="6" fillId="15" borderId="33" xfId="0" applyFont="1" applyFill="1" applyBorder="1" applyAlignment="1">
      <alignment horizontal="left" vertical="top" wrapText="1"/>
    </xf>
    <xf numFmtId="0" fontId="6" fillId="16" borderId="1" xfId="0" applyFont="1" applyFill="1" applyBorder="1" applyAlignment="1">
      <alignment horizontal="left" vertical="top" wrapText="1"/>
    </xf>
    <xf numFmtId="0" fontId="6" fillId="17" borderId="1" xfId="0" applyFont="1" applyFill="1" applyBorder="1" applyAlignment="1">
      <alignment horizontal="right" vertical="top" wrapText="1" indent="1"/>
    </xf>
    <xf numFmtId="0" fontId="6" fillId="17" borderId="1" xfId="0" applyFont="1" applyFill="1" applyBorder="1" applyAlignment="1">
      <alignment horizontal="left" vertical="top" wrapText="1"/>
    </xf>
    <xf numFmtId="0" fontId="6" fillId="17" borderId="5" xfId="0" applyFont="1" applyFill="1" applyBorder="1" applyAlignment="1">
      <alignment horizontal="left" vertical="top" wrapText="1"/>
    </xf>
    <xf numFmtId="0" fontId="6" fillId="17" borderId="13" xfId="0" applyFont="1" applyFill="1" applyBorder="1" applyAlignment="1">
      <alignment horizontal="left" vertical="top" wrapText="1"/>
    </xf>
    <xf numFmtId="0" fontId="6" fillId="17" borderId="14" xfId="0" applyFont="1" applyFill="1" applyBorder="1" applyAlignment="1">
      <alignment horizontal="left" vertical="top" wrapText="1"/>
    </xf>
    <xf numFmtId="0" fontId="6" fillId="15" borderId="28" xfId="0" applyFont="1" applyFill="1" applyBorder="1" applyAlignment="1">
      <alignment horizontal="left" vertical="top" wrapText="1"/>
    </xf>
    <xf numFmtId="0" fontId="6" fillId="16" borderId="30" xfId="0" applyFont="1" applyFill="1" applyBorder="1" applyAlignment="1">
      <alignment horizontal="left" vertical="top" wrapText="1"/>
    </xf>
    <xf numFmtId="0" fontId="6" fillId="17" borderId="30" xfId="0" applyFont="1" applyFill="1" applyBorder="1" applyAlignment="1">
      <alignment horizontal="right" vertical="top" wrapText="1" indent="1"/>
    </xf>
    <xf numFmtId="0" fontId="6" fillId="17" borderId="30" xfId="0" applyFont="1" applyFill="1" applyBorder="1" applyAlignment="1">
      <alignment horizontal="left" vertical="top" wrapText="1"/>
    </xf>
    <xf numFmtId="0" fontId="6" fillId="17" borderId="35" xfId="0" applyFont="1" applyFill="1" applyBorder="1" applyAlignment="1">
      <alignment horizontal="left" vertical="top" wrapText="1"/>
    </xf>
    <xf numFmtId="0" fontId="6" fillId="17" borderId="38" xfId="0" applyFont="1" applyFill="1" applyBorder="1" applyAlignment="1">
      <alignment horizontal="left" vertical="top" wrapText="1"/>
    </xf>
    <xf numFmtId="0" fontId="6" fillId="16" borderId="13" xfId="0" applyFont="1" applyFill="1" applyBorder="1" applyAlignment="1">
      <alignment horizontal="left" vertical="top" wrapText="1"/>
    </xf>
    <xf numFmtId="0" fontId="6" fillId="15" borderId="27" xfId="0" applyFont="1" applyFill="1" applyBorder="1" applyAlignment="1">
      <alignment horizontal="left" vertical="top" wrapText="1"/>
    </xf>
    <xf numFmtId="0" fontId="6" fillId="17" borderId="13" xfId="0" applyFont="1" applyFill="1" applyBorder="1" applyAlignment="1">
      <alignment horizontal="right" vertical="top" wrapText="1" indent="1"/>
    </xf>
    <xf numFmtId="0" fontId="6" fillId="18" borderId="27" xfId="0" applyFont="1" applyFill="1" applyBorder="1" applyAlignment="1">
      <alignment horizontal="left" vertical="top" wrapText="1"/>
    </xf>
    <xf numFmtId="0" fontId="6" fillId="19" borderId="13" xfId="0" applyFont="1" applyFill="1" applyBorder="1" applyAlignment="1">
      <alignment horizontal="left" vertical="top" wrapText="1"/>
    </xf>
    <xf numFmtId="0" fontId="6" fillId="20" borderId="13" xfId="0" applyFont="1" applyFill="1" applyBorder="1" applyAlignment="1">
      <alignment horizontal="right" vertical="top" wrapText="1" indent="1"/>
    </xf>
    <xf numFmtId="0" fontId="6" fillId="20" borderId="13" xfId="0" applyFont="1" applyFill="1" applyBorder="1" applyAlignment="1">
      <alignment horizontal="left" vertical="top" wrapText="1"/>
    </xf>
    <xf numFmtId="0" fontId="6" fillId="20" borderId="47" xfId="0" applyFont="1" applyFill="1" applyBorder="1" applyAlignment="1">
      <alignment horizontal="left" vertical="top" wrapText="1"/>
    </xf>
    <xf numFmtId="0" fontId="6" fillId="18" borderId="33" xfId="0" applyFont="1" applyFill="1" applyBorder="1" applyAlignment="1">
      <alignment horizontal="left" vertical="top" wrapText="1"/>
    </xf>
    <xf numFmtId="0" fontId="6" fillId="19" borderId="1" xfId="0" applyFont="1" applyFill="1" applyBorder="1" applyAlignment="1">
      <alignment horizontal="left" vertical="top" wrapText="1"/>
    </xf>
    <xf numFmtId="0" fontId="6" fillId="20" borderId="1" xfId="0" applyFont="1" applyFill="1" applyBorder="1" applyAlignment="1">
      <alignment horizontal="right" vertical="top" wrapText="1" indent="1"/>
    </xf>
    <xf numFmtId="0" fontId="6" fillId="20" borderId="1" xfId="0" applyFont="1" applyFill="1" applyBorder="1" applyAlignment="1">
      <alignment horizontal="left" vertical="top" wrapText="1"/>
    </xf>
    <xf numFmtId="0" fontId="6" fillId="20" borderId="5" xfId="0" applyFont="1" applyFill="1" applyBorder="1" applyAlignment="1">
      <alignment horizontal="left" vertical="top" wrapText="1"/>
    </xf>
    <xf numFmtId="0" fontId="6" fillId="20" borderId="14" xfId="0" applyFont="1" applyFill="1" applyBorder="1" applyAlignment="1">
      <alignment horizontal="left" vertical="top" wrapText="1"/>
    </xf>
    <xf numFmtId="0" fontId="6" fillId="18" borderId="28" xfId="0" applyFont="1" applyFill="1" applyBorder="1" applyAlignment="1">
      <alignment horizontal="left" vertical="top" wrapText="1"/>
    </xf>
    <xf numFmtId="0" fontId="6" fillId="19" borderId="30" xfId="0" applyFont="1" applyFill="1" applyBorder="1" applyAlignment="1">
      <alignment horizontal="left" vertical="top" wrapText="1"/>
    </xf>
    <xf numFmtId="0" fontId="6" fillId="20" borderId="30" xfId="0" applyFont="1" applyFill="1" applyBorder="1" applyAlignment="1">
      <alignment horizontal="right" vertical="top" wrapText="1" indent="1"/>
    </xf>
    <xf numFmtId="0" fontId="6" fillId="20" borderId="30" xfId="0" applyFont="1" applyFill="1" applyBorder="1" applyAlignment="1">
      <alignment horizontal="left" vertical="top" wrapText="1"/>
    </xf>
    <xf numFmtId="0" fontId="6" fillId="20" borderId="38" xfId="0" applyFont="1" applyFill="1" applyBorder="1" applyAlignment="1">
      <alignment horizontal="left" vertical="top" wrapText="1"/>
    </xf>
    <xf numFmtId="0" fontId="6" fillId="20" borderId="35" xfId="0" applyFont="1" applyFill="1" applyBorder="1" applyAlignment="1">
      <alignment horizontal="left" vertical="top" wrapText="1"/>
    </xf>
    <xf numFmtId="0" fontId="6" fillId="20" borderId="32" xfId="0" applyFont="1" applyFill="1" applyBorder="1" applyAlignment="1">
      <alignment horizontal="left" vertical="top" wrapText="1"/>
    </xf>
    <xf numFmtId="0" fontId="6" fillId="21" borderId="27" xfId="0" applyFont="1" applyFill="1" applyBorder="1" applyAlignment="1">
      <alignment horizontal="left" vertical="top" wrapText="1"/>
    </xf>
    <xf numFmtId="0" fontId="6" fillId="22" borderId="14" xfId="0" applyFont="1" applyFill="1" applyBorder="1" applyAlignment="1">
      <alignment horizontal="left" vertical="top" wrapText="1"/>
    </xf>
    <xf numFmtId="0" fontId="6" fillId="23" borderId="13" xfId="0" applyFont="1" applyFill="1" applyBorder="1" applyAlignment="1">
      <alignment horizontal="right" vertical="top" wrapText="1" indent="1"/>
    </xf>
    <xf numFmtId="0" fontId="6" fillId="23" borderId="13" xfId="0" applyFont="1" applyFill="1" applyBorder="1" applyAlignment="1">
      <alignment horizontal="left" vertical="top" wrapText="1"/>
    </xf>
    <xf numFmtId="0" fontId="6" fillId="23" borderId="14" xfId="0" applyFont="1" applyFill="1" applyBorder="1" applyAlignment="1">
      <alignment horizontal="left" vertical="top" wrapText="1"/>
    </xf>
    <xf numFmtId="0" fontId="6" fillId="21" borderId="28" xfId="0" applyFont="1" applyFill="1" applyBorder="1" applyAlignment="1">
      <alignment horizontal="left" vertical="top" wrapText="1"/>
    </xf>
    <xf numFmtId="0" fontId="6" fillId="22" borderId="35" xfId="0" applyFont="1" applyFill="1" applyBorder="1" applyAlignment="1">
      <alignment horizontal="left" vertical="top" wrapText="1"/>
    </xf>
    <xf numFmtId="0" fontId="6" fillId="23" borderId="30" xfId="0" applyFont="1" applyFill="1" applyBorder="1" applyAlignment="1">
      <alignment horizontal="right" vertical="top" wrapText="1" indent="1"/>
    </xf>
    <xf numFmtId="0" fontId="6" fillId="23" borderId="30" xfId="0" applyFont="1" applyFill="1" applyBorder="1" applyAlignment="1">
      <alignment horizontal="left" vertical="top" wrapText="1"/>
    </xf>
    <xf numFmtId="0" fontId="6" fillId="23" borderId="35" xfId="0" applyFont="1" applyFill="1" applyBorder="1" applyAlignment="1">
      <alignment horizontal="left" vertical="top" wrapText="1"/>
    </xf>
    <xf numFmtId="0" fontId="6" fillId="21" borderId="18" xfId="0" applyFont="1" applyFill="1" applyBorder="1" applyAlignment="1">
      <alignment horizontal="left" vertical="top" wrapText="1"/>
    </xf>
    <xf numFmtId="0" fontId="6" fillId="22" borderId="48" xfId="0" applyFont="1" applyFill="1" applyBorder="1" applyAlignment="1">
      <alignment horizontal="left" vertical="top" wrapText="1"/>
    </xf>
    <xf numFmtId="0" fontId="6" fillId="23" borderId="19" xfId="0" applyFont="1" applyFill="1" applyBorder="1" applyAlignment="1">
      <alignment horizontal="right" vertical="top" wrapText="1" indent="1"/>
    </xf>
    <xf numFmtId="0" fontId="6" fillId="23" borderId="19" xfId="0" applyFont="1" applyFill="1" applyBorder="1" applyAlignment="1">
      <alignment horizontal="left" vertical="top" wrapText="1"/>
    </xf>
    <xf numFmtId="0" fontId="6" fillId="23" borderId="48" xfId="0" applyFont="1" applyFill="1" applyBorder="1" applyAlignment="1">
      <alignment horizontal="left" vertical="top" wrapText="1"/>
    </xf>
    <xf numFmtId="0" fontId="6" fillId="21" borderId="42" xfId="0" applyFont="1" applyFill="1" applyBorder="1" applyAlignment="1">
      <alignment horizontal="left" vertical="top" wrapText="1"/>
    </xf>
    <xf numFmtId="0" fontId="6" fillId="22" borderId="4" xfId="0" applyFont="1" applyFill="1" applyBorder="1" applyAlignment="1">
      <alignment horizontal="left" vertical="top" wrapText="1"/>
    </xf>
    <xf numFmtId="0" fontId="6" fillId="23" borderId="3" xfId="0" applyFont="1" applyFill="1" applyBorder="1" applyAlignment="1">
      <alignment horizontal="right" vertical="top" wrapText="1" indent="1"/>
    </xf>
    <xf numFmtId="0" fontId="6" fillId="23" borderId="3" xfId="0" applyFont="1" applyFill="1" applyBorder="1" applyAlignment="1">
      <alignment horizontal="left" vertical="top" wrapText="1"/>
    </xf>
    <xf numFmtId="0" fontId="6" fillId="23" borderId="4" xfId="0" applyFont="1" applyFill="1" applyBorder="1" applyAlignment="1">
      <alignment horizontal="left" vertical="top" wrapText="1"/>
    </xf>
    <xf numFmtId="0" fontId="3" fillId="0" borderId="0" xfId="0" applyFont="1"/>
    <xf numFmtId="0" fontId="0" fillId="0" borderId="0" xfId="0" applyAlignment="1">
      <alignment wrapText="1"/>
    </xf>
    <xf numFmtId="0" fontId="0" fillId="0" borderId="0" xfId="0" applyAlignment="1">
      <alignment vertical="center" wrapText="1"/>
    </xf>
    <xf numFmtId="0" fontId="1" fillId="0" borderId="0" xfId="0" applyFont="1" applyAlignment="1">
      <alignment vertical="center" wrapText="1"/>
    </xf>
    <xf numFmtId="0" fontId="0" fillId="0" borderId="0" xfId="0" quotePrefix="1"/>
    <xf numFmtId="0" fontId="16" fillId="25" borderId="16" xfId="0" applyFont="1" applyFill="1" applyBorder="1" applyAlignment="1">
      <alignment vertical="top" wrapText="1"/>
    </xf>
    <xf numFmtId="0" fontId="16" fillId="0" borderId="16" xfId="0" applyFont="1" applyBorder="1" applyAlignment="1">
      <alignment vertical="top" wrapText="1"/>
    </xf>
    <xf numFmtId="0" fontId="16" fillId="0" borderId="50" xfId="0" applyFont="1" applyBorder="1" applyAlignment="1">
      <alignment vertical="top" wrapText="1"/>
    </xf>
    <xf numFmtId="0" fontId="18" fillId="0" borderId="0" xfId="2" applyFont="1">
      <alignment vertical="center" wrapText="1"/>
    </xf>
    <xf numFmtId="0" fontId="18" fillId="0" borderId="10" xfId="2" applyFont="1" applyBorder="1">
      <alignment vertical="center" wrapText="1"/>
    </xf>
    <xf numFmtId="0" fontId="21" fillId="0" borderId="0" xfId="2" applyFont="1" applyAlignment="1">
      <alignment horizontal="left" vertical="center" wrapText="1"/>
    </xf>
    <xf numFmtId="0" fontId="24" fillId="0" borderId="0" xfId="2" applyFont="1">
      <alignment vertical="center" wrapText="1"/>
    </xf>
    <xf numFmtId="0" fontId="25" fillId="0" borderId="0" xfId="2" applyFont="1">
      <alignment vertical="center" wrapText="1"/>
    </xf>
    <xf numFmtId="0" fontId="26" fillId="0" borderId="0" xfId="2" applyFont="1" applyAlignment="1">
      <alignment horizontal="left" vertical="center"/>
    </xf>
    <xf numFmtId="0" fontId="18" fillId="0" borderId="57" xfId="2" applyFont="1" applyBorder="1">
      <alignment vertical="center" wrapText="1"/>
    </xf>
    <xf numFmtId="0" fontId="6" fillId="14" borderId="13" xfId="0" applyFont="1" applyFill="1" applyBorder="1" applyAlignment="1">
      <alignment horizontal="left" vertical="top" wrapText="1"/>
    </xf>
    <xf numFmtId="0" fontId="7" fillId="7" borderId="24" xfId="0" applyFont="1" applyFill="1" applyBorder="1" applyAlignment="1">
      <alignment horizontal="left" vertical="top" wrapText="1"/>
    </xf>
    <xf numFmtId="0" fontId="6" fillId="7" borderId="58" xfId="0" applyFont="1" applyFill="1" applyBorder="1" applyAlignment="1">
      <alignment horizontal="left" vertical="top" wrapText="1"/>
    </xf>
    <xf numFmtId="0" fontId="6" fillId="7" borderId="47" xfId="0" applyFont="1" applyFill="1" applyBorder="1" applyAlignment="1">
      <alignment horizontal="left" vertical="top" wrapText="1"/>
    </xf>
    <xf numFmtId="0" fontId="7" fillId="7" borderId="13" xfId="0" applyFont="1" applyFill="1" applyBorder="1" applyAlignment="1">
      <alignment horizontal="left" vertical="top" wrapText="1"/>
    </xf>
    <xf numFmtId="0" fontId="7" fillId="7" borderId="14" xfId="0" applyFont="1" applyFill="1" applyBorder="1" applyAlignment="1">
      <alignment horizontal="left" vertical="top" wrapText="1"/>
    </xf>
    <xf numFmtId="0" fontId="7" fillId="7" borderId="1"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30" xfId="0" applyFont="1" applyFill="1" applyBorder="1" applyAlignment="1">
      <alignment horizontal="left" vertical="top" wrapText="1"/>
    </xf>
    <xf numFmtId="0" fontId="6" fillId="7" borderId="38" xfId="0" applyFont="1" applyFill="1" applyBorder="1" applyAlignment="1">
      <alignment horizontal="left" vertical="top" wrapText="1"/>
    </xf>
    <xf numFmtId="0" fontId="6" fillId="7" borderId="46" xfId="0" applyFont="1" applyFill="1" applyBorder="1" applyAlignment="1">
      <alignment horizontal="left" vertical="top" wrapText="1"/>
    </xf>
    <xf numFmtId="0" fontId="7" fillId="26" borderId="22" xfId="0" applyFont="1" applyFill="1" applyBorder="1" applyAlignment="1">
      <alignment horizontal="left" vertical="top" wrapText="1"/>
    </xf>
    <xf numFmtId="0" fontId="7" fillId="27" borderId="24" xfId="0" applyFont="1" applyFill="1" applyBorder="1" applyAlignment="1">
      <alignment horizontal="left" vertical="top" wrapText="1"/>
    </xf>
    <xf numFmtId="0" fontId="7" fillId="27" borderId="24" xfId="0" applyFont="1" applyFill="1" applyBorder="1" applyAlignment="1">
      <alignment horizontal="right" vertical="top" wrapText="1" indent="1"/>
    </xf>
    <xf numFmtId="0" fontId="6" fillId="27" borderId="13" xfId="0" applyFont="1" applyFill="1" applyBorder="1" applyAlignment="1">
      <alignment horizontal="left" vertical="top" wrapText="1"/>
    </xf>
    <xf numFmtId="0" fontId="6" fillId="27" borderId="46" xfId="0" applyFont="1" applyFill="1" applyBorder="1" applyAlignment="1">
      <alignment horizontal="left" vertical="top" wrapText="1"/>
    </xf>
    <xf numFmtId="0" fontId="7" fillId="26" borderId="27" xfId="0" applyFont="1" applyFill="1" applyBorder="1" applyAlignment="1">
      <alignment horizontal="left" vertical="top" wrapText="1"/>
    </xf>
    <xf numFmtId="0" fontId="7" fillId="27" borderId="13" xfId="0" applyFont="1" applyFill="1" applyBorder="1" applyAlignment="1">
      <alignment horizontal="left" vertical="top" wrapText="1"/>
    </xf>
    <xf numFmtId="0" fontId="7" fillId="28" borderId="13" xfId="0" applyFont="1" applyFill="1" applyBorder="1" applyAlignment="1">
      <alignment horizontal="right" vertical="top" wrapText="1" indent="1"/>
    </xf>
    <xf numFmtId="0" fontId="6" fillId="28" borderId="13" xfId="0" applyFont="1" applyFill="1" applyBorder="1" applyAlignment="1">
      <alignment horizontal="left" vertical="top" wrapText="1"/>
    </xf>
    <xf numFmtId="0" fontId="6" fillId="28" borderId="46" xfId="0" applyFont="1" applyFill="1" applyBorder="1" applyAlignment="1">
      <alignment horizontal="left" vertical="top" wrapText="1"/>
    </xf>
    <xf numFmtId="0" fontId="7" fillId="27" borderId="13" xfId="0" applyFont="1" applyFill="1" applyBorder="1" applyAlignment="1">
      <alignment horizontal="right" vertical="top" wrapText="1" indent="1"/>
    </xf>
    <xf numFmtId="0" fontId="7" fillId="28" borderId="13" xfId="0" applyFont="1" applyFill="1" applyBorder="1" applyAlignment="1">
      <alignment horizontal="left" vertical="top" wrapText="1"/>
    </xf>
    <xf numFmtId="0" fontId="7" fillId="26" borderId="28" xfId="0" applyFont="1" applyFill="1" applyBorder="1" applyAlignment="1">
      <alignment horizontal="left" vertical="top" wrapText="1"/>
    </xf>
    <xf numFmtId="0" fontId="7" fillId="27" borderId="30" xfId="0" applyFont="1" applyFill="1" applyBorder="1" applyAlignment="1">
      <alignment horizontal="left" vertical="top" wrapText="1"/>
    </xf>
    <xf numFmtId="0" fontId="7" fillId="27" borderId="30" xfId="0" applyFont="1" applyFill="1" applyBorder="1" applyAlignment="1">
      <alignment horizontal="right" vertical="top" wrapText="1" indent="1"/>
    </xf>
    <xf numFmtId="0" fontId="6" fillId="27" borderId="30" xfId="0" applyFont="1" applyFill="1" applyBorder="1" applyAlignment="1">
      <alignment horizontal="left" vertical="top" wrapText="1"/>
    </xf>
    <xf numFmtId="0" fontId="6" fillId="27" borderId="38" xfId="0" applyFont="1" applyFill="1" applyBorder="1" applyAlignment="1">
      <alignment horizontal="left" vertical="top" wrapText="1"/>
    </xf>
    <xf numFmtId="0" fontId="7" fillId="26" borderId="33" xfId="0" applyFont="1" applyFill="1" applyBorder="1" applyAlignment="1">
      <alignment horizontal="left" vertical="top" wrapText="1"/>
    </xf>
    <xf numFmtId="0" fontId="7" fillId="27" borderId="1" xfId="0" applyFont="1" applyFill="1" applyBorder="1" applyAlignment="1">
      <alignment horizontal="left" vertical="top" wrapText="1"/>
    </xf>
    <xf numFmtId="0" fontId="7" fillId="26" borderId="36" xfId="0" applyFont="1" applyFill="1" applyBorder="1" applyAlignment="1">
      <alignment horizontal="left" vertical="top" wrapText="1"/>
    </xf>
    <xf numFmtId="0" fontId="7" fillId="27" borderId="31" xfId="0" applyFont="1" applyFill="1" applyBorder="1" applyAlignment="1">
      <alignment horizontal="left" vertical="top" wrapText="1"/>
    </xf>
    <xf numFmtId="0" fontId="7" fillId="28" borderId="30" xfId="0" applyFont="1" applyFill="1" applyBorder="1" applyAlignment="1">
      <alignment horizontal="right" vertical="top" wrapText="1" indent="1"/>
    </xf>
    <xf numFmtId="0" fontId="6" fillId="28" borderId="30" xfId="0" applyFont="1" applyFill="1" applyBorder="1" applyAlignment="1">
      <alignment horizontal="left" vertical="top" wrapText="1"/>
    </xf>
    <xf numFmtId="0" fontId="6" fillId="28" borderId="38" xfId="0" applyFont="1" applyFill="1" applyBorder="1" applyAlignment="1">
      <alignment horizontal="left" vertical="top" wrapText="1"/>
    </xf>
    <xf numFmtId="0" fontId="7" fillId="28" borderId="1" xfId="0" applyFont="1" applyFill="1" applyBorder="1" applyAlignment="1">
      <alignment horizontal="right" vertical="top" wrapText="1" indent="1"/>
    </xf>
    <xf numFmtId="0" fontId="7" fillId="27" borderId="1" xfId="0" applyFont="1" applyFill="1" applyBorder="1" applyAlignment="1">
      <alignment horizontal="right" vertical="top" wrapText="1" indent="1"/>
    </xf>
    <xf numFmtId="0" fontId="6" fillId="27" borderId="1" xfId="0" applyFont="1" applyFill="1" applyBorder="1" applyAlignment="1">
      <alignment horizontal="left" vertical="top" wrapText="1"/>
    </xf>
    <xf numFmtId="0" fontId="6" fillId="27" borderId="5" xfId="0" applyFont="1" applyFill="1" applyBorder="1" applyAlignment="1">
      <alignment horizontal="left" vertical="top" wrapText="1"/>
    </xf>
    <xf numFmtId="0" fontId="6" fillId="27" borderId="34" xfId="0" applyFont="1" applyFill="1" applyBorder="1" applyAlignment="1">
      <alignment horizontal="left" vertical="top" wrapText="1"/>
    </xf>
    <xf numFmtId="0" fontId="6" fillId="28" borderId="14" xfId="0" applyFont="1" applyFill="1" applyBorder="1" applyAlignment="1">
      <alignment horizontal="left" vertical="top" wrapText="1"/>
    </xf>
    <xf numFmtId="0" fontId="6" fillId="10" borderId="46" xfId="0" applyFont="1" applyFill="1" applyBorder="1" applyAlignment="1">
      <alignment horizontal="left" vertical="top" wrapText="1"/>
    </xf>
    <xf numFmtId="0" fontId="6" fillId="9" borderId="31" xfId="0" applyFont="1" applyFill="1" applyBorder="1" applyAlignment="1">
      <alignment horizontal="left" vertical="top" wrapText="1"/>
    </xf>
    <xf numFmtId="0" fontId="6" fillId="10" borderId="31" xfId="0" applyFont="1" applyFill="1" applyBorder="1" applyAlignment="1">
      <alignment horizontal="right" vertical="top" wrapText="1" indent="1"/>
    </xf>
    <xf numFmtId="0" fontId="6" fillId="10" borderId="32" xfId="0" applyFont="1" applyFill="1" applyBorder="1" applyAlignment="1">
      <alignment horizontal="left" vertical="top" wrapText="1"/>
    </xf>
    <xf numFmtId="0" fontId="7" fillId="10" borderId="14" xfId="0" applyFont="1" applyFill="1" applyBorder="1" applyAlignment="1">
      <alignment horizontal="left" vertical="top" wrapText="1"/>
    </xf>
    <xf numFmtId="0" fontId="7" fillId="10" borderId="13" xfId="0" applyFont="1" applyFill="1" applyBorder="1" applyAlignment="1">
      <alignment horizontal="left" vertical="top" wrapText="1"/>
    </xf>
    <xf numFmtId="0" fontId="6" fillId="10" borderId="8" xfId="0" applyFont="1" applyFill="1" applyBorder="1" applyAlignment="1">
      <alignment horizontal="left" vertical="top" wrapText="1"/>
    </xf>
    <xf numFmtId="0" fontId="10" fillId="10" borderId="4" xfId="0" applyFont="1" applyFill="1" applyBorder="1" applyAlignment="1">
      <alignment horizontal="left" vertical="top" wrapText="1"/>
    </xf>
    <xf numFmtId="0" fontId="10" fillId="10" borderId="14" xfId="0" applyFont="1" applyFill="1" applyBorder="1" applyAlignment="1">
      <alignment horizontal="left" vertical="top" wrapText="1"/>
    </xf>
    <xf numFmtId="0" fontId="6" fillId="14" borderId="14" xfId="0" applyFont="1" applyFill="1" applyBorder="1" applyAlignment="1">
      <alignment horizontal="left" vertical="top" wrapText="1"/>
    </xf>
    <xf numFmtId="0" fontId="7" fillId="14" borderId="46" xfId="0" applyFont="1" applyFill="1" applyBorder="1" applyAlignment="1">
      <alignment horizontal="left" vertical="top" wrapText="1"/>
    </xf>
    <xf numFmtId="0" fontId="7" fillId="14" borderId="34" xfId="0" applyFont="1" applyFill="1" applyBorder="1" applyAlignment="1">
      <alignment horizontal="left" vertical="top" wrapText="1"/>
    </xf>
    <xf numFmtId="0" fontId="6" fillId="11" borderId="36" xfId="0" applyFont="1" applyFill="1" applyBorder="1" applyAlignment="1">
      <alignment horizontal="left" vertical="top" wrapText="1"/>
    </xf>
    <xf numFmtId="0" fontId="6" fillId="12" borderId="31" xfId="0" applyFont="1" applyFill="1" applyBorder="1" applyAlignment="1">
      <alignment horizontal="left" vertical="top" wrapText="1"/>
    </xf>
    <xf numFmtId="0" fontId="6" fillId="13" borderId="31" xfId="0" applyFont="1" applyFill="1" applyBorder="1" applyAlignment="1">
      <alignment horizontal="right" vertical="top" wrapText="1" indent="1"/>
    </xf>
    <xf numFmtId="0" fontId="7" fillId="14" borderId="31" xfId="0" applyFont="1" applyFill="1" applyBorder="1" applyAlignment="1">
      <alignment horizontal="left" vertical="top" wrapText="1"/>
    </xf>
    <xf numFmtId="0" fontId="7" fillId="14" borderId="32" xfId="0" applyFont="1" applyFill="1" applyBorder="1" applyAlignment="1">
      <alignment horizontal="left" vertical="top" wrapText="1"/>
    </xf>
    <xf numFmtId="0" fontId="7" fillId="14" borderId="37" xfId="0" applyFont="1" applyFill="1" applyBorder="1" applyAlignment="1">
      <alignment horizontal="left" vertical="top" wrapText="1"/>
    </xf>
    <xf numFmtId="0" fontId="7" fillId="14" borderId="47" xfId="0" applyFont="1" applyFill="1" applyBorder="1" applyAlignment="1">
      <alignment horizontal="left" vertical="top" wrapText="1"/>
    </xf>
    <xf numFmtId="0" fontId="6" fillId="14" borderId="35" xfId="0" applyFont="1" applyFill="1" applyBorder="1" applyAlignment="1">
      <alignment horizontal="left" vertical="top" wrapText="1"/>
    </xf>
    <xf numFmtId="0" fontId="6" fillId="14" borderId="1" xfId="0" applyFont="1" applyFill="1" applyBorder="1" applyAlignment="1">
      <alignment horizontal="left" vertical="top" wrapText="1"/>
    </xf>
    <xf numFmtId="0" fontId="6" fillId="13" borderId="46" xfId="0" applyFont="1" applyFill="1" applyBorder="1" applyAlignment="1">
      <alignment horizontal="left" vertical="top" wrapText="1"/>
    </xf>
    <xf numFmtId="0" fontId="6" fillId="17" borderId="46" xfId="0" applyFont="1" applyFill="1" applyBorder="1" applyAlignment="1">
      <alignment horizontal="left" vertical="top" wrapText="1"/>
    </xf>
    <xf numFmtId="0" fontId="6" fillId="17" borderId="34" xfId="0" applyFont="1" applyFill="1" applyBorder="1" applyAlignment="1">
      <alignment horizontal="left" vertical="top" wrapText="1"/>
    </xf>
    <xf numFmtId="0" fontId="6" fillId="17" borderId="32" xfId="0" applyFont="1" applyFill="1" applyBorder="1" applyAlignment="1">
      <alignment horizontal="left" vertical="top" wrapText="1"/>
    </xf>
    <xf numFmtId="0" fontId="6" fillId="17" borderId="37" xfId="0" applyFont="1" applyFill="1" applyBorder="1" applyAlignment="1">
      <alignment horizontal="left" vertical="top" wrapText="1"/>
    </xf>
    <xf numFmtId="0" fontId="6" fillId="20" borderId="34" xfId="0" applyFont="1" applyFill="1" applyBorder="1" applyAlignment="1">
      <alignment horizontal="left" vertical="top" wrapText="1"/>
    </xf>
    <xf numFmtId="0" fontId="6" fillId="20" borderId="46" xfId="0" applyFont="1" applyFill="1" applyBorder="1" applyAlignment="1">
      <alignment horizontal="left" vertical="top" wrapText="1"/>
    </xf>
    <xf numFmtId="0" fontId="6" fillId="18" borderId="36" xfId="0" applyFont="1" applyFill="1" applyBorder="1" applyAlignment="1">
      <alignment horizontal="left" vertical="top" wrapText="1"/>
    </xf>
    <xf numFmtId="0" fontId="6" fillId="19" borderId="31" xfId="0" applyFont="1" applyFill="1" applyBorder="1" applyAlignment="1">
      <alignment horizontal="left" vertical="top" wrapText="1"/>
    </xf>
    <xf numFmtId="0" fontId="6" fillId="20" borderId="31" xfId="0" applyFont="1" applyFill="1" applyBorder="1" applyAlignment="1">
      <alignment horizontal="right" vertical="top" wrapText="1" indent="1"/>
    </xf>
    <xf numFmtId="0" fontId="6" fillId="20" borderId="31" xfId="0" applyFont="1" applyFill="1" applyBorder="1" applyAlignment="1">
      <alignment horizontal="left" vertical="top" wrapText="1"/>
    </xf>
    <xf numFmtId="0" fontId="6" fillId="20" borderId="37" xfId="0" applyFont="1" applyFill="1" applyBorder="1" applyAlignment="1">
      <alignment horizontal="left" vertical="top" wrapText="1"/>
    </xf>
    <xf numFmtId="0" fontId="6" fillId="23" borderId="46" xfId="0" applyFont="1" applyFill="1" applyBorder="1" applyAlignment="1">
      <alignment horizontal="left" vertical="top" wrapText="1"/>
    </xf>
    <xf numFmtId="0" fontId="6" fillId="23" borderId="38" xfId="0" applyFont="1" applyFill="1" applyBorder="1" applyAlignment="1">
      <alignment horizontal="left" vertical="top" wrapText="1"/>
    </xf>
    <xf numFmtId="0" fontId="7" fillId="23" borderId="1" xfId="0" applyFont="1" applyFill="1" applyBorder="1" applyAlignment="1">
      <alignment horizontal="left" vertical="top" wrapText="1"/>
    </xf>
    <xf numFmtId="0" fontId="6" fillId="23" borderId="31" xfId="0" applyFont="1" applyFill="1" applyBorder="1" applyAlignment="1">
      <alignment horizontal="left" vertical="top" wrapText="1"/>
    </xf>
    <xf numFmtId="0" fontId="6" fillId="23" borderId="59" xfId="0" applyFont="1" applyFill="1" applyBorder="1" applyAlignment="1">
      <alignment horizontal="left" vertical="top" wrapText="1"/>
    </xf>
    <xf numFmtId="0" fontId="6" fillId="23" borderId="44" xfId="0" applyFont="1" applyFill="1" applyBorder="1" applyAlignment="1">
      <alignment horizontal="left" vertical="top" wrapText="1"/>
    </xf>
    <xf numFmtId="0" fontId="6" fillId="28" borderId="1" xfId="0" applyFont="1" applyFill="1" applyBorder="1" applyAlignment="1">
      <alignment horizontal="left" vertical="top" wrapText="1"/>
    </xf>
    <xf numFmtId="0" fontId="0" fillId="0" borderId="0" xfId="0" applyAlignment="1" applyProtection="1">
      <alignment wrapText="1"/>
      <protection locked="0"/>
    </xf>
    <xf numFmtId="0" fontId="0" fillId="29" borderId="0" xfId="0" applyFill="1"/>
    <xf numFmtId="0" fontId="7" fillId="0" borderId="16" xfId="0" applyFont="1" applyBorder="1" applyAlignment="1">
      <alignment vertical="top" wrapText="1"/>
    </xf>
    <xf numFmtId="0" fontId="7" fillId="0" borderId="7" xfId="0" applyFont="1" applyBorder="1" applyAlignment="1">
      <alignment horizontal="left" vertical="top" wrapText="1"/>
    </xf>
    <xf numFmtId="0" fontId="7" fillId="0" borderId="5" xfId="0" applyFont="1" applyBorder="1" applyAlignment="1">
      <alignment horizontal="left" vertical="top" wrapText="1"/>
    </xf>
    <xf numFmtId="0" fontId="7" fillId="25" borderId="16" xfId="0" applyFont="1" applyFill="1" applyBorder="1" applyAlignment="1">
      <alignment vertical="top" wrapText="1"/>
    </xf>
    <xf numFmtId="0" fontId="7" fillId="25" borderId="7" xfId="0" applyFont="1" applyFill="1" applyBorder="1" applyAlignment="1">
      <alignment horizontal="left" vertical="top" wrapText="1"/>
    </xf>
    <xf numFmtId="0" fontId="7" fillId="25" borderId="5" xfId="0" applyFont="1" applyFill="1" applyBorder="1" applyAlignment="1">
      <alignment horizontal="left" vertical="top" wrapText="1"/>
    </xf>
    <xf numFmtId="0" fontId="7" fillId="0" borderId="5" xfId="0" applyFont="1" applyBorder="1" applyAlignment="1">
      <alignment vertical="top"/>
    </xf>
    <xf numFmtId="0" fontId="7" fillId="0" borderId="50" xfId="0" applyFont="1" applyBorder="1" applyAlignment="1">
      <alignment vertical="top" wrapText="1"/>
    </xf>
    <xf numFmtId="0" fontId="7" fillId="0" borderId="11" xfId="0" applyFont="1" applyBorder="1" applyAlignment="1">
      <alignment horizontal="left" vertical="top" wrapText="1"/>
    </xf>
    <xf numFmtId="0" fontId="7" fillId="0" borderId="8" xfId="0" applyFont="1" applyBorder="1" applyAlignment="1">
      <alignment horizontal="left" vertical="top" wrapText="1"/>
    </xf>
    <xf numFmtId="0" fontId="7" fillId="0" borderId="16" xfId="0" applyFont="1" applyBorder="1" applyAlignment="1">
      <alignment horizontal="left" vertical="top" wrapText="1"/>
    </xf>
    <xf numFmtId="0" fontId="7" fillId="0" borderId="54" xfId="0" applyFont="1" applyBorder="1" applyAlignment="1">
      <alignment horizontal="left" vertical="top" wrapText="1"/>
    </xf>
    <xf numFmtId="0" fontId="0" fillId="0" borderId="1" xfId="0" applyBorder="1" applyProtection="1">
      <protection locked="0"/>
    </xf>
    <xf numFmtId="0" fontId="2" fillId="0" borderId="8" xfId="0" applyFont="1" applyBorder="1" applyProtection="1">
      <protection locked="0"/>
    </xf>
    <xf numFmtId="0" fontId="2" fillId="0" borderId="1" xfId="0" applyFont="1" applyBorder="1" applyProtection="1">
      <protection locked="0"/>
    </xf>
    <xf numFmtId="0" fontId="0" fillId="30" borderId="0" xfId="0" applyFill="1"/>
    <xf numFmtId="0" fontId="2" fillId="0" borderId="0" xfId="0" applyFont="1"/>
    <xf numFmtId="0" fontId="12" fillId="0" borderId="0" xfId="0" applyFont="1"/>
    <xf numFmtId="0" fontId="2" fillId="0" borderId="49" xfId="0" applyFont="1" applyBorder="1" applyProtection="1">
      <protection locked="0"/>
    </xf>
    <xf numFmtId="0" fontId="38" fillId="30" borderId="0" xfId="0" applyFont="1" applyFill="1" applyAlignment="1">
      <alignment horizontal="right"/>
    </xf>
    <xf numFmtId="0" fontId="37" fillId="0" borderId="0" xfId="0" applyFont="1" applyAlignment="1">
      <alignment horizontal="right"/>
    </xf>
    <xf numFmtId="0" fontId="37" fillId="30" borderId="0" xfId="0" applyFont="1" applyFill="1" applyAlignment="1">
      <alignment horizontal="right"/>
    </xf>
    <xf numFmtId="0" fontId="0" fillId="30" borderId="0" xfId="0" applyFill="1" applyAlignment="1">
      <alignment wrapText="1"/>
    </xf>
    <xf numFmtId="0" fontId="3" fillId="0" borderId="0" xfId="0" applyFont="1" applyAlignment="1">
      <alignment wrapText="1"/>
    </xf>
    <xf numFmtId="0" fontId="2" fillId="0" borderId="8" xfId="0" applyFont="1" applyBorder="1" applyAlignment="1" applyProtection="1">
      <alignment wrapText="1"/>
      <protection locked="0"/>
    </xf>
    <xf numFmtId="0" fontId="2" fillId="0" borderId="49" xfId="0" applyFont="1" applyBorder="1" applyAlignment="1" applyProtection="1">
      <alignment wrapText="1"/>
      <protection locked="0"/>
    </xf>
    <xf numFmtId="0" fontId="41" fillId="31" borderId="8" xfId="0" applyFont="1" applyFill="1" applyBorder="1" applyAlignment="1">
      <alignment horizontal="center" vertical="center" wrapText="1"/>
    </xf>
    <xf numFmtId="0" fontId="41" fillId="31" borderId="9" xfId="0" applyFont="1" applyFill="1" applyBorder="1" applyAlignment="1">
      <alignment horizontal="center" vertical="center" wrapText="1"/>
    </xf>
    <xf numFmtId="0" fontId="38" fillId="0" borderId="0" xfId="0" applyFont="1" applyAlignment="1">
      <alignment horizontal="left" vertical="top"/>
    </xf>
    <xf numFmtId="0" fontId="37" fillId="0" borderId="0" xfId="0" applyFont="1" applyAlignment="1">
      <alignment horizontal="right" vertical="top"/>
    </xf>
    <xf numFmtId="0" fontId="38" fillId="0" borderId="0" xfId="0" applyFont="1" applyAlignment="1">
      <alignment horizontal="left" vertical="top" wrapText="1"/>
    </xf>
    <xf numFmtId="0" fontId="44" fillId="0" borderId="0" xfId="0" applyFont="1" applyAlignment="1">
      <alignment vertical="top"/>
    </xf>
    <xf numFmtId="0" fontId="46" fillId="0" borderId="16" xfId="0" applyFont="1" applyBorder="1" applyAlignment="1">
      <alignment horizontal="center" vertical="top" wrapText="1"/>
    </xf>
    <xf numFmtId="0" fontId="46" fillId="0" borderId="16" xfId="0" applyFont="1" applyBorder="1" applyAlignment="1">
      <alignment horizontal="center" vertical="center" wrapText="1"/>
    </xf>
    <xf numFmtId="0" fontId="46" fillId="0" borderId="50" xfId="0" applyFont="1" applyBorder="1" applyAlignment="1">
      <alignment horizontal="center" vertical="center" wrapText="1"/>
    </xf>
    <xf numFmtId="0" fontId="47" fillId="0" borderId="12" xfId="0" applyFont="1" applyBorder="1" applyAlignment="1" applyProtection="1">
      <alignment horizontal="left" vertical="center" wrapText="1"/>
      <protection locked="0"/>
    </xf>
    <xf numFmtId="0" fontId="47" fillId="0" borderId="16" xfId="0" applyFont="1" applyBorder="1" applyAlignment="1" applyProtection="1">
      <alignment horizontal="left" vertical="center" wrapText="1"/>
      <protection locked="0"/>
    </xf>
    <xf numFmtId="0" fontId="47" fillId="0" borderId="15" xfId="0" applyFont="1" applyBorder="1" applyAlignment="1" applyProtection="1">
      <alignment horizontal="left" vertical="center" wrapText="1"/>
      <protection locked="0"/>
    </xf>
    <xf numFmtId="0" fontId="46" fillId="32" borderId="16" xfId="0" applyFont="1" applyFill="1" applyBorder="1" applyAlignment="1">
      <alignment horizontal="center" vertical="center" wrapText="1"/>
    </xf>
    <xf numFmtId="0" fontId="46" fillId="32" borderId="16" xfId="0" applyFont="1" applyFill="1" applyBorder="1" applyAlignment="1">
      <alignment horizontal="center" vertical="center"/>
    </xf>
    <xf numFmtId="0" fontId="46" fillId="32" borderId="17" xfId="0" applyFont="1" applyFill="1" applyBorder="1" applyAlignment="1">
      <alignment horizontal="center" vertical="center" wrapText="1"/>
    </xf>
    <xf numFmtId="0" fontId="46" fillId="30" borderId="16" xfId="0" applyFont="1" applyFill="1" applyBorder="1" applyAlignment="1">
      <alignment horizontal="center" vertical="top" wrapText="1"/>
    </xf>
    <xf numFmtId="0" fontId="46" fillId="30" borderId="16" xfId="0" applyFont="1" applyFill="1" applyBorder="1" applyAlignment="1">
      <alignment horizontal="center" vertical="center" wrapText="1"/>
    </xf>
    <xf numFmtId="0" fontId="14" fillId="0" borderId="0" xfId="0" applyFont="1"/>
    <xf numFmtId="0" fontId="0" fillId="0" borderId="1" xfId="0" applyBorder="1" applyAlignment="1" applyProtection="1">
      <alignment wrapText="1"/>
      <protection locked="0"/>
    </xf>
    <xf numFmtId="0" fontId="2" fillId="2" borderId="8" xfId="0" applyFont="1" applyFill="1" applyBorder="1"/>
    <xf numFmtId="0" fontId="2" fillId="2" borderId="8" xfId="0" applyFont="1" applyFill="1" applyBorder="1" applyAlignment="1">
      <alignment wrapText="1"/>
    </xf>
    <xf numFmtId="0" fontId="43" fillId="2" borderId="13" xfId="0" applyFont="1" applyFill="1" applyBorder="1" applyAlignment="1">
      <alignment horizontal="left" vertical="top" wrapText="1"/>
    </xf>
    <xf numFmtId="0" fontId="47" fillId="2" borderId="12" xfId="0" applyFont="1" applyFill="1" applyBorder="1" applyAlignment="1">
      <alignment horizontal="center" vertical="top" wrapText="1"/>
    </xf>
    <xf numFmtId="0" fontId="47" fillId="2" borderId="12" xfId="0" applyFont="1" applyFill="1" applyBorder="1" applyAlignment="1">
      <alignment horizontal="left" vertical="top" wrapText="1"/>
    </xf>
    <xf numFmtId="0" fontId="47" fillId="2" borderId="12" xfId="0" applyFont="1" applyFill="1" applyBorder="1" applyAlignment="1">
      <alignment horizontal="left" vertical="center" wrapText="1"/>
    </xf>
    <xf numFmtId="0" fontId="0" fillId="2" borderId="16" xfId="0" applyFill="1" applyBorder="1" applyAlignment="1">
      <alignment horizontal="left" vertical="top" wrapText="1"/>
    </xf>
    <xf numFmtId="0" fontId="42" fillId="31" borderId="10" xfId="0" applyFont="1" applyFill="1" applyBorder="1" applyAlignment="1">
      <alignment horizontal="center" vertical="center"/>
    </xf>
    <xf numFmtId="0" fontId="42" fillId="31" borderId="9" xfId="0" applyFont="1" applyFill="1" applyBorder="1" applyAlignment="1">
      <alignment vertical="center"/>
    </xf>
    <xf numFmtId="0" fontId="42" fillId="31" borderId="9" xfId="0" applyFont="1" applyFill="1" applyBorder="1" applyAlignment="1">
      <alignment vertical="center" wrapText="1"/>
    </xf>
    <xf numFmtId="0" fontId="42" fillId="31" borderId="8" xfId="0" applyFont="1" applyFill="1" applyBorder="1" applyAlignment="1">
      <alignment vertical="center" wrapText="1"/>
    </xf>
    <xf numFmtId="0" fontId="42" fillId="31" borderId="13" xfId="0" applyFont="1" applyFill="1" applyBorder="1" applyAlignment="1">
      <alignment horizontal="center" vertical="top"/>
    </xf>
    <xf numFmtId="0" fontId="42" fillId="31" borderId="13" xfId="0" applyFont="1" applyFill="1" applyBorder="1" applyAlignment="1">
      <alignment horizontal="center" vertical="top" wrapText="1"/>
    </xf>
    <xf numFmtId="0" fontId="42" fillId="31" borderId="14" xfId="0" applyFont="1" applyFill="1" applyBorder="1" applyAlignment="1">
      <alignment horizontal="center" vertical="top" wrapText="1"/>
    </xf>
    <xf numFmtId="0" fontId="2" fillId="24" borderId="1" xfId="0" applyFont="1" applyFill="1" applyBorder="1" applyProtection="1">
      <protection locked="0"/>
    </xf>
    <xf numFmtId="0" fontId="2" fillId="24" borderId="9" xfId="0" applyFont="1" applyFill="1" applyBorder="1" applyProtection="1">
      <protection locked="0"/>
    </xf>
    <xf numFmtId="0" fontId="47" fillId="24" borderId="12" xfId="0" applyFont="1" applyFill="1" applyBorder="1" applyAlignment="1" applyProtection="1">
      <alignment horizontal="left" vertical="center" wrapText="1"/>
      <protection locked="0"/>
    </xf>
    <xf numFmtId="176" fontId="17" fillId="0" borderId="0" xfId="2" applyNumberFormat="1" applyAlignment="1">
      <alignment horizontal="left" vertical="center" wrapText="1"/>
    </xf>
    <xf numFmtId="0" fontId="38" fillId="0" borderId="0" xfId="0" applyFont="1" applyAlignment="1">
      <alignment horizontal="right"/>
    </xf>
    <xf numFmtId="0" fontId="35" fillId="0" borderId="0" xfId="0" applyFont="1" applyAlignment="1">
      <alignment vertical="center" wrapText="1"/>
    </xf>
    <xf numFmtId="0" fontId="2" fillId="30" borderId="4" xfId="0" applyFont="1" applyFill="1" applyBorder="1"/>
    <xf numFmtId="0" fontId="0" fillId="30" borderId="2" xfId="0" applyFill="1" applyBorder="1" applyAlignment="1">
      <alignment wrapText="1"/>
    </xf>
    <xf numFmtId="0" fontId="3" fillId="30" borderId="2" xfId="0" applyFont="1" applyFill="1" applyBorder="1" applyAlignment="1">
      <alignment wrapText="1"/>
    </xf>
    <xf numFmtId="0" fontId="13" fillId="30" borderId="2" xfId="0" applyFont="1" applyFill="1" applyBorder="1" applyAlignment="1">
      <alignment horizontal="left" vertical="center" wrapText="1"/>
    </xf>
    <xf numFmtId="0" fontId="0" fillId="30" borderId="15" xfId="0" applyFill="1" applyBorder="1"/>
    <xf numFmtId="0" fontId="0" fillId="30" borderId="12" xfId="0" applyFill="1" applyBorder="1" applyAlignment="1">
      <alignment wrapText="1"/>
    </xf>
    <xf numFmtId="0" fontId="1" fillId="30" borderId="4" xfId="0" applyFont="1" applyFill="1" applyBorder="1" applyAlignment="1">
      <alignment horizontal="left" indent="2"/>
    </xf>
    <xf numFmtId="0" fontId="1" fillId="30" borderId="0" xfId="0" applyFont="1" applyFill="1" applyAlignment="1">
      <alignment horizontal="left" indent="2"/>
    </xf>
    <xf numFmtId="0" fontId="39" fillId="30" borderId="4" xfId="0" applyFont="1" applyFill="1" applyBorder="1" applyAlignment="1">
      <alignment horizontal="left" indent="2"/>
    </xf>
    <xf numFmtId="0" fontId="1" fillId="30" borderId="4" xfId="0" applyFont="1" applyFill="1" applyBorder="1" applyAlignment="1">
      <alignment horizontal="left" indent="3"/>
    </xf>
    <xf numFmtId="0" fontId="1" fillId="30" borderId="0" xfId="0" applyFont="1" applyFill="1" applyAlignment="1">
      <alignment horizontal="left" indent="3"/>
    </xf>
    <xf numFmtId="0" fontId="39" fillId="30" borderId="4" xfId="0" applyFont="1" applyFill="1" applyBorder="1" applyAlignment="1">
      <alignment horizontal="left" indent="3"/>
    </xf>
    <xf numFmtId="0" fontId="1" fillId="30" borderId="14" xfId="0" applyFont="1" applyFill="1" applyBorder="1" applyAlignment="1">
      <alignment horizontal="left" indent="2"/>
    </xf>
    <xf numFmtId="0" fontId="1" fillId="30" borderId="15" xfId="0" applyFont="1" applyFill="1" applyBorder="1" applyAlignment="1">
      <alignment horizontal="left" indent="2"/>
    </xf>
    <xf numFmtId="0" fontId="18" fillId="0" borderId="57" xfId="2" applyFont="1" applyBorder="1" applyProtection="1">
      <alignment vertical="center" wrapText="1"/>
    </xf>
    <xf numFmtId="0" fontId="18" fillId="0" borderId="0" xfId="2" applyFont="1" applyProtection="1">
      <alignment vertical="center" wrapText="1"/>
    </xf>
    <xf numFmtId="0" fontId="30" fillId="0" borderId="0" xfId="5" applyFont="1" applyAlignment="1" applyProtection="1">
      <alignment horizontal="left" vertical="center"/>
    </xf>
    <xf numFmtId="0" fontId="31" fillId="0" borderId="0" xfId="2" applyFont="1" applyAlignment="1" applyProtection="1">
      <alignment vertical="center"/>
    </xf>
    <xf numFmtId="0" fontId="18" fillId="0" borderId="0" xfId="2" applyFont="1" applyAlignment="1" applyProtection="1">
      <alignment horizontal="left"/>
    </xf>
    <xf numFmtId="0" fontId="18" fillId="24" borderId="0" xfId="2" applyFont="1" applyFill="1" applyProtection="1">
      <alignment vertical="center" wrapText="1"/>
    </xf>
    <xf numFmtId="0" fontId="31" fillId="0" borderId="0" xfId="2" applyFont="1" applyAlignment="1" applyProtection="1"/>
    <xf numFmtId="0" fontId="18" fillId="0" borderId="0" xfId="2" applyFont="1" applyAlignment="1" applyProtection="1">
      <alignment wrapText="1"/>
    </xf>
    <xf numFmtId="0" fontId="18" fillId="24" borderId="0" xfId="2" applyFont="1" applyFill="1" applyAlignment="1" applyProtection="1">
      <alignment wrapText="1"/>
    </xf>
    <xf numFmtId="49" fontId="18" fillId="0" borderId="6" xfId="2" applyNumberFormat="1" applyFont="1" applyBorder="1" applyAlignment="1" applyProtection="1">
      <alignment horizontal="center" vertical="center"/>
    </xf>
    <xf numFmtId="0" fontId="18" fillId="24" borderId="0" xfId="7" applyFont="1" applyFill="1" applyAlignment="1">
      <alignment vertical="center" wrapText="1"/>
    </xf>
    <xf numFmtId="0" fontId="34" fillId="0" borderId="0" xfId="3" applyFont="1" applyBorder="1" applyAlignment="1" applyProtection="1">
      <alignment horizontal="left"/>
    </xf>
    <xf numFmtId="0" fontId="17" fillId="0" borderId="0" xfId="7" applyFont="1" applyAlignment="1">
      <alignment horizontal="left" vertical="center" wrapText="1"/>
    </xf>
    <xf numFmtId="0" fontId="18" fillId="24" borderId="0" xfId="2" applyFont="1" applyFill="1" applyBorder="1" applyProtection="1">
      <alignment vertical="center" wrapText="1"/>
    </xf>
    <xf numFmtId="0" fontId="18" fillId="24" borderId="0" xfId="7" applyFont="1" applyFill="1" applyAlignment="1">
      <alignment wrapText="1"/>
    </xf>
    <xf numFmtId="0" fontId="18" fillId="0" borderId="10" xfId="2" applyFont="1" applyBorder="1" applyProtection="1">
      <alignment vertical="center" wrapText="1"/>
    </xf>
    <xf numFmtId="0" fontId="20" fillId="0" borderId="56" xfId="2" applyFont="1" applyBorder="1" applyAlignment="1" applyProtection="1">
      <alignment horizontal="center" vertical="center"/>
    </xf>
    <xf numFmtId="0" fontId="30" fillId="0" borderId="0" xfId="5" applyFont="1" applyAlignment="1" applyProtection="1">
      <alignment horizontal="left" vertical="center"/>
      <protection locked="0"/>
    </xf>
    <xf numFmtId="0" fontId="48" fillId="0" borderId="0" xfId="0" applyFont="1" applyAlignment="1">
      <alignment horizontal="left" vertical="center" wrapText="1"/>
    </xf>
    <xf numFmtId="0" fontId="50" fillId="0" borderId="0" xfId="0" applyFont="1" applyAlignment="1">
      <alignment horizontal="left" vertical="center" wrapText="1"/>
    </xf>
    <xf numFmtId="0" fontId="45" fillId="0" borderId="0" xfId="0" applyFont="1" applyAlignment="1">
      <alignment horizontal="left" wrapText="1"/>
    </xf>
    <xf numFmtId="0" fontId="55" fillId="0" borderId="0" xfId="0" applyFont="1" applyAlignment="1">
      <alignment horizontal="left"/>
    </xf>
    <xf numFmtId="0" fontId="42" fillId="31" borderId="5" xfId="0" applyFont="1" applyFill="1" applyBorder="1" applyAlignment="1">
      <alignment horizontal="center" vertical="center"/>
    </xf>
    <xf numFmtId="0" fontId="42" fillId="31" borderId="6" xfId="0" applyFont="1" applyFill="1" applyBorder="1" applyAlignment="1">
      <alignment horizontal="center" vertical="center"/>
    </xf>
    <xf numFmtId="0" fontId="42" fillId="31" borderId="7" xfId="0" applyFont="1" applyFill="1" applyBorder="1" applyAlignment="1">
      <alignment horizontal="center" vertical="center"/>
    </xf>
    <xf numFmtId="0" fontId="42" fillId="31" borderId="51" xfId="0" applyFont="1" applyFill="1" applyBorder="1" applyAlignment="1">
      <alignment horizontal="center" vertical="center"/>
    </xf>
    <xf numFmtId="0" fontId="42" fillId="31" borderId="52" xfId="0" applyFont="1" applyFill="1" applyBorder="1" applyAlignment="1">
      <alignment horizontal="center" vertical="center"/>
    </xf>
    <xf numFmtId="0" fontId="42" fillId="31" borderId="53" xfId="0" applyFont="1" applyFill="1" applyBorder="1" applyAlignment="1">
      <alignment horizontal="center" vertical="center"/>
    </xf>
    <xf numFmtId="0" fontId="19" fillId="0" borderId="10" xfId="2" applyFont="1" applyBorder="1" applyAlignment="1">
      <alignment horizontal="left" vertical="center"/>
    </xf>
    <xf numFmtId="0" fontId="19" fillId="0" borderId="11" xfId="2" applyFont="1" applyBorder="1" applyAlignment="1">
      <alignment horizontal="left" vertical="center"/>
    </xf>
    <xf numFmtId="0" fontId="20" fillId="0" borderId="56" xfId="2" applyFont="1" applyBorder="1" applyAlignment="1">
      <alignment horizontal="center" vertical="center"/>
    </xf>
    <xf numFmtId="0" fontId="19" fillId="0" borderId="55" xfId="2" applyFont="1" applyBorder="1" applyAlignment="1">
      <alignment horizontal="center" vertical="center"/>
    </xf>
    <xf numFmtId="176" fontId="33" fillId="0" borderId="0" xfId="2" applyNumberFormat="1" applyFont="1" applyAlignment="1">
      <alignment horizontal="left" vertical="center" wrapText="1"/>
    </xf>
    <xf numFmtId="0" fontId="32" fillId="0" borderId="0" xfId="2" applyFont="1" applyAlignment="1">
      <alignment horizontal="left" vertical="center" wrapText="1"/>
    </xf>
    <xf numFmtId="0" fontId="31" fillId="0" borderId="0" xfId="2" applyFont="1" applyAlignment="1">
      <alignment horizontal="left" vertical="center" wrapText="1"/>
    </xf>
    <xf numFmtId="0" fontId="21" fillId="0" borderId="0" xfId="2" applyFont="1" applyAlignment="1">
      <alignment horizontal="left" vertical="center" wrapText="1"/>
    </xf>
    <xf numFmtId="0" fontId="18" fillId="0" borderId="0" xfId="2" applyFont="1" applyAlignment="1">
      <alignment horizontal="left" vertical="center" wrapText="1"/>
    </xf>
    <xf numFmtId="0" fontId="18" fillId="0" borderId="55" xfId="2" applyFont="1" applyBorder="1" applyAlignment="1">
      <alignment horizontal="center" vertical="center" wrapText="1"/>
    </xf>
    <xf numFmtId="0" fontId="18" fillId="0" borderId="0" xfId="2" applyFont="1" applyBorder="1" applyAlignment="1">
      <alignment horizontal="center" vertical="center" wrapText="1"/>
    </xf>
    <xf numFmtId="0" fontId="18" fillId="0" borderId="57" xfId="2" applyFont="1" applyBorder="1" applyAlignment="1">
      <alignment horizontal="center" vertical="center" wrapText="1"/>
    </xf>
    <xf numFmtId="0" fontId="21" fillId="0" borderId="0" xfId="2" applyFont="1" applyAlignment="1">
      <alignment horizontal="left" vertical="center"/>
    </xf>
    <xf numFmtId="0" fontId="17" fillId="0" borderId="0" xfId="2" applyAlignment="1">
      <alignment horizontal="left" vertical="center" wrapText="1"/>
    </xf>
    <xf numFmtId="0" fontId="33" fillId="0" borderId="0" xfId="2" applyFont="1" applyAlignment="1">
      <alignment horizontal="left" vertical="center" wrapText="1"/>
    </xf>
    <xf numFmtId="0" fontId="18" fillId="0" borderId="15" xfId="2" applyFont="1" applyBorder="1" applyAlignment="1">
      <alignment horizontal="center"/>
    </xf>
    <xf numFmtId="0" fontId="18" fillId="0" borderId="12" xfId="2" applyFont="1" applyBorder="1" applyAlignment="1">
      <alignment horizontal="center"/>
    </xf>
    <xf numFmtId="0" fontId="19" fillId="0" borderId="14" xfId="2" applyFont="1" applyBorder="1" applyAlignment="1">
      <alignment horizontal="left" vertical="center" wrapText="1" indent="1"/>
    </xf>
    <xf numFmtId="0" fontId="19" fillId="0" borderId="15" xfId="2" applyFont="1" applyBorder="1" applyAlignment="1">
      <alignment horizontal="left" vertical="center" indent="1"/>
    </xf>
    <xf numFmtId="0" fontId="18" fillId="0" borderId="10" xfId="2" applyFont="1" applyBorder="1" applyAlignment="1">
      <alignment horizontal="center" vertical="center" wrapText="1"/>
    </xf>
    <xf numFmtId="0" fontId="18" fillId="0" borderId="15" xfId="2" applyFont="1" applyBorder="1" applyAlignment="1">
      <alignment horizontal="center" vertical="center" wrapText="1"/>
    </xf>
    <xf numFmtId="0" fontId="26" fillId="0" borderId="0" xfId="2" applyFont="1" applyAlignment="1">
      <alignment horizontal="left" vertical="center"/>
    </xf>
    <xf numFmtId="0" fontId="24" fillId="0" borderId="0" xfId="2" applyFont="1" applyAlignment="1">
      <alignment horizontal="left" vertical="center" wrapText="1"/>
    </xf>
    <xf numFmtId="0" fontId="18" fillId="0" borderId="0" xfId="2" applyFont="1" applyAlignment="1">
      <alignment horizontal="center" vertical="center" wrapText="1"/>
    </xf>
    <xf numFmtId="0" fontId="18" fillId="0" borderId="15" xfId="2" applyFont="1" applyBorder="1" applyAlignment="1" applyProtection="1">
      <alignment horizontal="center"/>
    </xf>
    <xf numFmtId="0" fontId="18" fillId="0" borderId="12" xfId="2" applyFont="1" applyBorder="1" applyAlignment="1" applyProtection="1">
      <alignment horizontal="center"/>
    </xf>
    <xf numFmtId="0" fontId="19" fillId="0" borderId="14" xfId="2" applyFont="1" applyBorder="1" applyAlignment="1" applyProtection="1">
      <alignment horizontal="left" vertical="center" wrapText="1" indent="1"/>
    </xf>
    <xf numFmtId="0" fontId="19" fillId="0" borderId="15" xfId="2" applyFont="1" applyBorder="1" applyAlignment="1" applyProtection="1">
      <alignment horizontal="left" vertical="center" indent="1"/>
    </xf>
    <xf numFmtId="0" fontId="18" fillId="0" borderId="10" xfId="2" applyFont="1" applyBorder="1" applyAlignment="1" applyProtection="1">
      <alignment horizontal="center" vertical="center" wrapText="1"/>
    </xf>
    <xf numFmtId="0" fontId="18" fillId="0" borderId="0" xfId="2" applyFont="1" applyBorder="1" applyAlignment="1" applyProtection="1">
      <alignment horizontal="center" vertical="center" wrapText="1"/>
    </xf>
    <xf numFmtId="0" fontId="18" fillId="0" borderId="0" xfId="7" applyFont="1" applyAlignment="1">
      <alignment horizontal="left" vertical="center" wrapText="1"/>
    </xf>
    <xf numFmtId="0" fontId="18" fillId="0" borderId="15" xfId="7" applyFont="1" applyBorder="1" applyAlignment="1">
      <alignment horizontal="left" vertical="center" wrapText="1"/>
    </xf>
    <xf numFmtId="0" fontId="0" fillId="0" borderId="0" xfId="0" applyAlignment="1">
      <alignment vertical="center"/>
    </xf>
    <xf numFmtId="0" fontId="59" fillId="0" borderId="6" xfId="8" applyFont="1" applyFill="1" applyBorder="1" applyAlignment="1" applyProtection="1">
      <alignment vertical="center"/>
      <protection locked="0"/>
    </xf>
    <xf numFmtId="0" fontId="34" fillId="0" borderId="10" xfId="3" applyFont="1" applyBorder="1" applyAlignment="1" applyProtection="1">
      <alignment horizontal="left"/>
      <protection locked="0"/>
    </xf>
    <xf numFmtId="0" fontId="21" fillId="0" borderId="0" xfId="2" applyFont="1" applyAlignment="1" applyProtection="1">
      <alignment horizontal="left" vertical="center"/>
    </xf>
    <xf numFmtId="0" fontId="18" fillId="0" borderId="0" xfId="2" applyFont="1" applyAlignment="1" applyProtection="1">
      <alignment horizontal="center" vertical="center" wrapText="1"/>
    </xf>
    <xf numFmtId="0" fontId="17" fillId="0" borderId="0" xfId="7" applyFont="1" applyAlignment="1">
      <alignment horizontal="left" vertical="center" wrapText="1"/>
    </xf>
    <xf numFmtId="0" fontId="0" fillId="0" borderId="0" xfId="7" applyFont="1" applyAlignment="1">
      <alignment horizontal="left" vertical="center" wrapText="1"/>
    </xf>
    <xf numFmtId="0" fontId="52" fillId="0" borderId="0" xfId="7" applyAlignment="1">
      <alignment horizontal="left" vertical="center" wrapText="1"/>
    </xf>
    <xf numFmtId="0" fontId="22" fillId="0" borderId="0" xfId="3" applyAlignment="1" applyProtection="1">
      <alignment horizontal="left" wrapText="1"/>
      <protection locked="0"/>
    </xf>
    <xf numFmtId="0" fontId="19" fillId="0" borderId="10" xfId="2" applyFont="1" applyBorder="1" applyAlignment="1" applyProtection="1">
      <alignment horizontal="left" vertical="center"/>
    </xf>
    <xf numFmtId="0" fontId="19" fillId="0" borderId="11" xfId="2" applyFont="1" applyBorder="1" applyAlignment="1" applyProtection="1">
      <alignment horizontal="left" vertical="center"/>
    </xf>
    <xf numFmtId="0" fontId="56" fillId="0" borderId="0" xfId="2" applyFont="1" applyAlignment="1" applyProtection="1">
      <alignment horizontal="left" vertical="top" wrapText="1"/>
    </xf>
    <xf numFmtId="0" fontId="18" fillId="0" borderId="0" xfId="2" applyFont="1" applyAlignment="1" applyProtection="1">
      <alignment horizontal="left" vertical="top" wrapText="1"/>
    </xf>
    <xf numFmtId="0" fontId="56" fillId="0" borderId="0" xfId="2" applyFont="1" applyAlignment="1" applyProtection="1">
      <alignment horizontal="left" vertical="center" wrapText="1"/>
    </xf>
    <xf numFmtId="0" fontId="18" fillId="0" borderId="0" xfId="2" applyFont="1" applyAlignment="1" applyProtection="1">
      <alignment horizontal="left" vertical="center" wrapText="1"/>
    </xf>
    <xf numFmtId="0" fontId="23" fillId="0" borderId="55" xfId="2" applyFont="1" applyBorder="1" applyAlignment="1" applyProtection="1">
      <alignment horizontal="center" vertical="center" wrapText="1"/>
    </xf>
    <xf numFmtId="0" fontId="23" fillId="0" borderId="0" xfId="2" applyFont="1" applyBorder="1" applyAlignment="1" applyProtection="1">
      <alignment horizontal="center" vertical="center" wrapText="1"/>
    </xf>
    <xf numFmtId="0" fontId="30" fillId="0" borderId="0" xfId="5" applyFont="1" applyAlignment="1" applyProtection="1">
      <alignment horizontal="left" vertical="center"/>
    </xf>
    <xf numFmtId="0" fontId="29" fillId="0" borderId="0" xfId="4" applyFont="1" applyAlignment="1" applyProtection="1">
      <alignment horizontal="left" vertical="center"/>
    </xf>
    <xf numFmtId="0" fontId="29" fillId="0" borderId="0" xfId="5" applyAlignment="1" applyProtection="1">
      <alignment horizontal="left" vertical="center"/>
    </xf>
    <xf numFmtId="0" fontId="22" fillId="0" borderId="0" xfId="3" applyAlignment="1" applyProtection="1">
      <alignment horizontal="left" vertical="center" wrapText="1"/>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0" fontId="0" fillId="0" borderId="7" xfId="0" applyBorder="1" applyAlignment="1" applyProtection="1">
      <alignment horizontal="left"/>
      <protection locked="0"/>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63" fillId="30" borderId="8" xfId="0" applyFont="1" applyFill="1" applyBorder="1" applyAlignment="1">
      <alignment horizontal="left" vertical="center" wrapText="1" indent="1"/>
    </xf>
    <xf numFmtId="0" fontId="63" fillId="30" borderId="10" xfId="0" applyFont="1" applyFill="1" applyBorder="1" applyAlignment="1">
      <alignment horizontal="left" vertical="center" wrapText="1" indent="1"/>
    </xf>
    <xf numFmtId="0" fontId="63" fillId="30" borderId="11" xfId="0" applyFont="1" applyFill="1" applyBorder="1" applyAlignment="1">
      <alignment horizontal="left" vertical="center" wrapText="1" indent="1"/>
    </xf>
    <xf numFmtId="0" fontId="36" fillId="30" borderId="4" xfId="0" applyFont="1" applyFill="1" applyBorder="1" applyAlignment="1">
      <alignment horizontal="left" indent="3"/>
    </xf>
    <xf numFmtId="0" fontId="36" fillId="30" borderId="2" xfId="0" applyFont="1" applyFill="1" applyBorder="1" applyAlignment="1">
      <alignment horizontal="left" indent="3"/>
    </xf>
    <xf numFmtId="0" fontId="51" fillId="0" borderId="0" xfId="0" applyFont="1" applyAlignment="1">
      <alignment horizontal="left"/>
    </xf>
    <xf numFmtId="0" fontId="51" fillId="30" borderId="4" xfId="0" applyFont="1" applyFill="1" applyBorder="1" applyAlignment="1">
      <alignment horizontal="left" vertical="top" indent="1"/>
    </xf>
    <xf numFmtId="0" fontId="51" fillId="30" borderId="0" xfId="0" applyFont="1" applyFill="1" applyAlignment="1">
      <alignment horizontal="left" vertical="top" indent="1"/>
    </xf>
    <xf numFmtId="0" fontId="36" fillId="30" borderId="4" xfId="0" applyFont="1" applyFill="1" applyBorder="1" applyAlignment="1">
      <alignment horizontal="left" indent="2"/>
    </xf>
    <xf numFmtId="0" fontId="36" fillId="30" borderId="2" xfId="0" applyFont="1" applyFill="1" applyBorder="1" applyAlignment="1">
      <alignment horizontal="left" indent="2"/>
    </xf>
    <xf numFmtId="0" fontId="40" fillId="30" borderId="4" xfId="0" applyFont="1" applyFill="1" applyBorder="1" applyAlignment="1">
      <alignment horizontal="left" vertical="top" indent="3"/>
    </xf>
    <xf numFmtId="0" fontId="40" fillId="30" borderId="0" xfId="0" applyFont="1" applyFill="1" applyAlignment="1">
      <alignment horizontal="left" vertical="top" indent="3"/>
    </xf>
    <xf numFmtId="0" fontId="1" fillId="0" borderId="4" xfId="0" applyFont="1" applyBorder="1" applyAlignment="1">
      <alignment horizontal="center"/>
    </xf>
    <xf numFmtId="0" fontId="1" fillId="0" borderId="0" xfId="0" applyFont="1" applyAlignment="1">
      <alignment horizontal="center"/>
    </xf>
    <xf numFmtId="0" fontId="1" fillId="0" borderId="2" xfId="0" applyFont="1" applyBorder="1" applyAlignment="1">
      <alignment horizontal="center"/>
    </xf>
    <xf numFmtId="0" fontId="0" fillId="0" borderId="0" xfId="0" applyAlignment="1">
      <alignment vertical="center" wrapText="1"/>
    </xf>
    <xf numFmtId="0" fontId="67" fillId="0" borderId="0" xfId="2" applyFont="1" applyAlignment="1" applyProtection="1">
      <alignment horizontal="left" vertical="center" wrapText="1"/>
    </xf>
  </cellXfs>
  <cellStyles count="9">
    <cellStyle name="Heading 1 2" xfId="6" xr:uid="{F8BF2F43-37D3-4AA3-A3E9-7FC59DA88497}"/>
    <cellStyle name="Heading 2 2" xfId="5" xr:uid="{D12E92F3-D100-4904-9576-156083C99F16}"/>
    <cellStyle name="Heading 3 2" xfId="4" xr:uid="{8ADFAB2B-3948-4716-85DB-7DBF03895BB0}"/>
    <cellStyle name="Hyperlink" xfId="8" builtinId="8"/>
    <cellStyle name="Hyperlink 3" xfId="3" xr:uid="{8EB6F4F4-C122-4459-9A75-2DF0C1FA7DE8}"/>
    <cellStyle name="Normal" xfId="0" builtinId="0"/>
    <cellStyle name="Normal 2" xfId="7" xr:uid="{0A816ACB-910C-0C42-80BF-61E5AAFE103A}"/>
    <cellStyle name="Normal 3" xfId="2" xr:uid="{93A53FE0-F056-4D07-A1AD-0741F50EAFEF}"/>
    <cellStyle name="Normal 4" xfId="1" xr:uid="{2D7846D8-1BCA-4C3D-B176-1E8578E7909C}"/>
  </cellStyles>
  <dxfs count="5">
    <dxf>
      <fill>
        <patternFill>
          <bgColor theme="0" tint="-0.24994659260841701"/>
        </patternFill>
      </fill>
    </dxf>
    <dxf>
      <font>
        <color rgb="FF9C0006"/>
      </font>
    </dxf>
    <dxf>
      <font>
        <color rgb="FF9C5700"/>
      </font>
      <fill>
        <patternFill>
          <bgColor rgb="FFFFEB9C"/>
        </patternFill>
      </fill>
    </dxf>
    <dxf>
      <font>
        <color theme="7" tint="-0.499984740745262"/>
      </font>
      <fill>
        <patternFill>
          <bgColor rgb="FFFF9230"/>
        </patternFill>
      </fill>
    </dxf>
    <dxf>
      <font>
        <color rgb="FF9C0006"/>
      </font>
      <fill>
        <patternFill>
          <bgColor rgb="FFFFC7CE"/>
        </patternFill>
      </fill>
    </dxf>
  </dxfs>
  <tableStyles count="0" defaultTableStyle="TableStyleMedium2" defaultPivotStyle="PivotStyleLight16"/>
  <colors>
    <mruColors>
      <color rgb="FFFF9230"/>
      <color rgb="FFFFFAD9"/>
      <color rgb="FFFFF7C9"/>
      <color rgb="FFFFFCEB"/>
      <color rgb="FFFEF2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4.xml"/></Relationships>
</file>

<file path=xl/ctrlProps/ctrlProp1.xml><?xml version="1.0" encoding="utf-8"?>
<formControlPr xmlns="http://schemas.microsoft.com/office/spreadsheetml/2009/9/main" objectType="CheckBox" fmlaLink="Ref!$B$2" lockText="1" noThreeD="1"/>
</file>

<file path=xl/ctrlProps/ctrlProp2.xml><?xml version="1.0" encoding="utf-8"?>
<formControlPr xmlns="http://schemas.microsoft.com/office/spreadsheetml/2009/9/main" objectType="CheckBox" fmlaLink="Ref!$B$3" lockText="1" noThreeD="1"/>
</file>

<file path=xl/ctrlProps/ctrlProp3.xml><?xml version="1.0" encoding="utf-8"?>
<formControlPr xmlns="http://schemas.microsoft.com/office/spreadsheetml/2009/9/main" objectType="CheckBox" fmlaLink="Ref!$B$4" lockText="1" noThreeD="1"/>
</file>

<file path=xl/ctrlProps/ctrlProp4.xml><?xml version="1.0" encoding="utf-8"?>
<formControlPr xmlns="http://schemas.microsoft.com/office/spreadsheetml/2009/9/main" objectType="CheckBox" fmlaLink="Ref!$B$5" lockText="1" noThreeD="1"/>
</file>

<file path=xl/ctrlProps/ctrlProp5.xml><?xml version="1.0" encoding="utf-8"?>
<formControlPr xmlns="http://schemas.microsoft.com/office/spreadsheetml/2009/9/main" objectType="CheckBox" fmlaLink="Ref!$B$6"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2.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1</xdr:col>
      <xdr:colOff>550545</xdr:colOff>
      <xdr:row>0</xdr:row>
      <xdr:rowOff>441325</xdr:rowOff>
    </xdr:to>
    <xdr:pic>
      <xdr:nvPicPr>
        <xdr:cNvPr id="2" name="Graphic 100">
          <a:extLst>
            <a:ext uri="{FF2B5EF4-FFF2-40B4-BE49-F238E27FC236}">
              <a16:creationId xmlns:a16="http://schemas.microsoft.com/office/drawing/2014/main" id="{29EF53C7-2AAB-4B28-8121-FC3D6A7653D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725" y="114300"/>
          <a:ext cx="1030605" cy="3232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1040130" cy="327025"/>
    <xdr:pic>
      <xdr:nvPicPr>
        <xdr:cNvPr id="2" name="Graphic 100">
          <a:extLst>
            <a:ext uri="{FF2B5EF4-FFF2-40B4-BE49-F238E27FC236}">
              <a16:creationId xmlns:a16="http://schemas.microsoft.com/office/drawing/2014/main" id="{EBA67106-A818-A844-A56D-1DD93B834D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725" y="114300"/>
          <a:ext cx="1040130" cy="3270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22860</xdr:colOff>
          <xdr:row>19</xdr:row>
          <xdr:rowOff>22860</xdr:rowOff>
        </xdr:from>
        <xdr:to>
          <xdr:col>13</xdr:col>
          <xdr:colOff>762000</xdr:colOff>
          <xdr:row>20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Alpaca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20</xdr:row>
          <xdr:rowOff>38100</xdr:rowOff>
        </xdr:from>
        <xdr:to>
          <xdr:col>13</xdr:col>
          <xdr:colOff>746760</xdr:colOff>
          <xdr:row>21</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Hide/raw hide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21</xdr:row>
          <xdr:rowOff>38100</xdr:rowOff>
        </xdr:from>
        <xdr:to>
          <xdr:col>13</xdr:col>
          <xdr:colOff>723900</xdr:colOff>
          <xdr:row>22</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Mohair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22</xdr:row>
          <xdr:rowOff>38100</xdr:rowOff>
        </xdr:from>
        <xdr:to>
          <xdr:col>13</xdr:col>
          <xdr:colOff>723900</xdr:colOff>
          <xdr:row>23</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Recycled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23</xdr:row>
          <xdr:rowOff>22860</xdr:rowOff>
        </xdr:from>
        <xdr:to>
          <xdr:col>13</xdr:col>
          <xdr:colOff>723900</xdr:colOff>
          <xdr:row>24</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Wool</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MS/Shared%20Documents/SMS%20Documents/dTrackit/SMS%20-%20Run/RMDF%20Sample%20data/TE-MM-TEM-105-V1.0-Reclaimed-Material-Declaration-Form_SellerIsSource.xlsx" TargetMode="External"/><Relationship Id="rId2" Type="http://schemas.openxmlformats.org/officeDocument/2006/relationships/externalLinkPath" Target="https://texchange.sharepoint.com/sites/SMS/Shared%20Documents/SMS%20Documents/dTrackit/SMS%20-%20Run/RMDF%20Sample%20data/TE-MM-TEM-105-V1.0-Reclaimed-Material-Declaration-Form_SellerIsSource.xlsx" TargetMode="External"/><Relationship Id="rId1" Type="http://schemas.openxmlformats.org/officeDocument/2006/relationships/externalLinkPath" Target="/sites/SMS/Shared%20Documents/SMS%20Documents/dTrackit/SMS%20-%20Run/RMDF%20Sample%20data/TE-MM-TEM-105-V1.0-Reclaimed-Material-Declaration-Form_SellerIsSour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E-MM-TEM-105"/>
      <sheetName val="Introduction &amp; Instructions"/>
      <sheetName val="RMDF"/>
      <sheetName val="ReclaimMaterial"/>
      <sheetName val="ProductCode"/>
      <sheetName val="RawMaterialCode"/>
      <sheetName val="CountryOrAreaCode"/>
      <sheetName val="StateOrProvinceCode"/>
      <sheetName val="StatePicklist"/>
    </sheetNames>
    <sheetDataSet>
      <sheetData sheetId="0"/>
      <sheetData sheetId="1"/>
      <sheetData sheetId="2"/>
      <sheetData sheetId="3"/>
      <sheetData sheetId="4"/>
      <sheetData sheetId="5"/>
      <sheetData sheetId="6"/>
      <sheetData sheetId="7"/>
      <sheetData sheetId="8"/>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1</v>
  </rv>
  <rv s="1">
    <v>13</v>
    <v>3</v>
  </rv>
</rvData>
</file>

<file path=xl/richData/rdrichvaluestructure.xml><?xml version="1.0" encoding="utf-8"?>
<rvStructures xmlns="http://schemas.microsoft.com/office/spreadsheetml/2017/richdata" count="2">
  <s t="_error">
    <k n="errorType" t="i"/>
    <k n="propagated" t="b"/>
  </s>
  <s t="_error">
    <k n="errorType" t="i"/>
    <k n="subType" t="i"/>
  </s>
</rvStructures>
</file>

<file path=xl/theme/_rels/theme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theme/theme1.xml><?xml version="1.0" encoding="utf-8"?>
<a:theme xmlns:a="http://schemas.openxmlformats.org/drawingml/2006/main" name="Textile Exchange Excel">
  <a:themeElements>
    <a:clrScheme name="Textile Exchange">
      <a:dk1>
        <a:srgbClr val="000000"/>
      </a:dk1>
      <a:lt1>
        <a:srgbClr val="FFFFFF"/>
      </a:lt1>
      <a:dk2>
        <a:srgbClr val="343C51"/>
      </a:dk2>
      <a:lt2>
        <a:srgbClr val="F6F5EF"/>
      </a:lt2>
      <a:accent1>
        <a:srgbClr val="AAB199"/>
      </a:accent1>
      <a:accent2>
        <a:srgbClr val="F0CD7F"/>
      </a:accent2>
      <a:accent3>
        <a:srgbClr val="9DB3C0"/>
      </a:accent3>
      <a:accent4>
        <a:srgbClr val="E3AF7D"/>
      </a:accent4>
      <a:accent5>
        <a:srgbClr val="5F797B"/>
      </a:accent5>
      <a:accent6>
        <a:srgbClr val="906D5D"/>
      </a:accent6>
      <a:hlink>
        <a:srgbClr val="AAB3CB"/>
      </a:hlink>
      <a:folHlink>
        <a:srgbClr val="97B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olio">
      <a:fillStyleLst>
        <a:solidFill>
          <a:schemeClr val="phClr"/>
        </a:solidFill>
        <a:blipFill rotWithShape="1">
          <a:blip xmlns:r="http://schemas.openxmlformats.org/officeDocument/2006/relationships" r:embed="rId1">
            <a:duotone>
              <a:schemeClr val="phClr">
                <a:shade val="30000"/>
                <a:satMod val="120000"/>
              </a:schemeClr>
              <a:schemeClr val="phClr">
                <a:tint val="70000"/>
                <a:satMod val="350000"/>
                <a:lumMod val="110000"/>
              </a:schemeClr>
            </a:duotone>
          </a:blip>
          <a:stretch/>
        </a:blipFill>
        <a:blipFill rotWithShape="1">
          <a:blip xmlns:r="http://schemas.openxmlformats.org/officeDocument/2006/relationships" r:embed="rId2">
            <a:duotone>
              <a:schemeClr val="phClr">
                <a:shade val="40000"/>
                <a:satMod val="120000"/>
              </a:schemeClr>
              <a:schemeClr val="phClr">
                <a:tint val="70000"/>
                <a:satMod val="300000"/>
                <a:lumMod val="110000"/>
              </a:schemeClr>
            </a:duotone>
          </a:blip>
          <a:tile tx="0" ty="0" sx="50000" sy="50000" flip="none" algn="tl"/>
        </a:blipFill>
      </a:fillStyleLst>
      <a:lnStyleLst>
        <a:ln w="12700" cap="flat" cmpd="sng" algn="ctr">
          <a:solidFill>
            <a:schemeClr val="phClr">
              <a:shade val="95000"/>
              <a:satMod val="105000"/>
            </a:schemeClr>
          </a:solidFill>
          <a:prstDash val="solid"/>
        </a:ln>
        <a:ln w="3175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38100" dist="25400" dir="5400000" algn="br" rotWithShape="0">
              <a:srgbClr val="000000">
                <a:alpha val="50000"/>
              </a:srgbClr>
            </a:outerShdw>
          </a:effectLst>
        </a:effectStyle>
        <a:effectStyle>
          <a:effectLst>
            <a:innerShdw blurRad="190500" dist="25400">
              <a:srgbClr val="000000">
                <a:alpha val="50000"/>
              </a:srgbClr>
            </a:innerShdw>
          </a:effectLst>
        </a:effectStyle>
      </a:effectStyleLst>
      <a:bgFillStyleLst>
        <a:blipFill rotWithShape="1">
          <a:blip xmlns:r="http://schemas.openxmlformats.org/officeDocument/2006/relationships" r:embed="rId3">
            <a:duotone>
              <a:schemeClr val="phClr">
                <a:shade val="10000"/>
                <a:satMod val="125000"/>
              </a:schemeClr>
              <a:schemeClr val="phClr">
                <a:tint val="70000"/>
                <a:satMod val="350000"/>
                <a:lumMod val="110000"/>
              </a:schemeClr>
            </a:duotone>
          </a:blip>
          <a:stretch/>
        </a:blipFill>
        <a:blipFill rotWithShape="1">
          <a:blip xmlns:r="http://schemas.openxmlformats.org/officeDocument/2006/relationships" r:embed="rId4">
            <a:duotone>
              <a:schemeClr val="phClr">
                <a:shade val="10000"/>
                <a:satMod val="125000"/>
              </a:schemeClr>
              <a:schemeClr val="phClr">
                <a:tint val="70000"/>
                <a:satMod val="350000"/>
                <a:lumMod val="110000"/>
              </a:schemeClr>
            </a:duotone>
          </a:blip>
          <a:stretch/>
        </a:blipFill>
        <a:blipFill rotWithShape="1">
          <a:blip xmlns:r="http://schemas.openxmlformats.org/officeDocument/2006/relationships" r:embed="rId5">
            <a:duotone>
              <a:schemeClr val="phClr">
                <a:shade val="3000"/>
                <a:lumMod val="10000"/>
              </a:schemeClr>
              <a:schemeClr val="phClr">
                <a:tint val="91000"/>
                <a:satMod val="500000"/>
                <a:lumMod val="125000"/>
              </a:schemeClr>
            </a:duotone>
          </a:blip>
          <a:stretch/>
        </a:blipFill>
      </a:bgFillStyleLst>
    </a:fmtScheme>
  </a:themeElements>
  <a:objectDefaults>
    <a:spDef>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extileexchange.org/knowledge-center/documents/terms-and-definitions-for-textile-exchange-standards-and-related-documents/" TargetMode="External"/><Relationship Id="rId2" Type="http://schemas.openxmlformats.org/officeDocument/2006/relationships/hyperlink" Target="https://textileexchange.org/glossary/" TargetMode="External"/><Relationship Id="rId1" Type="http://schemas.openxmlformats.org/officeDocument/2006/relationships/hyperlink" Target="https://textileexchange.org/knowledge-center/document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textileexchange.org/knowledge-center/documents/materials-matter-standard/"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B97C6-A204-4D40-9BC7-2EDC24D23BC1}">
  <sheetPr codeName="Sheet3">
    <tabColor theme="2" tint="-9.9978637043366805E-2"/>
  </sheetPr>
  <dimension ref="A1:H25"/>
  <sheetViews>
    <sheetView showGridLines="0" zoomScaleNormal="100" workbookViewId="0">
      <selection activeCell="J1" sqref="J1"/>
    </sheetView>
  </sheetViews>
  <sheetFormatPr defaultColWidth="9.75" defaultRowHeight="13.9"/>
  <cols>
    <col min="1" max="1" width="7.5" style="179" customWidth="1"/>
    <col min="2" max="2" width="10.75" style="179" customWidth="1"/>
    <col min="3" max="3" width="7.5" style="179" customWidth="1"/>
    <col min="4" max="4" width="25.5" style="179" customWidth="1"/>
    <col min="5" max="6" width="16.5" style="179" customWidth="1"/>
    <col min="7" max="7" width="10.75" style="179" customWidth="1"/>
    <col min="8" max="8" width="7.5" style="179" customWidth="1"/>
    <col min="9" max="16384" width="9.75" style="179"/>
  </cols>
  <sheetData>
    <row r="1" spans="1:8" ht="44.25" customHeight="1">
      <c r="A1" s="391"/>
      <c r="B1" s="392"/>
      <c r="C1" s="393" t="s">
        <v>0</v>
      </c>
      <c r="D1" s="394"/>
      <c r="E1" s="394"/>
      <c r="F1" s="394"/>
      <c r="G1" s="394"/>
      <c r="H1" s="185"/>
    </row>
    <row r="2" spans="1:8" ht="30" customHeight="1">
      <c r="A2" s="395"/>
      <c r="B2" s="395"/>
      <c r="C2" s="395"/>
      <c r="D2" s="395"/>
      <c r="E2" s="395"/>
      <c r="F2" s="395"/>
      <c r="G2" s="395"/>
      <c r="H2" s="385"/>
    </row>
    <row r="3" spans="1:8" ht="25.5" customHeight="1">
      <c r="A3" s="386"/>
      <c r="B3" s="397" t="s">
        <v>1</v>
      </c>
      <c r="C3" s="397"/>
      <c r="D3" s="397"/>
      <c r="E3" s="397"/>
      <c r="F3" s="397"/>
      <c r="G3" s="184"/>
      <c r="H3" s="386"/>
    </row>
    <row r="4" spans="1:8" ht="6" customHeight="1">
      <c r="A4" s="386"/>
      <c r="H4" s="386"/>
    </row>
    <row r="5" spans="1:8" ht="25.5" customHeight="1">
      <c r="A5" s="386"/>
      <c r="B5" s="383" t="s">
        <v>2</v>
      </c>
      <c r="C5" s="383"/>
      <c r="D5" s="383"/>
      <c r="E5" s="383"/>
      <c r="F5" s="383"/>
      <c r="G5" s="181"/>
      <c r="H5" s="386"/>
    </row>
    <row r="6" spans="1:8" ht="6" customHeight="1">
      <c r="A6" s="386"/>
      <c r="H6" s="386"/>
    </row>
    <row r="7" spans="1:8" ht="20.25" customHeight="1">
      <c r="A7" s="386"/>
      <c r="B7" s="398" t="s">
        <v>2</v>
      </c>
      <c r="C7" s="398"/>
      <c r="D7" s="389" t="s">
        <v>3</v>
      </c>
      <c r="E7" s="390"/>
      <c r="F7" s="183"/>
      <c r="G7" s="183"/>
      <c r="H7" s="386"/>
    </row>
    <row r="8" spans="1:8" ht="10.5" customHeight="1">
      <c r="A8" s="386"/>
      <c r="H8" s="386"/>
    </row>
    <row r="9" spans="1:8" ht="25.5" customHeight="1">
      <c r="A9" s="386"/>
      <c r="B9" s="383" t="s">
        <v>4</v>
      </c>
      <c r="C9" s="383"/>
      <c r="D9" s="383"/>
      <c r="E9" s="383"/>
      <c r="F9" s="383"/>
      <c r="G9" s="181"/>
      <c r="H9" s="386"/>
    </row>
    <row r="10" spans="1:8" ht="6" customHeight="1">
      <c r="A10" s="386"/>
      <c r="H10" s="386"/>
    </row>
    <row r="11" spans="1:8" ht="20.25" customHeight="1">
      <c r="A11" s="386"/>
      <c r="B11" s="398" t="s">
        <v>5</v>
      </c>
      <c r="C11" s="398"/>
      <c r="D11" s="331">
        <v>46296</v>
      </c>
      <c r="E11" s="182"/>
      <c r="H11" s="386"/>
    </row>
    <row r="12" spans="1:8" ht="10.5" customHeight="1">
      <c r="A12" s="386"/>
      <c r="H12" s="386"/>
    </row>
    <row r="13" spans="1:8" ht="25.5" customHeight="1">
      <c r="A13" s="386"/>
      <c r="B13" s="388" t="s">
        <v>6</v>
      </c>
      <c r="C13" s="388"/>
      <c r="D13" s="388"/>
      <c r="E13" s="388" t="s">
        <v>7</v>
      </c>
      <c r="F13" s="388"/>
      <c r="G13" s="388"/>
      <c r="H13" s="386"/>
    </row>
    <row r="14" spans="1:8" ht="6" customHeight="1">
      <c r="A14" s="386"/>
      <c r="H14" s="386"/>
    </row>
    <row r="15" spans="1:8" ht="20.25" customHeight="1">
      <c r="A15" s="386"/>
      <c r="B15" s="380">
        <v>46296</v>
      </c>
      <c r="C15" s="380"/>
      <c r="D15" s="182" t="s">
        <v>8</v>
      </c>
      <c r="E15" s="381" t="s">
        <v>9</v>
      </c>
      <c r="F15" s="382"/>
      <c r="G15" s="382"/>
      <c r="H15" s="386"/>
    </row>
    <row r="16" spans="1:8" ht="10.5" customHeight="1">
      <c r="A16" s="386"/>
      <c r="H16" s="386"/>
    </row>
    <row r="17" spans="1:8" ht="25.5" customHeight="1">
      <c r="A17" s="386"/>
      <c r="B17" s="383" t="s">
        <v>10</v>
      </c>
      <c r="C17" s="383"/>
      <c r="D17" s="383"/>
      <c r="E17" s="383"/>
      <c r="F17" s="383"/>
      <c r="G17" s="181"/>
      <c r="H17" s="386"/>
    </row>
    <row r="18" spans="1:8" ht="6" customHeight="1">
      <c r="A18" s="386"/>
      <c r="H18" s="386"/>
    </row>
    <row r="19" spans="1:8" ht="140.25" customHeight="1">
      <c r="A19" s="386"/>
      <c r="B19" s="384" t="s">
        <v>11</v>
      </c>
      <c r="C19" s="384"/>
      <c r="D19" s="384"/>
      <c r="E19" s="384"/>
      <c r="F19" s="384"/>
      <c r="G19" s="384"/>
      <c r="H19" s="386"/>
    </row>
    <row r="20" spans="1:8" ht="10.5" customHeight="1">
      <c r="A20" s="386"/>
      <c r="H20" s="386"/>
    </row>
    <row r="21" spans="1:8" ht="25.5" customHeight="1">
      <c r="A21" s="386"/>
      <c r="B21" s="383" t="s">
        <v>12</v>
      </c>
      <c r="C21" s="383"/>
      <c r="D21" s="383"/>
      <c r="E21" s="383"/>
      <c r="F21" s="383"/>
      <c r="G21" s="181"/>
      <c r="H21" s="386"/>
    </row>
    <row r="22" spans="1:8" ht="6" customHeight="1">
      <c r="A22" s="386"/>
      <c r="H22" s="386"/>
    </row>
    <row r="23" spans="1:8" ht="53.25" customHeight="1">
      <c r="A23" s="386"/>
      <c r="B23" s="384" t="s">
        <v>13</v>
      </c>
      <c r="C23" s="384"/>
      <c r="D23" s="384"/>
      <c r="E23" s="384"/>
      <c r="F23" s="384"/>
      <c r="G23" s="384"/>
      <c r="H23" s="386"/>
    </row>
    <row r="24" spans="1:8" ht="30" customHeight="1">
      <c r="A24" s="396"/>
      <c r="B24" s="399"/>
      <c r="C24" s="399"/>
      <c r="D24" s="399"/>
      <c r="E24" s="399"/>
      <c r="F24" s="399"/>
      <c r="G24" s="399"/>
      <c r="H24" s="387"/>
    </row>
    <row r="25" spans="1:8" ht="44.25" customHeight="1">
      <c r="A25" s="180"/>
      <c r="B25" s="376" t="s">
        <v>14</v>
      </c>
      <c r="C25" s="376"/>
      <c r="D25" s="376"/>
      <c r="E25" s="376"/>
      <c r="F25" s="377"/>
      <c r="G25" s="378" t="s">
        <v>15</v>
      </c>
      <c r="H25" s="379"/>
    </row>
  </sheetData>
  <sheetProtection algorithmName="SHA-512" hashValue="CW9Og108Xtr4y3noaP52qm8iKKU6oFXxhLEaayiraeszzWFJcz9xvy/49l0/tGNmzZIhEpxajUw2MZ+Wu1jO6w==" saltValue="RSExYGyolXvbED8ZX6G2cQ==" spinCount="100000" sheet="1" selectLockedCells="1" selectUnlockedCells="1"/>
  <mergeCells count="22">
    <mergeCell ref="A1:B1"/>
    <mergeCell ref="C1:G1"/>
    <mergeCell ref="A2:A24"/>
    <mergeCell ref="B2:G2"/>
    <mergeCell ref="B3:F3"/>
    <mergeCell ref="B5:F5"/>
    <mergeCell ref="B7:C7"/>
    <mergeCell ref="B9:F9"/>
    <mergeCell ref="B11:C11"/>
    <mergeCell ref="B24:G24"/>
    <mergeCell ref="B25:F25"/>
    <mergeCell ref="G25:H25"/>
    <mergeCell ref="B15:C15"/>
    <mergeCell ref="E15:G15"/>
    <mergeCell ref="B17:F17"/>
    <mergeCell ref="B19:G19"/>
    <mergeCell ref="B21:F21"/>
    <mergeCell ref="B23:G23"/>
    <mergeCell ref="H2:H24"/>
    <mergeCell ref="B13:D13"/>
    <mergeCell ref="E13:G13"/>
    <mergeCell ref="D7:E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499F-7130-544B-A400-E00FB5AB2C87}">
  <sheetPr codeName="Sheet4">
    <tabColor theme="2" tint="-9.9978637043366805E-2"/>
  </sheetPr>
  <dimension ref="A1:T25"/>
  <sheetViews>
    <sheetView showGridLines="0" tabSelected="1" zoomScaleNormal="100" workbookViewId="0">
      <selection activeCell="B4" sqref="B4"/>
    </sheetView>
  </sheetViews>
  <sheetFormatPr defaultColWidth="9.75" defaultRowHeight="13.9"/>
  <cols>
    <col min="1" max="1" width="7.5" style="349" customWidth="1"/>
    <col min="2" max="2" width="10.75" style="349" customWidth="1"/>
    <col min="3" max="6" width="16.5" style="349" customWidth="1"/>
    <col min="7" max="7" width="22" style="349" customWidth="1"/>
    <col min="8" max="8" width="7.5" style="349" customWidth="1"/>
    <col min="9" max="10" width="9.75" style="349"/>
    <col min="11" max="13" width="9.75" style="349" customWidth="1"/>
    <col min="14" max="18" width="9" style="349" bestFit="1" customWidth="1"/>
    <col min="19" max="16384" width="9.75" style="349"/>
  </cols>
  <sheetData>
    <row r="1" spans="1:9" ht="45" customHeight="1">
      <c r="A1" s="400"/>
      <c r="B1" s="401"/>
      <c r="C1" s="402" t="s">
        <v>0</v>
      </c>
      <c r="D1" s="403"/>
      <c r="E1" s="403"/>
      <c r="F1" s="403"/>
      <c r="G1" s="403"/>
      <c r="H1" s="348"/>
    </row>
    <row r="2" spans="1:9" ht="30" customHeight="1">
      <c r="A2" s="404"/>
      <c r="B2" s="404"/>
      <c r="C2" s="404"/>
      <c r="D2" s="404"/>
      <c r="E2" s="404"/>
      <c r="F2" s="404"/>
      <c r="G2" s="404"/>
      <c r="H2" s="423"/>
    </row>
    <row r="3" spans="1:9" s="353" customFormat="1" ht="21.75" customHeight="1">
      <c r="A3" s="405"/>
      <c r="B3" s="425" t="s">
        <v>16</v>
      </c>
      <c r="C3" s="425"/>
      <c r="D3" s="425"/>
      <c r="E3" s="351"/>
      <c r="F3" s="352"/>
      <c r="G3" s="349"/>
      <c r="H3" s="424"/>
      <c r="I3" s="351"/>
    </row>
    <row r="4" spans="1:9" s="353" customFormat="1" ht="4.1500000000000004" customHeight="1">
      <c r="A4" s="405"/>
      <c r="B4" s="365"/>
      <c r="C4" s="350"/>
      <c r="D4" s="350"/>
      <c r="E4" s="351"/>
      <c r="F4" s="352"/>
      <c r="G4" s="349"/>
      <c r="H4" s="424"/>
      <c r="I4" s="351"/>
    </row>
    <row r="5" spans="1:9" s="353" customFormat="1" ht="94.9" customHeight="1">
      <c r="A5" s="405"/>
      <c r="B5" s="451" t="s">
        <v>17</v>
      </c>
      <c r="C5" s="422"/>
      <c r="D5" s="422"/>
      <c r="E5" s="422"/>
      <c r="F5" s="422"/>
      <c r="G5" s="422"/>
      <c r="H5" s="424"/>
    </row>
    <row r="6" spans="1:9" s="353" customFormat="1" ht="210" customHeight="1">
      <c r="A6" s="405"/>
      <c r="B6" s="419" t="s">
        <v>18</v>
      </c>
      <c r="C6" s="420"/>
      <c r="D6" s="420"/>
      <c r="E6" s="420"/>
      <c r="F6" s="420"/>
      <c r="G6" s="420"/>
      <c r="H6" s="424"/>
    </row>
    <row r="7" spans="1:9" s="353" customFormat="1" ht="34.9" customHeight="1">
      <c r="A7" s="405"/>
      <c r="B7" s="421" t="s">
        <v>19</v>
      </c>
      <c r="C7" s="422"/>
      <c r="D7" s="422"/>
      <c r="E7" s="422"/>
      <c r="F7" s="422"/>
      <c r="G7" s="422"/>
      <c r="H7" s="424"/>
    </row>
    <row r="8" spans="1:9" s="353" customFormat="1" ht="6" customHeight="1">
      <c r="A8" s="405"/>
      <c r="B8" s="426" t="s">
        <v>20</v>
      </c>
      <c r="C8" s="426"/>
      <c r="D8" s="426"/>
      <c r="E8" s="349"/>
      <c r="F8" s="349"/>
      <c r="G8" s="349"/>
      <c r="H8" s="424"/>
    </row>
    <row r="9" spans="1:9" s="356" customFormat="1" ht="25.15" customHeight="1">
      <c r="A9" s="405"/>
      <c r="B9" s="426"/>
      <c r="C9" s="426"/>
      <c r="D9" s="426"/>
      <c r="E9" s="354"/>
      <c r="F9" s="355"/>
      <c r="G9" s="355"/>
      <c r="H9" s="424"/>
    </row>
    <row r="10" spans="1:9" s="353" customFormat="1" ht="66" customHeight="1">
      <c r="A10" s="405"/>
      <c r="B10" s="406" t="s">
        <v>21</v>
      </c>
      <c r="C10" s="406"/>
      <c r="D10" s="406"/>
      <c r="E10" s="406"/>
      <c r="F10" s="406"/>
      <c r="G10" s="406"/>
      <c r="H10" s="424"/>
    </row>
    <row r="11" spans="1:9" s="353" customFormat="1" ht="38.25" customHeight="1">
      <c r="A11" s="405"/>
      <c r="B11" s="407" t="s">
        <v>22</v>
      </c>
      <c r="C11" s="407"/>
      <c r="D11" s="407"/>
      <c r="E11" s="407"/>
      <c r="F11" s="407"/>
      <c r="G11" s="407"/>
      <c r="H11" s="424"/>
    </row>
    <row r="12" spans="1:9" s="353" customFormat="1" ht="40.5" customHeight="1">
      <c r="A12" s="405"/>
      <c r="B12" s="357" t="s">
        <v>23</v>
      </c>
      <c r="C12" s="408" t="s">
        <v>24</v>
      </c>
      <c r="D12" s="408"/>
      <c r="E12" s="408"/>
      <c r="F12" s="408"/>
      <c r="G12" s="408"/>
      <c r="H12" s="424"/>
    </row>
    <row r="13" spans="1:9" s="358" customFormat="1" ht="40.15" customHeight="1">
      <c r="A13" s="405"/>
      <c r="B13" s="357" t="s">
        <v>25</v>
      </c>
      <c r="C13" s="409" t="s">
        <v>26</v>
      </c>
      <c r="D13" s="409"/>
      <c r="E13" s="409"/>
      <c r="F13" s="409"/>
      <c r="G13" s="409"/>
      <c r="H13" s="424"/>
    </row>
    <row r="14" spans="1:9" s="353" customFormat="1" ht="20.25" customHeight="1">
      <c r="A14" s="405"/>
      <c r="B14" s="410" t="s">
        <v>27</v>
      </c>
      <c r="C14" s="410"/>
      <c r="D14" s="410"/>
      <c r="E14" s="410"/>
      <c r="F14" s="410"/>
      <c r="G14" s="410"/>
      <c r="H14" s="424"/>
    </row>
    <row r="15" spans="1:9" s="353" customFormat="1" ht="13.15" customHeight="1">
      <c r="A15" s="405"/>
      <c r="B15" s="359"/>
      <c r="C15" s="359"/>
      <c r="D15" s="359"/>
      <c r="E15" s="359"/>
      <c r="F15" s="359"/>
      <c r="G15" s="359"/>
      <c r="H15" s="424"/>
    </row>
    <row r="16" spans="1:9" s="356" customFormat="1" ht="25.15" customHeight="1">
      <c r="A16" s="405"/>
      <c r="B16" s="427" t="s">
        <v>28</v>
      </c>
      <c r="C16" s="427"/>
      <c r="D16" s="427"/>
      <c r="E16" s="427"/>
      <c r="F16" s="427"/>
      <c r="G16" s="427"/>
      <c r="H16" s="424"/>
    </row>
    <row r="17" spans="1:20" s="353" customFormat="1" ht="25.15" customHeight="1">
      <c r="A17" s="405"/>
      <c r="B17" s="413" t="s">
        <v>29</v>
      </c>
      <c r="C17" s="413"/>
      <c r="D17" s="413"/>
      <c r="E17" s="413"/>
      <c r="F17" s="413"/>
      <c r="G17" s="413"/>
      <c r="H17" s="424"/>
      <c r="J17" s="361"/>
      <c r="K17" s="361"/>
      <c r="L17" s="361"/>
      <c r="M17" s="361"/>
      <c r="N17" s="361"/>
      <c r="O17" s="361"/>
      <c r="P17" s="361"/>
      <c r="Q17" s="361"/>
      <c r="R17" s="361"/>
      <c r="S17" s="361"/>
      <c r="T17" s="361"/>
    </row>
    <row r="18" spans="1:20" s="353" customFormat="1" ht="55.15" customHeight="1">
      <c r="A18" s="405"/>
      <c r="B18" s="414" t="s">
        <v>30</v>
      </c>
      <c r="C18" s="415"/>
      <c r="D18" s="415"/>
      <c r="E18" s="415"/>
      <c r="F18" s="415"/>
      <c r="G18" s="415"/>
      <c r="H18" s="424"/>
    </row>
    <row r="19" spans="1:20" s="353" customFormat="1" ht="18" customHeight="1">
      <c r="A19" s="405"/>
      <c r="B19" s="416" t="s">
        <v>31</v>
      </c>
      <c r="C19" s="416"/>
      <c r="D19" s="416"/>
      <c r="E19" s="360"/>
      <c r="F19" s="360"/>
      <c r="G19" s="360"/>
      <c r="H19" s="424"/>
    </row>
    <row r="20" spans="1:20" s="353" customFormat="1" ht="18" customHeight="1">
      <c r="A20" s="405"/>
      <c r="B20" s="428" t="s">
        <v>32</v>
      </c>
      <c r="C20" s="428"/>
      <c r="D20" s="428"/>
      <c r="E20" s="428"/>
      <c r="F20" s="428"/>
      <c r="G20" s="428"/>
      <c r="H20" s="424"/>
      <c r="I20" s="351"/>
      <c r="J20" s="351"/>
    </row>
    <row r="21" spans="1:20" s="353" customFormat="1" ht="13.15" customHeight="1">
      <c r="A21" s="405"/>
      <c r="B21" s="359"/>
      <c r="C21" s="359"/>
      <c r="D21" s="359"/>
      <c r="E21" s="359"/>
      <c r="F21" s="359"/>
      <c r="G21" s="359"/>
      <c r="H21" s="424"/>
    </row>
    <row r="22" spans="1:20" s="358" customFormat="1" ht="25.15" customHeight="1">
      <c r="A22" s="405"/>
      <c r="B22" s="411" t="s">
        <v>33</v>
      </c>
      <c r="C22" s="411"/>
      <c r="D22" s="411"/>
      <c r="E22" s="411"/>
      <c r="F22" s="411"/>
      <c r="G22" s="411"/>
      <c r="H22" s="424"/>
    </row>
    <row r="23" spans="1:20" s="353" customFormat="1" ht="34.9" customHeight="1">
      <c r="A23" s="405"/>
      <c r="B23" s="406" t="s">
        <v>34</v>
      </c>
      <c r="C23" s="406"/>
      <c r="D23" s="406"/>
      <c r="E23" s="406"/>
      <c r="F23" s="406"/>
      <c r="G23" s="406"/>
      <c r="H23" s="424"/>
    </row>
    <row r="24" spans="1:20" s="362" customFormat="1" ht="24.75" customHeight="1">
      <c r="A24" s="405"/>
      <c r="B24" s="412"/>
      <c r="C24" s="412"/>
      <c r="D24" s="412"/>
      <c r="E24" s="412"/>
      <c r="F24" s="412"/>
      <c r="G24" s="412"/>
      <c r="H24" s="424"/>
    </row>
    <row r="25" spans="1:20" s="353" customFormat="1" ht="45" customHeight="1">
      <c r="A25" s="363"/>
      <c r="B25" s="417" t="s">
        <v>35</v>
      </c>
      <c r="C25" s="417"/>
      <c r="D25" s="417"/>
      <c r="E25" s="417"/>
      <c r="F25" s="418"/>
      <c r="G25" s="364" t="s">
        <v>36</v>
      </c>
      <c r="H25" s="349"/>
    </row>
  </sheetData>
  <sheetProtection algorithmName="SHA-512" hashValue="tPIvPv2Bx/jONydWbOAd/e1GUlpUIFOn2fa+ydDegTG06oZm/JKT3zZElPebOcj31CI98phpJoee5FJpUTzIZQ==" saltValue="Z0gla/k+HRHt2BTIrQMOww==" spinCount="100000" sheet="1" objects="1" scenarios="1" selectLockedCells="1"/>
  <mergeCells count="24">
    <mergeCell ref="B25:F25"/>
    <mergeCell ref="B6:G6"/>
    <mergeCell ref="B7:G7"/>
    <mergeCell ref="H2:H24"/>
    <mergeCell ref="B3:D3"/>
    <mergeCell ref="B5:G5"/>
    <mergeCell ref="B8:D9"/>
    <mergeCell ref="B16:G16"/>
    <mergeCell ref="B20:G20"/>
    <mergeCell ref="A1:B1"/>
    <mergeCell ref="C1:G1"/>
    <mergeCell ref="A2:A24"/>
    <mergeCell ref="B2:G2"/>
    <mergeCell ref="B10:G10"/>
    <mergeCell ref="B11:G11"/>
    <mergeCell ref="C12:G12"/>
    <mergeCell ref="C13:G13"/>
    <mergeCell ref="B14:G14"/>
    <mergeCell ref="B22:G22"/>
    <mergeCell ref="B23:G23"/>
    <mergeCell ref="B24:G24"/>
    <mergeCell ref="B17:G17"/>
    <mergeCell ref="B18:G18"/>
    <mergeCell ref="B19:D19"/>
  </mergeCells>
  <hyperlinks>
    <hyperlink ref="B14:G14" r:id="rId1" display="Textile Exchange Knowledge Center Link" xr:uid="{105F8A34-1927-F04B-B84F-50E5D4D1239F}"/>
    <hyperlink ref="B19:D19" r:id="rId2" display="Textile Exchange Glossary Link" xr:uid="{E4E1AC74-AFE0-5F43-AA5E-702A31E6BCC4}"/>
    <hyperlink ref="B20:G20" r:id="rId3" display="TE-101 Terms and Definitions for Textile Exchange Standards and Related Documents Link" xr:uid="{071725D5-FCC9-DB42-9A02-AD29D77C6C86}"/>
    <hyperlink ref="C13:G13" r:id="rId4" display="TE-MM-STN-101 Materials Matter Standard (Materials Matter Standard, or simply &quot;the Standard&quot;)" xr:uid="{1D11F712-D4A7-42EB-9CA0-16EE76969AA4}"/>
  </hyperlinks>
  <pageMargins left="0.7" right="0.7" top="0.75" bottom="0.75" header="0.3" footer="0.3"/>
  <pageSetup orientation="portrait" r:id="rId5"/>
  <ignoredErrors>
    <ignoredError sqref="B12:B13" numberStoredAsText="1"/>
  </ignoredErrors>
  <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24D0F-818A-4869-84A0-D8A339DB83B2}">
  <sheetPr codeName="Sheet1">
    <tabColor theme="2" tint="-0.89999084444715716"/>
  </sheetPr>
  <dimension ref="F1:T8964"/>
  <sheetViews>
    <sheetView showGridLines="0" topLeftCell="K9" zoomScale="70" zoomScaleNormal="70" workbookViewId="0">
      <selection activeCell="K9" sqref="K9"/>
    </sheetView>
  </sheetViews>
  <sheetFormatPr defaultColWidth="8.5" defaultRowHeight="20.25" customHeight="1"/>
  <cols>
    <col min="1" max="7" width="0" hidden="1" customWidth="1"/>
    <col min="8" max="9" width="1.5" hidden="1" customWidth="1"/>
    <col min="10" max="10" width="3.5" customWidth="1"/>
    <col min="11" max="11" width="4.75" style="289" customWidth="1"/>
    <col min="12" max="12" width="39.75" style="8" customWidth="1"/>
    <col min="13" max="13" width="23" style="8" customWidth="1"/>
    <col min="14" max="14" width="28.5" style="8" customWidth="1"/>
    <col min="15" max="15" width="18.75" style="8" customWidth="1"/>
    <col min="16" max="16" width="23.75" style="8" customWidth="1"/>
    <col min="17" max="17" width="16.5" style="267" customWidth="1"/>
    <col min="18" max="18" width="42.5" style="8" customWidth="1"/>
    <col min="19" max="19" width="33" style="8" customWidth="1"/>
    <col min="20" max="20" width="44.5" customWidth="1"/>
    <col min="21" max="21" width="34" customWidth="1"/>
    <col min="22" max="23" width="11.5" customWidth="1"/>
  </cols>
  <sheetData>
    <row r="1" spans="6:19" ht="20.25" hidden="1" customHeight="1">
      <c r="L1"/>
      <c r="M1"/>
      <c r="N1"/>
      <c r="O1"/>
      <c r="P1"/>
      <c r="Q1" s="172"/>
      <c r="R1"/>
      <c r="S1"/>
    </row>
    <row r="2" spans="6:19" ht="20.25" hidden="1" customHeight="1">
      <c r="L2"/>
      <c r="M2"/>
      <c r="N2"/>
      <c r="O2"/>
      <c r="P2"/>
      <c r="Q2" s="172"/>
      <c r="R2"/>
      <c r="S2"/>
    </row>
    <row r="3" spans="6:19" ht="20.25" hidden="1" customHeight="1">
      <c r="F3" t="str" cm="1">
        <f t="array" ref="F3">IF(E3&gt;0,_xlfn.TEXTJOIN(",",TRUE,_xlfn._xlws.FILTER(#REF!,#REF!="NC")),"")</f>
        <v/>
      </c>
      <c r="L3"/>
      <c r="M3"/>
      <c r="N3"/>
      <c r="O3"/>
      <c r="P3"/>
      <c r="Q3" s="172"/>
      <c r="R3"/>
      <c r="S3"/>
    </row>
    <row r="4" spans="6:19" ht="20.25" hidden="1" customHeight="1">
      <c r="F4" t="str" cm="1">
        <f t="array" ref="F4">IF(E4&gt;0,_xlfn.TEXTJOIN(",",TRUE,_xlfn._xlws.FILTER(#REF!,#REF!="NC")),"")</f>
        <v/>
      </c>
      <c r="L4"/>
      <c r="M4"/>
      <c r="N4"/>
      <c r="O4"/>
      <c r="P4"/>
      <c r="Q4" s="172"/>
      <c r="R4"/>
      <c r="S4"/>
    </row>
    <row r="5" spans="6:19" ht="20.25" hidden="1" customHeight="1">
      <c r="L5"/>
      <c r="M5"/>
      <c r="N5"/>
      <c r="O5"/>
      <c r="P5"/>
      <c r="Q5" s="172"/>
      <c r="R5"/>
      <c r="S5"/>
    </row>
    <row r="6" spans="6:19" ht="20.25" hidden="1" customHeight="1">
      <c r="L6"/>
      <c r="M6"/>
      <c r="N6"/>
      <c r="O6"/>
      <c r="P6"/>
      <c r="Q6" s="172"/>
      <c r="R6"/>
      <c r="S6"/>
    </row>
    <row r="7" spans="6:19" ht="20.25" hidden="1" customHeight="1">
      <c r="L7"/>
      <c r="M7"/>
      <c r="N7"/>
      <c r="O7"/>
      <c r="P7"/>
      <c r="Q7" s="172"/>
      <c r="R7"/>
      <c r="S7"/>
    </row>
    <row r="8" spans="6:19" ht="20.25" hidden="1" customHeight="1">
      <c r="L8"/>
      <c r="M8"/>
      <c r="N8"/>
      <c r="O8"/>
      <c r="P8"/>
      <c r="Q8" s="172"/>
      <c r="R8"/>
      <c r="S8"/>
    </row>
    <row r="9" spans="6:19" ht="25.15" customHeight="1">
      <c r="L9"/>
      <c r="M9"/>
      <c r="N9"/>
      <c r="O9"/>
      <c r="P9"/>
      <c r="Q9" s="172"/>
      <c r="R9"/>
      <c r="S9"/>
    </row>
    <row r="10" spans="6:19" ht="60" customHeight="1">
      <c r="K10" s="333"/>
      <c r="L10" s="435" t="s">
        <v>37</v>
      </c>
      <c r="M10" s="436"/>
      <c r="N10" s="436"/>
      <c r="O10" s="436"/>
      <c r="P10" s="436"/>
      <c r="Q10" s="437"/>
      <c r="R10"/>
      <c r="S10"/>
    </row>
    <row r="11" spans="6:19" ht="20.25" hidden="1" customHeight="1">
      <c r="K11" s="288"/>
      <c r="L11" s="334"/>
      <c r="M11" s="284"/>
      <c r="N11" s="284"/>
      <c r="O11" s="284"/>
      <c r="P11" s="284"/>
      <c r="Q11" s="335"/>
      <c r="R11"/>
      <c r="S11"/>
    </row>
    <row r="12" spans="6:19" ht="11.45" customHeight="1">
      <c r="K12" s="332"/>
      <c r="L12" s="334"/>
      <c r="M12" s="284"/>
      <c r="N12" s="284"/>
      <c r="O12" s="284"/>
      <c r="P12" s="284"/>
      <c r="Q12" s="335"/>
      <c r="R12"/>
      <c r="S12"/>
    </row>
    <row r="13" spans="6:19" ht="35.450000000000003" customHeight="1">
      <c r="K13" s="332"/>
      <c r="L13" s="441" t="s">
        <v>38</v>
      </c>
      <c r="M13" s="442"/>
      <c r="N13" s="442"/>
      <c r="O13" s="284"/>
      <c r="P13" s="284"/>
      <c r="Q13" s="336"/>
      <c r="R13"/>
      <c r="S13"/>
    </row>
    <row r="14" spans="6:19" ht="5.25" customHeight="1">
      <c r="K14" s="332"/>
      <c r="L14" s="334"/>
      <c r="M14" s="284"/>
      <c r="N14" s="284"/>
      <c r="O14" s="284"/>
      <c r="P14" s="284"/>
      <c r="Q14" s="335"/>
      <c r="R14"/>
      <c r="S14"/>
    </row>
    <row r="15" spans="6:19" ht="20.25" customHeight="1">
      <c r="K15" s="332"/>
      <c r="L15" s="443" t="s">
        <v>39</v>
      </c>
      <c r="M15" s="444"/>
      <c r="N15" s="429"/>
      <c r="O15" s="430"/>
      <c r="P15" s="431"/>
      <c r="Q15" s="335"/>
      <c r="R15"/>
      <c r="S15"/>
    </row>
    <row r="16" spans="6:19" ht="20.25" customHeight="1">
      <c r="K16" s="332"/>
      <c r="L16" s="342"/>
      <c r="M16" s="341"/>
      <c r="N16" s="284"/>
      <c r="O16" s="284"/>
      <c r="P16" s="284"/>
      <c r="Q16" s="335"/>
      <c r="R16"/>
      <c r="S16"/>
    </row>
    <row r="17" spans="11:19" ht="20.25" customHeight="1">
      <c r="K17" s="332"/>
      <c r="L17" s="443" t="s">
        <v>40</v>
      </c>
      <c r="M17" s="444"/>
      <c r="N17" s="429"/>
      <c r="O17" s="430"/>
      <c r="P17" s="431"/>
      <c r="Q17" s="335"/>
      <c r="R17"/>
      <c r="S17"/>
    </row>
    <row r="18" spans="11:19" ht="20.25" customHeight="1">
      <c r="K18" s="332"/>
      <c r="L18" s="340"/>
      <c r="M18" s="341"/>
      <c r="N18" s="284"/>
      <c r="O18" s="284"/>
      <c r="P18" s="284"/>
      <c r="Q18" s="335"/>
      <c r="R18"/>
      <c r="S18"/>
    </row>
    <row r="19" spans="11:19" ht="20.25" customHeight="1">
      <c r="K19" s="332"/>
      <c r="L19" s="443" t="s">
        <v>41</v>
      </c>
      <c r="M19" s="444"/>
      <c r="N19" s="432"/>
      <c r="O19" s="433"/>
      <c r="P19" s="434"/>
      <c r="Q19" s="335"/>
      <c r="R19"/>
      <c r="S19"/>
    </row>
    <row r="20" spans="11:19" ht="20.25" customHeight="1">
      <c r="K20" s="332"/>
      <c r="L20" s="445" t="s">
        <v>42</v>
      </c>
      <c r="M20" s="446"/>
      <c r="N20" s="284"/>
      <c r="O20" s="284"/>
      <c r="P20" s="284"/>
      <c r="Q20" s="335"/>
      <c r="R20"/>
      <c r="S20"/>
    </row>
    <row r="21" spans="11:19" ht="20.25" customHeight="1">
      <c r="K21" s="332"/>
      <c r="L21" s="445"/>
      <c r="M21" s="446"/>
      <c r="N21" s="284"/>
      <c r="O21" s="284"/>
      <c r="P21" s="284"/>
      <c r="Q21" s="335"/>
      <c r="R21"/>
      <c r="S21"/>
    </row>
    <row r="22" spans="11:19" ht="20.25" customHeight="1">
      <c r="K22" s="332"/>
      <c r="L22" s="343"/>
      <c r="M22" s="344"/>
      <c r="N22" s="284"/>
      <c r="O22" s="284"/>
      <c r="P22" s="284"/>
      <c r="Q22" s="337"/>
      <c r="R22"/>
      <c r="S22"/>
    </row>
    <row r="23" spans="11:19" ht="20.25" customHeight="1">
      <c r="K23" s="332"/>
      <c r="L23" s="343"/>
      <c r="M23" s="344"/>
      <c r="N23" s="284"/>
      <c r="O23" s="284"/>
      <c r="P23" s="284"/>
      <c r="Q23" s="335"/>
      <c r="R23"/>
      <c r="S23"/>
    </row>
    <row r="24" spans="11:19" ht="20.25" customHeight="1">
      <c r="K24" s="332"/>
      <c r="L24" s="343"/>
      <c r="M24" s="344"/>
      <c r="N24" s="284"/>
      <c r="O24" s="284"/>
      <c r="P24" s="284"/>
      <c r="Q24" s="335"/>
      <c r="R24"/>
      <c r="S24"/>
    </row>
    <row r="25" spans="11:19" ht="20.25" customHeight="1">
      <c r="K25" s="332"/>
      <c r="L25" s="343"/>
      <c r="M25" s="344"/>
      <c r="N25" s="284"/>
      <c r="O25" s="284"/>
      <c r="P25" s="284"/>
      <c r="Q25" s="335"/>
      <c r="R25"/>
      <c r="S25"/>
    </row>
    <row r="26" spans="11:19" ht="20.25" customHeight="1">
      <c r="K26" s="332"/>
      <c r="L26" s="438" t="s">
        <v>43</v>
      </c>
      <c r="M26" s="439"/>
      <c r="N26" s="429"/>
      <c r="O26" s="430"/>
      <c r="P26" s="431"/>
      <c r="Q26" s="335"/>
      <c r="R26"/>
      <c r="S26"/>
    </row>
    <row r="27" spans="11:19" ht="20.25" customHeight="1">
      <c r="K27" s="332"/>
      <c r="L27" s="345"/>
      <c r="M27" s="344"/>
      <c r="N27" s="284"/>
      <c r="O27" s="284"/>
      <c r="P27" s="284"/>
      <c r="Q27" s="335"/>
      <c r="R27"/>
      <c r="S27"/>
    </row>
    <row r="28" spans="11:19" ht="20.25" customHeight="1">
      <c r="K28" s="332"/>
      <c r="L28" s="438" t="s">
        <v>44</v>
      </c>
      <c r="M28" s="439"/>
      <c r="N28" s="429"/>
      <c r="O28" s="430"/>
      <c r="P28" s="431"/>
      <c r="Q28" s="335"/>
      <c r="R28"/>
      <c r="S28"/>
    </row>
    <row r="29" spans="11:19" ht="20.25" customHeight="1">
      <c r="K29" s="332"/>
      <c r="L29" s="345"/>
      <c r="M29" s="344"/>
      <c r="N29" s="284"/>
      <c r="O29" s="284"/>
      <c r="P29" s="284"/>
      <c r="Q29" s="335"/>
      <c r="R29"/>
      <c r="S29"/>
    </row>
    <row r="30" spans="11:19" ht="20.25" customHeight="1">
      <c r="K30" s="332"/>
      <c r="L30" s="438" t="s">
        <v>45</v>
      </c>
      <c r="M30" s="439"/>
      <c r="N30" s="429"/>
      <c r="O30" s="430"/>
      <c r="P30" s="431"/>
      <c r="Q30" s="335"/>
      <c r="R30"/>
      <c r="S30"/>
    </row>
    <row r="31" spans="11:19" ht="20.25" customHeight="1">
      <c r="K31" s="332"/>
      <c r="L31" s="345"/>
      <c r="M31" s="344"/>
      <c r="N31" s="284"/>
      <c r="O31" s="284"/>
      <c r="P31" s="284"/>
      <c r="Q31" s="335"/>
      <c r="R31"/>
      <c r="S31"/>
    </row>
    <row r="32" spans="11:19" ht="20.25" customHeight="1">
      <c r="K32" s="332"/>
      <c r="L32" s="438" t="s">
        <v>46</v>
      </c>
      <c r="M32" s="439"/>
      <c r="N32" s="429"/>
      <c r="O32" s="430"/>
      <c r="P32" s="431"/>
      <c r="Q32" s="335"/>
      <c r="R32"/>
      <c r="S32"/>
    </row>
    <row r="33" spans="11:19" ht="20.25" customHeight="1">
      <c r="K33" s="332"/>
      <c r="L33" s="345"/>
      <c r="M33" s="344"/>
      <c r="N33" s="284"/>
      <c r="O33" s="284"/>
      <c r="P33" s="284"/>
      <c r="Q33" s="335"/>
      <c r="R33"/>
      <c r="S33"/>
    </row>
    <row r="34" spans="11:19" ht="20.25" customHeight="1">
      <c r="K34" s="332"/>
      <c r="L34" s="438" t="s">
        <v>47</v>
      </c>
      <c r="M34" s="439"/>
      <c r="N34" s="429"/>
      <c r="O34" s="430"/>
      <c r="P34" s="431"/>
      <c r="Q34" s="335"/>
      <c r="R34"/>
      <c r="S34"/>
    </row>
    <row r="35" spans="11:19" ht="20.25" customHeight="1">
      <c r="K35" s="332"/>
      <c r="L35" s="345"/>
      <c r="M35" s="344"/>
      <c r="N35" s="284"/>
      <c r="O35" s="284"/>
      <c r="P35" s="284"/>
      <c r="Q35" s="335"/>
      <c r="R35"/>
      <c r="S35"/>
    </row>
    <row r="36" spans="11:19" ht="20.25" customHeight="1">
      <c r="K36" s="332"/>
      <c r="L36" s="438" t="s">
        <v>48</v>
      </c>
      <c r="M36" s="439"/>
      <c r="N36" s="429"/>
      <c r="O36" s="430"/>
      <c r="P36" s="431"/>
      <c r="Q36" s="335"/>
      <c r="R36"/>
      <c r="S36"/>
    </row>
    <row r="37" spans="11:19" ht="20.25" customHeight="1">
      <c r="K37" s="332"/>
      <c r="L37" s="345"/>
      <c r="M37" s="344"/>
      <c r="N37" s="284"/>
      <c r="O37" s="284"/>
      <c r="P37" s="284"/>
      <c r="Q37" s="335"/>
      <c r="R37"/>
      <c r="S37"/>
    </row>
    <row r="38" spans="11:19" ht="20.25" customHeight="1">
      <c r="K38" s="332"/>
      <c r="L38" s="438" t="s">
        <v>49</v>
      </c>
      <c r="M38" s="439"/>
      <c r="N38" s="429"/>
      <c r="O38" s="430"/>
      <c r="P38" s="431"/>
      <c r="Q38" s="335"/>
      <c r="R38"/>
      <c r="S38"/>
    </row>
    <row r="39" spans="11:19" ht="20.25" customHeight="1">
      <c r="K39" s="332"/>
      <c r="L39" s="346"/>
      <c r="M39" s="347"/>
      <c r="N39" s="338"/>
      <c r="O39" s="338"/>
      <c r="P39" s="338"/>
      <c r="Q39" s="339"/>
      <c r="R39"/>
      <c r="S39"/>
    </row>
    <row r="40" spans="11:19" ht="20.25" hidden="1" customHeight="1">
      <c r="K40" s="290"/>
      <c r="L40" s="284"/>
      <c r="M40" s="284"/>
      <c r="N40" s="284"/>
      <c r="O40" s="284"/>
      <c r="P40" s="284"/>
      <c r="Q40" s="291"/>
      <c r="R40"/>
      <c r="S40"/>
    </row>
    <row r="41" spans="11:19" ht="20.25" customHeight="1">
      <c r="L41" s="171"/>
      <c r="M41"/>
      <c r="N41"/>
      <c r="O41"/>
      <c r="P41"/>
      <c r="Q41" s="172"/>
      <c r="R41"/>
      <c r="S41"/>
    </row>
    <row r="42" spans="11:19" ht="26.25" customHeight="1">
      <c r="L42" s="440" t="s">
        <v>50</v>
      </c>
      <c r="M42" s="440"/>
      <c r="N42"/>
      <c r="O42" s="286"/>
      <c r="P42" s="171"/>
      <c r="Q42" s="292"/>
      <c r="R42"/>
      <c r="S42"/>
    </row>
    <row r="43" spans="11:19" s="300" customFormat="1" ht="20.25" customHeight="1">
      <c r="K43" s="298"/>
      <c r="L43" s="297" t="s">
        <v>51</v>
      </c>
      <c r="M43" s="297"/>
      <c r="N43" s="297"/>
      <c r="O43" s="297"/>
      <c r="P43" s="297"/>
      <c r="Q43" s="299" t="s">
        <v>51</v>
      </c>
      <c r="R43" s="297" t="s">
        <v>51</v>
      </c>
      <c r="S43" s="297" t="s">
        <v>51</v>
      </c>
    </row>
    <row r="44" spans="11:19" ht="39" customHeight="1">
      <c r="L44" s="295" t="s">
        <v>52</v>
      </c>
      <c r="M44" s="295" t="s">
        <v>53</v>
      </c>
      <c r="N44" s="295" t="s">
        <v>54</v>
      </c>
      <c r="O44" s="295" t="s">
        <v>47</v>
      </c>
      <c r="P44" s="295" t="s">
        <v>48</v>
      </c>
      <c r="Q44" s="295" t="s">
        <v>55</v>
      </c>
      <c r="R44" s="295" t="s">
        <v>56</v>
      </c>
      <c r="S44" s="296" t="s">
        <v>57</v>
      </c>
    </row>
    <row r="45" spans="11:19" ht="50.25" customHeight="1">
      <c r="L45" s="314" t="str">
        <f>IF(N15="","",N15)</f>
        <v/>
      </c>
      <c r="M45" s="314" t="str">
        <f>IF(N28="","",N28)</f>
        <v/>
      </c>
      <c r="N45" s="314" t="str">
        <f>IF(N30="","",N30)</f>
        <v/>
      </c>
      <c r="O45" s="314" t="str">
        <f>IF(N34="","",N34)</f>
        <v/>
      </c>
      <c r="P45" s="314" t="str">
        <f>IF(N36="","",N36)</f>
        <v/>
      </c>
      <c r="Q45" s="315" t="str">
        <f>IF(L45="","","Main site")</f>
        <v/>
      </c>
      <c r="R45" s="282"/>
      <c r="S45" s="328"/>
    </row>
    <row r="46" spans="11:19" ht="50.25" customHeight="1">
      <c r="L46" s="282"/>
      <c r="M46" s="282"/>
      <c r="N46" s="282"/>
      <c r="O46" s="282"/>
      <c r="P46" s="282"/>
      <c r="Q46" s="293"/>
      <c r="R46" s="282"/>
      <c r="S46" s="329"/>
    </row>
    <row r="47" spans="11:19" ht="50.25" customHeight="1">
      <c r="L47" s="282"/>
      <c r="M47" s="282"/>
      <c r="N47" s="282"/>
      <c r="O47" s="282"/>
      <c r="P47" s="282"/>
      <c r="Q47" s="293"/>
      <c r="R47" s="282"/>
      <c r="S47" s="329"/>
    </row>
    <row r="48" spans="11:19" ht="50.25" customHeight="1">
      <c r="L48" s="282"/>
      <c r="M48" s="282"/>
      <c r="N48" s="282"/>
      <c r="O48" s="282"/>
      <c r="P48" s="282"/>
      <c r="Q48" s="293"/>
      <c r="R48" s="282"/>
      <c r="S48" s="329"/>
    </row>
    <row r="49" spans="12:19" ht="50.25" customHeight="1">
      <c r="L49" s="282"/>
      <c r="M49" s="282"/>
      <c r="N49" s="282"/>
      <c r="O49" s="282"/>
      <c r="P49" s="282"/>
      <c r="Q49" s="293"/>
      <c r="R49" s="282"/>
      <c r="S49" s="329"/>
    </row>
    <row r="50" spans="12:19" ht="50.25" customHeight="1">
      <c r="L50" s="282"/>
      <c r="M50" s="282"/>
      <c r="N50" s="282"/>
      <c r="O50" s="282"/>
      <c r="P50" s="282"/>
      <c r="Q50" s="293"/>
      <c r="R50" s="282"/>
      <c r="S50" s="329"/>
    </row>
    <row r="51" spans="12:19" ht="50.25" customHeight="1">
      <c r="L51" s="282"/>
      <c r="M51" s="282"/>
      <c r="N51" s="282"/>
      <c r="O51" s="282"/>
      <c r="P51" s="282"/>
      <c r="Q51" s="293"/>
      <c r="R51" s="282"/>
      <c r="S51" s="329"/>
    </row>
    <row r="52" spans="12:19" ht="50.25" customHeight="1">
      <c r="L52" s="282"/>
      <c r="M52" s="282"/>
      <c r="N52" s="282"/>
      <c r="O52" s="282"/>
      <c r="P52" s="282"/>
      <c r="Q52" s="293"/>
      <c r="R52" s="282"/>
      <c r="S52" s="329"/>
    </row>
    <row r="53" spans="12:19" ht="50.25" customHeight="1">
      <c r="L53" s="282"/>
      <c r="M53" s="282"/>
      <c r="N53" s="282"/>
      <c r="O53" s="282"/>
      <c r="P53" s="282"/>
      <c r="Q53" s="293"/>
      <c r="R53" s="282"/>
      <c r="S53" s="329"/>
    </row>
    <row r="54" spans="12:19" ht="50.25" customHeight="1">
      <c r="L54" s="282"/>
      <c r="M54" s="282"/>
      <c r="N54" s="282"/>
      <c r="O54" s="282"/>
      <c r="P54" s="282"/>
      <c r="Q54" s="293"/>
      <c r="R54" s="282"/>
      <c r="S54" s="329"/>
    </row>
    <row r="55" spans="12:19" ht="50.25" customHeight="1">
      <c r="L55" s="282"/>
      <c r="M55" s="282"/>
      <c r="N55" s="282"/>
      <c r="O55" s="282"/>
      <c r="P55" s="282"/>
      <c r="Q55" s="293"/>
      <c r="R55" s="282"/>
      <c r="S55" s="329"/>
    </row>
    <row r="56" spans="12:19" ht="50.25" customHeight="1">
      <c r="L56" s="282"/>
      <c r="M56" s="282"/>
      <c r="N56" s="282"/>
      <c r="O56" s="282"/>
      <c r="P56" s="282"/>
      <c r="Q56" s="293"/>
      <c r="R56" s="282"/>
      <c r="S56" s="329"/>
    </row>
    <row r="57" spans="12:19" ht="50.25" customHeight="1">
      <c r="L57" s="282"/>
      <c r="M57" s="282"/>
      <c r="N57" s="282"/>
      <c r="O57" s="282"/>
      <c r="P57" s="282"/>
      <c r="Q57" s="293"/>
      <c r="R57" s="282"/>
      <c r="S57" s="329"/>
    </row>
    <row r="58" spans="12:19" ht="50.25" customHeight="1">
      <c r="L58" s="282"/>
      <c r="M58" s="282"/>
      <c r="N58" s="282"/>
      <c r="O58" s="282"/>
      <c r="P58" s="282"/>
      <c r="Q58" s="293"/>
      <c r="R58" s="282"/>
      <c r="S58" s="329"/>
    </row>
    <row r="59" spans="12:19" ht="50.25" customHeight="1">
      <c r="L59" s="282"/>
      <c r="M59" s="282"/>
      <c r="N59" s="282"/>
      <c r="O59" s="282"/>
      <c r="P59" s="282"/>
      <c r="Q59" s="293"/>
      <c r="R59" s="282"/>
      <c r="S59" s="329"/>
    </row>
    <row r="60" spans="12:19" ht="50.25" customHeight="1">
      <c r="L60" s="282"/>
      <c r="M60" s="282"/>
      <c r="N60" s="282"/>
      <c r="O60" s="282"/>
      <c r="P60" s="282"/>
      <c r="Q60" s="293"/>
      <c r="R60" s="282"/>
      <c r="S60" s="329"/>
    </row>
    <row r="61" spans="12:19" ht="50.25" customHeight="1">
      <c r="L61" s="282"/>
      <c r="M61" s="282"/>
      <c r="N61" s="282"/>
      <c r="O61" s="282"/>
      <c r="P61" s="282"/>
      <c r="Q61" s="293"/>
      <c r="R61" s="282"/>
      <c r="S61" s="329"/>
    </row>
    <row r="62" spans="12:19" ht="50.25" customHeight="1">
      <c r="L62" s="282"/>
      <c r="M62" s="282"/>
      <c r="N62" s="282"/>
      <c r="O62" s="282"/>
      <c r="P62" s="282"/>
      <c r="Q62" s="293"/>
      <c r="R62" s="282"/>
      <c r="S62" s="329"/>
    </row>
    <row r="63" spans="12:19" ht="50.25" customHeight="1">
      <c r="L63" s="282"/>
      <c r="M63" s="282"/>
      <c r="N63" s="282"/>
      <c r="O63" s="282"/>
      <c r="P63" s="282"/>
      <c r="Q63" s="293"/>
      <c r="R63" s="282"/>
      <c r="S63" s="329"/>
    </row>
    <row r="64" spans="12:19" ht="50.25" customHeight="1">
      <c r="L64" s="282"/>
      <c r="M64" s="282"/>
      <c r="N64" s="282"/>
      <c r="O64" s="282"/>
      <c r="P64" s="282"/>
      <c r="Q64" s="293"/>
      <c r="R64" s="282"/>
      <c r="S64" s="329"/>
    </row>
    <row r="65" spans="12:19" ht="50.25" customHeight="1">
      <c r="L65" s="282"/>
      <c r="M65" s="282"/>
      <c r="N65" s="282"/>
      <c r="O65" s="282"/>
      <c r="P65" s="282"/>
      <c r="Q65" s="293"/>
      <c r="R65" s="282"/>
      <c r="S65" s="329"/>
    </row>
    <row r="66" spans="12:19" ht="50.25" customHeight="1">
      <c r="L66" s="282"/>
      <c r="M66" s="282"/>
      <c r="N66" s="282"/>
      <c r="O66" s="282"/>
      <c r="P66" s="282"/>
      <c r="Q66" s="293"/>
      <c r="R66" s="282"/>
      <c r="S66" s="329"/>
    </row>
    <row r="67" spans="12:19" ht="50.25" customHeight="1">
      <c r="L67" s="287"/>
      <c r="M67" s="287"/>
      <c r="N67" s="287"/>
      <c r="O67" s="287"/>
      <c r="P67" s="287"/>
      <c r="Q67" s="294"/>
      <c r="R67" s="287"/>
      <c r="S67" s="329"/>
    </row>
    <row r="68" spans="12:19" ht="50.25" customHeight="1">
      <c r="L68" s="282"/>
      <c r="M68" s="282"/>
      <c r="N68" s="282"/>
      <c r="O68" s="282"/>
      <c r="P68" s="282"/>
      <c r="Q68" s="293"/>
      <c r="R68" s="282"/>
      <c r="S68" s="329"/>
    </row>
    <row r="69" spans="12:19" ht="50.25" customHeight="1">
      <c r="L69" s="287"/>
      <c r="M69" s="287"/>
      <c r="N69" s="287"/>
      <c r="O69" s="287"/>
      <c r="P69" s="287"/>
      <c r="Q69" s="294"/>
      <c r="R69" s="287"/>
      <c r="S69" s="329"/>
    </row>
    <row r="70" spans="12:19" ht="50.25" customHeight="1">
      <c r="L70" s="282"/>
      <c r="M70" s="282"/>
      <c r="N70" s="282"/>
      <c r="O70" s="282"/>
      <c r="P70" s="282"/>
      <c r="Q70" s="293"/>
      <c r="R70" s="282"/>
      <c r="S70" s="329"/>
    </row>
    <row r="71" spans="12:19" ht="50.25" customHeight="1">
      <c r="L71" s="287"/>
      <c r="M71" s="287"/>
      <c r="N71" s="287"/>
      <c r="O71" s="287"/>
      <c r="P71" s="287"/>
      <c r="Q71" s="294"/>
      <c r="R71" s="287"/>
      <c r="S71" s="329"/>
    </row>
    <row r="72" spans="12:19" ht="50.25" customHeight="1">
      <c r="L72" s="282"/>
      <c r="M72" s="282"/>
      <c r="N72" s="282"/>
      <c r="O72" s="282"/>
      <c r="P72" s="282"/>
      <c r="Q72" s="293"/>
      <c r="R72" s="282"/>
      <c r="S72" s="329"/>
    </row>
    <row r="73" spans="12:19" ht="50.25" customHeight="1">
      <c r="L73" s="287"/>
      <c r="M73" s="287"/>
      <c r="N73" s="287"/>
      <c r="O73" s="287"/>
      <c r="P73" s="287"/>
      <c r="Q73" s="294"/>
      <c r="R73" s="287"/>
      <c r="S73" s="329"/>
    </row>
    <row r="74" spans="12:19" ht="50.25" customHeight="1">
      <c r="L74" s="282"/>
      <c r="M74" s="282"/>
      <c r="N74" s="282"/>
      <c r="O74" s="282"/>
      <c r="P74" s="282"/>
      <c r="Q74" s="293"/>
      <c r="R74" s="282"/>
      <c r="S74" s="329"/>
    </row>
    <row r="75" spans="12:19" ht="50.25" customHeight="1">
      <c r="L75" s="287"/>
      <c r="M75" s="287"/>
      <c r="N75" s="287"/>
      <c r="O75" s="287"/>
      <c r="P75" s="287"/>
      <c r="Q75" s="294"/>
      <c r="R75" s="287"/>
      <c r="S75" s="329"/>
    </row>
    <row r="76" spans="12:19" ht="50.25" customHeight="1">
      <c r="L76" s="282"/>
      <c r="M76" s="282"/>
      <c r="N76" s="282"/>
      <c r="O76" s="282"/>
      <c r="P76" s="282"/>
      <c r="Q76" s="293"/>
      <c r="R76" s="282"/>
      <c r="S76" s="329"/>
    </row>
    <row r="77" spans="12:19" ht="50.25" customHeight="1">
      <c r="L77" s="287"/>
      <c r="M77" s="287"/>
      <c r="N77" s="287"/>
      <c r="O77" s="287"/>
      <c r="P77" s="287"/>
      <c r="Q77" s="294"/>
      <c r="R77" s="287"/>
      <c r="S77" s="329"/>
    </row>
    <row r="78" spans="12:19" ht="50.25" customHeight="1">
      <c r="L78" s="282"/>
      <c r="M78" s="282"/>
      <c r="N78" s="282"/>
      <c r="O78" s="282"/>
      <c r="P78" s="282"/>
      <c r="Q78" s="293"/>
      <c r="R78" s="282"/>
      <c r="S78" s="329"/>
    </row>
    <row r="79" spans="12:19" ht="50.25" customHeight="1">
      <c r="L79" s="287"/>
      <c r="M79" s="287"/>
      <c r="N79" s="287"/>
      <c r="O79" s="287"/>
      <c r="P79" s="287"/>
      <c r="Q79" s="294"/>
      <c r="R79" s="287"/>
      <c r="S79" s="329"/>
    </row>
    <row r="80" spans="12:19" ht="50.25" customHeight="1">
      <c r="L80" s="282"/>
      <c r="M80" s="282"/>
      <c r="N80" s="282"/>
      <c r="O80" s="282"/>
      <c r="P80" s="282"/>
      <c r="Q80" s="293"/>
      <c r="R80" s="282"/>
      <c r="S80" s="329"/>
    </row>
    <row r="81" spans="12:19" ht="50.25" customHeight="1">
      <c r="L81" s="287"/>
      <c r="M81" s="287"/>
      <c r="N81" s="287"/>
      <c r="O81" s="287"/>
      <c r="P81" s="287"/>
      <c r="Q81" s="294"/>
      <c r="R81" s="287"/>
      <c r="S81" s="329"/>
    </row>
    <row r="82" spans="12:19" ht="50.25" customHeight="1">
      <c r="L82" s="282"/>
      <c r="M82" s="282"/>
      <c r="N82" s="282"/>
      <c r="O82" s="282"/>
      <c r="P82" s="282"/>
      <c r="Q82" s="293"/>
      <c r="R82" s="282"/>
      <c r="S82" s="329"/>
    </row>
    <row r="83" spans="12:19" ht="50.25" customHeight="1">
      <c r="L83" s="287"/>
      <c r="M83" s="287"/>
      <c r="N83" s="287"/>
      <c r="O83" s="287"/>
      <c r="P83" s="287"/>
      <c r="Q83" s="294"/>
      <c r="R83" s="287"/>
      <c r="S83" s="329"/>
    </row>
    <row r="84" spans="12:19" ht="50.25" customHeight="1">
      <c r="L84" s="282"/>
      <c r="M84" s="282"/>
      <c r="N84" s="282"/>
      <c r="O84" s="282"/>
      <c r="P84" s="282"/>
      <c r="Q84" s="293"/>
      <c r="R84" s="282"/>
      <c r="S84" s="329"/>
    </row>
    <row r="85" spans="12:19" ht="50.25" customHeight="1">
      <c r="L85" s="287"/>
      <c r="M85" s="287"/>
      <c r="N85" s="287"/>
      <c r="O85" s="287"/>
      <c r="P85" s="287"/>
      <c r="Q85" s="294"/>
      <c r="R85" s="287"/>
      <c r="S85" s="329"/>
    </row>
    <row r="86" spans="12:19" ht="50.25" customHeight="1">
      <c r="L86" s="282"/>
      <c r="M86" s="282"/>
      <c r="N86" s="282"/>
      <c r="O86" s="282"/>
      <c r="P86" s="282"/>
      <c r="Q86" s="293"/>
      <c r="R86" s="282"/>
      <c r="S86" s="329"/>
    </row>
    <row r="87" spans="12:19" ht="50.25" customHeight="1">
      <c r="L87" s="287"/>
      <c r="M87" s="287"/>
      <c r="N87" s="287"/>
      <c r="O87" s="287"/>
      <c r="P87" s="287"/>
      <c r="Q87" s="294"/>
      <c r="R87" s="287"/>
      <c r="S87" s="329"/>
    </row>
    <row r="88" spans="12:19" ht="50.25" customHeight="1">
      <c r="L88" s="282"/>
      <c r="M88" s="282"/>
      <c r="N88" s="282"/>
      <c r="O88" s="282"/>
      <c r="P88" s="282"/>
      <c r="Q88" s="293"/>
      <c r="R88" s="282"/>
      <c r="S88" s="329"/>
    </row>
    <row r="89" spans="12:19" ht="50.25" customHeight="1">
      <c r="L89" s="287"/>
      <c r="M89" s="287"/>
      <c r="N89" s="287"/>
      <c r="O89" s="287"/>
      <c r="P89" s="287"/>
      <c r="Q89" s="294"/>
      <c r="R89" s="287"/>
      <c r="S89" s="329"/>
    </row>
    <row r="90" spans="12:19" ht="50.25" customHeight="1">
      <c r="L90" s="282"/>
      <c r="M90" s="282"/>
      <c r="N90" s="282"/>
      <c r="O90" s="282"/>
      <c r="P90" s="282"/>
      <c r="Q90" s="293"/>
      <c r="R90" s="282"/>
      <c r="S90" s="329"/>
    </row>
    <row r="91" spans="12:19" ht="50.25" customHeight="1">
      <c r="L91" s="287"/>
      <c r="M91" s="287"/>
      <c r="N91" s="287"/>
      <c r="O91" s="287"/>
      <c r="P91" s="287"/>
      <c r="Q91" s="294"/>
      <c r="R91" s="287"/>
      <c r="S91" s="329"/>
    </row>
    <row r="92" spans="12:19" ht="50.25" customHeight="1">
      <c r="L92" s="282"/>
      <c r="M92" s="282"/>
      <c r="N92" s="282"/>
      <c r="O92" s="282"/>
      <c r="P92" s="282"/>
      <c r="Q92" s="293"/>
      <c r="R92" s="282"/>
      <c r="S92" s="329"/>
    </row>
    <row r="93" spans="12:19" ht="50.25" customHeight="1">
      <c r="L93" s="287"/>
      <c r="M93" s="287"/>
      <c r="N93" s="287"/>
      <c r="O93" s="287"/>
      <c r="P93" s="287"/>
      <c r="Q93" s="294"/>
      <c r="R93" s="287"/>
      <c r="S93" s="329"/>
    </row>
    <row r="94" spans="12:19" ht="50.25" customHeight="1">
      <c r="L94" s="282"/>
      <c r="M94" s="282"/>
      <c r="N94" s="282"/>
      <c r="O94" s="282"/>
      <c r="P94" s="282"/>
      <c r="Q94" s="293"/>
      <c r="R94" s="282"/>
      <c r="S94" s="329"/>
    </row>
    <row r="95" spans="12:19" ht="50.25" customHeight="1">
      <c r="L95" s="287"/>
      <c r="M95" s="287"/>
      <c r="N95" s="287"/>
      <c r="O95" s="287"/>
      <c r="P95" s="287"/>
      <c r="Q95" s="294"/>
      <c r="R95" s="287"/>
      <c r="S95" s="329"/>
    </row>
    <row r="96" spans="12:19" ht="50.25" customHeight="1">
      <c r="L96" s="282"/>
      <c r="M96" s="282"/>
      <c r="N96" s="282"/>
      <c r="O96" s="282"/>
      <c r="P96" s="282"/>
      <c r="Q96" s="293"/>
      <c r="R96" s="282"/>
      <c r="S96" s="329"/>
    </row>
    <row r="97" spans="12:19" ht="50.25" customHeight="1">
      <c r="L97" s="287"/>
      <c r="M97" s="287"/>
      <c r="N97" s="287"/>
      <c r="O97" s="287"/>
      <c r="P97" s="287"/>
      <c r="Q97" s="294"/>
      <c r="R97" s="287"/>
      <c r="S97" s="329"/>
    </row>
    <row r="98" spans="12:19" ht="50.25" customHeight="1">
      <c r="L98" s="282"/>
      <c r="M98" s="282"/>
      <c r="N98" s="282"/>
      <c r="O98" s="282"/>
      <c r="P98" s="282"/>
      <c r="Q98" s="293"/>
      <c r="R98" s="282"/>
      <c r="S98" s="329"/>
    </row>
    <row r="99" spans="12:19" ht="50.25" customHeight="1">
      <c r="L99" s="287"/>
      <c r="M99" s="287"/>
      <c r="N99" s="287"/>
      <c r="O99" s="287"/>
      <c r="P99" s="287"/>
      <c r="Q99" s="294"/>
      <c r="R99" s="287"/>
      <c r="S99" s="329"/>
    </row>
    <row r="100" spans="12:19" ht="50.25" customHeight="1">
      <c r="L100" s="282"/>
      <c r="M100" s="282"/>
      <c r="N100" s="282"/>
      <c r="O100" s="282"/>
      <c r="P100" s="282"/>
      <c r="Q100" s="293"/>
      <c r="R100" s="282"/>
      <c r="S100" s="329"/>
    </row>
    <row r="101" spans="12:19" ht="50.25" customHeight="1">
      <c r="L101" s="287"/>
      <c r="M101" s="287"/>
      <c r="N101" s="287"/>
      <c r="O101" s="287"/>
      <c r="P101" s="287"/>
      <c r="Q101" s="294"/>
      <c r="R101" s="287"/>
      <c r="S101" s="329"/>
    </row>
    <row r="102" spans="12:19" ht="50.25" customHeight="1">
      <c r="L102" s="282"/>
      <c r="M102" s="282"/>
      <c r="N102" s="282"/>
      <c r="O102" s="282"/>
      <c r="P102" s="282"/>
      <c r="Q102" s="293"/>
      <c r="R102" s="282"/>
      <c r="S102" s="329"/>
    </row>
    <row r="103" spans="12:19" ht="50.25" customHeight="1">
      <c r="L103" s="287"/>
      <c r="M103" s="287"/>
      <c r="N103" s="287"/>
      <c r="O103" s="287"/>
      <c r="P103" s="287"/>
      <c r="Q103" s="294"/>
      <c r="R103" s="287"/>
      <c r="S103" s="329"/>
    </row>
    <row r="104" spans="12:19" ht="50.25" customHeight="1">
      <c r="L104" s="282"/>
      <c r="M104" s="282"/>
      <c r="N104" s="282"/>
      <c r="O104" s="282"/>
      <c r="P104" s="282"/>
      <c r="Q104" s="293"/>
      <c r="R104" s="282"/>
      <c r="S104" s="329"/>
    </row>
    <row r="105" spans="12:19" ht="50.25" customHeight="1">
      <c r="L105" s="287"/>
      <c r="M105" s="287"/>
      <c r="N105" s="287"/>
      <c r="O105" s="287"/>
      <c r="P105" s="287"/>
      <c r="Q105" s="294"/>
      <c r="R105" s="287"/>
      <c r="S105" s="329"/>
    </row>
    <row r="106" spans="12:19" ht="50.25" customHeight="1">
      <c r="L106" s="282"/>
      <c r="M106" s="282"/>
      <c r="N106" s="282"/>
      <c r="O106" s="282"/>
      <c r="P106" s="282"/>
      <c r="Q106" s="293"/>
      <c r="R106" s="282"/>
      <c r="S106" s="329"/>
    </row>
    <row r="107" spans="12:19" ht="50.25" customHeight="1">
      <c r="L107" s="287"/>
      <c r="M107" s="287"/>
      <c r="N107" s="287"/>
      <c r="O107" s="287"/>
      <c r="P107" s="287"/>
      <c r="Q107" s="294"/>
      <c r="R107" s="287"/>
      <c r="S107" s="329"/>
    </row>
    <row r="108" spans="12:19" ht="50.25" customHeight="1">
      <c r="L108" s="282"/>
      <c r="M108" s="282"/>
      <c r="N108" s="282"/>
      <c r="O108" s="282"/>
      <c r="P108" s="282"/>
      <c r="Q108" s="293"/>
      <c r="R108" s="282"/>
      <c r="S108" s="329"/>
    </row>
    <row r="109" spans="12:19" ht="50.25" customHeight="1">
      <c r="L109" s="287"/>
      <c r="M109" s="287"/>
      <c r="N109" s="287"/>
      <c r="O109" s="287"/>
      <c r="P109" s="287"/>
      <c r="Q109" s="294"/>
      <c r="R109" s="287"/>
      <c r="S109" s="329"/>
    </row>
    <row r="110" spans="12:19" ht="50.25" customHeight="1">
      <c r="L110" s="282"/>
      <c r="M110" s="282"/>
      <c r="N110" s="282"/>
      <c r="O110" s="282"/>
      <c r="P110" s="282"/>
      <c r="Q110" s="293"/>
      <c r="R110" s="282"/>
      <c r="S110" s="329"/>
    </row>
    <row r="111" spans="12:19" ht="50.25" customHeight="1">
      <c r="L111" s="287"/>
      <c r="M111" s="287"/>
      <c r="N111" s="287"/>
      <c r="O111" s="287"/>
      <c r="P111" s="287"/>
      <c r="Q111" s="294"/>
      <c r="R111" s="287"/>
      <c r="S111" s="329"/>
    </row>
    <row r="112" spans="12:19" ht="50.25" customHeight="1">
      <c r="L112" s="282"/>
      <c r="M112" s="282"/>
      <c r="N112" s="282"/>
      <c r="O112" s="282"/>
      <c r="P112" s="282"/>
      <c r="Q112" s="293"/>
      <c r="R112" s="282"/>
      <c r="S112" s="329"/>
    </row>
    <row r="113" spans="12:19" ht="50.25" customHeight="1">
      <c r="L113" s="287"/>
      <c r="M113" s="287"/>
      <c r="N113" s="287"/>
      <c r="O113" s="287"/>
      <c r="P113" s="287"/>
      <c r="Q113" s="294"/>
      <c r="R113" s="287"/>
      <c r="S113" s="329"/>
    </row>
    <row r="114" spans="12:19" ht="50.25" customHeight="1">
      <c r="L114" s="282"/>
      <c r="M114" s="282"/>
      <c r="N114" s="282"/>
      <c r="O114" s="282"/>
      <c r="P114" s="282"/>
      <c r="Q114" s="293"/>
      <c r="R114" s="282"/>
      <c r="S114" s="329"/>
    </row>
    <row r="115" spans="12:19" ht="50.25" customHeight="1">
      <c r="L115" s="287"/>
      <c r="M115" s="287"/>
      <c r="N115" s="287"/>
      <c r="O115" s="287"/>
      <c r="P115" s="287"/>
      <c r="Q115" s="294"/>
      <c r="R115" s="287"/>
      <c r="S115" s="329"/>
    </row>
    <row r="116" spans="12:19" ht="50.25" customHeight="1">
      <c r="L116" s="282"/>
      <c r="M116" s="282"/>
      <c r="N116" s="282"/>
      <c r="O116" s="282"/>
      <c r="P116" s="282"/>
      <c r="Q116" s="293"/>
      <c r="R116" s="282"/>
      <c r="S116" s="329"/>
    </row>
    <row r="117" spans="12:19" ht="50.25" customHeight="1">
      <c r="L117" s="287"/>
      <c r="M117" s="287"/>
      <c r="N117" s="287"/>
      <c r="O117" s="287"/>
      <c r="P117" s="287"/>
      <c r="Q117" s="294"/>
      <c r="R117" s="287"/>
      <c r="S117" s="329"/>
    </row>
    <row r="118" spans="12:19" ht="50.25" customHeight="1">
      <c r="L118" s="282"/>
      <c r="M118" s="282"/>
      <c r="N118" s="282"/>
      <c r="O118" s="282"/>
      <c r="P118" s="282"/>
      <c r="Q118" s="293"/>
      <c r="R118" s="282"/>
      <c r="S118" s="329"/>
    </row>
    <row r="119" spans="12:19" ht="50.25" customHeight="1">
      <c r="L119" s="287"/>
      <c r="M119" s="287"/>
      <c r="N119" s="287"/>
      <c r="O119" s="287"/>
      <c r="P119" s="287"/>
      <c r="Q119" s="294"/>
      <c r="R119" s="287"/>
      <c r="S119" s="329"/>
    </row>
    <row r="120" spans="12:19" ht="50.25" customHeight="1">
      <c r="L120" s="282"/>
      <c r="M120" s="282"/>
      <c r="N120" s="282"/>
      <c r="O120" s="282"/>
      <c r="P120" s="282"/>
      <c r="Q120" s="293"/>
      <c r="R120" s="282"/>
      <c r="S120" s="329"/>
    </row>
    <row r="121" spans="12:19" ht="50.25" customHeight="1">
      <c r="L121" s="287"/>
      <c r="M121" s="287"/>
      <c r="N121" s="287"/>
      <c r="O121" s="287"/>
      <c r="P121" s="287"/>
      <c r="Q121" s="294"/>
      <c r="R121" s="287"/>
      <c r="S121" s="329"/>
    </row>
    <row r="122" spans="12:19" ht="50.25" customHeight="1">
      <c r="L122" s="282"/>
      <c r="M122" s="282"/>
      <c r="N122" s="282"/>
      <c r="O122" s="282"/>
      <c r="P122" s="282"/>
      <c r="Q122" s="293"/>
      <c r="R122" s="282"/>
      <c r="S122" s="329"/>
    </row>
    <row r="123" spans="12:19" ht="50.25" customHeight="1">
      <c r="L123" s="287"/>
      <c r="M123" s="287"/>
      <c r="N123" s="287"/>
      <c r="O123" s="287"/>
      <c r="P123" s="287"/>
      <c r="Q123" s="294"/>
      <c r="R123" s="287"/>
      <c r="S123" s="329"/>
    </row>
    <row r="124" spans="12:19" ht="50.25" customHeight="1">
      <c r="L124" s="282"/>
      <c r="M124" s="282"/>
      <c r="N124" s="282"/>
      <c r="O124" s="282"/>
      <c r="P124" s="282"/>
      <c r="Q124" s="293"/>
      <c r="R124" s="282"/>
      <c r="S124" s="329"/>
    </row>
    <row r="125" spans="12:19" ht="50.25" customHeight="1">
      <c r="L125" s="287"/>
      <c r="M125" s="287"/>
      <c r="N125" s="287"/>
      <c r="O125" s="287"/>
      <c r="P125" s="287"/>
      <c r="Q125" s="294"/>
      <c r="R125" s="287"/>
      <c r="S125" s="329"/>
    </row>
    <row r="126" spans="12:19" ht="50.25" customHeight="1">
      <c r="L126" s="282"/>
      <c r="M126" s="282"/>
      <c r="N126" s="282"/>
      <c r="O126" s="282"/>
      <c r="P126" s="282"/>
      <c r="Q126" s="293"/>
      <c r="R126" s="282"/>
      <c r="S126" s="329"/>
    </row>
    <row r="127" spans="12:19" ht="50.25" customHeight="1">
      <c r="L127" s="287"/>
      <c r="M127" s="287"/>
      <c r="N127" s="287"/>
      <c r="O127" s="287"/>
      <c r="P127" s="287"/>
      <c r="Q127" s="294"/>
      <c r="R127" s="287"/>
      <c r="S127" s="329"/>
    </row>
    <row r="128" spans="12:19" ht="50.25" customHeight="1">
      <c r="L128" s="282"/>
      <c r="M128" s="282"/>
      <c r="N128" s="282"/>
      <c r="O128" s="282"/>
      <c r="P128" s="282"/>
      <c r="Q128" s="293"/>
      <c r="R128" s="282"/>
      <c r="S128" s="329"/>
    </row>
    <row r="129" spans="12:19" ht="50.25" customHeight="1">
      <c r="L129" s="287"/>
      <c r="M129" s="287"/>
      <c r="N129" s="287"/>
      <c r="O129" s="287"/>
      <c r="P129" s="287"/>
      <c r="Q129" s="294"/>
      <c r="R129" s="287"/>
      <c r="S129" s="329"/>
    </row>
    <row r="130" spans="12:19" ht="50.25" customHeight="1">
      <c r="L130" s="282"/>
      <c r="M130" s="282"/>
      <c r="N130" s="282"/>
      <c r="O130" s="282"/>
      <c r="P130" s="282"/>
      <c r="Q130" s="293"/>
      <c r="R130" s="282"/>
      <c r="S130" s="329"/>
    </row>
    <row r="131" spans="12:19" ht="50.25" customHeight="1">
      <c r="L131" s="287"/>
      <c r="M131" s="287"/>
      <c r="N131" s="287"/>
      <c r="O131" s="287"/>
      <c r="P131" s="287"/>
      <c r="Q131" s="294"/>
      <c r="R131" s="287"/>
      <c r="S131" s="329"/>
    </row>
    <row r="132" spans="12:19" ht="50.25" customHeight="1">
      <c r="L132" s="282"/>
      <c r="M132" s="282"/>
      <c r="N132" s="282"/>
      <c r="O132" s="282"/>
      <c r="P132" s="282"/>
      <c r="Q132" s="293"/>
      <c r="R132" s="282"/>
      <c r="S132" s="329"/>
    </row>
    <row r="133" spans="12:19" ht="50.25" customHeight="1">
      <c r="L133" s="287"/>
      <c r="M133" s="287"/>
      <c r="N133" s="287"/>
      <c r="O133" s="287"/>
      <c r="P133" s="287"/>
      <c r="Q133" s="294"/>
      <c r="R133" s="287"/>
      <c r="S133" s="329"/>
    </row>
    <row r="134" spans="12:19" ht="50.25" customHeight="1">
      <c r="L134" s="282"/>
      <c r="M134" s="282"/>
      <c r="N134" s="282"/>
      <c r="O134" s="282"/>
      <c r="P134" s="282"/>
      <c r="Q134" s="293"/>
      <c r="R134" s="282"/>
      <c r="S134" s="329"/>
    </row>
    <row r="135" spans="12:19" ht="50.25" customHeight="1">
      <c r="L135" s="287"/>
      <c r="M135" s="287"/>
      <c r="N135" s="287"/>
      <c r="O135" s="287"/>
      <c r="P135" s="287"/>
      <c r="Q135" s="294"/>
      <c r="R135" s="287"/>
      <c r="S135" s="329"/>
    </row>
    <row r="136" spans="12:19" ht="50.25" customHeight="1">
      <c r="L136" s="282"/>
      <c r="M136" s="282"/>
      <c r="N136" s="282"/>
      <c r="O136" s="282"/>
      <c r="P136" s="282"/>
      <c r="Q136" s="293"/>
      <c r="R136" s="282"/>
      <c r="S136" s="329"/>
    </row>
    <row r="137" spans="12:19" ht="50.25" customHeight="1">
      <c r="L137" s="287"/>
      <c r="M137" s="287"/>
      <c r="N137" s="287"/>
      <c r="O137" s="287"/>
      <c r="P137" s="287"/>
      <c r="Q137" s="294"/>
      <c r="R137" s="287"/>
      <c r="S137" s="329"/>
    </row>
    <row r="138" spans="12:19" ht="50.25" customHeight="1">
      <c r="L138" s="282"/>
      <c r="M138" s="282"/>
      <c r="N138" s="282"/>
      <c r="O138" s="282"/>
      <c r="P138" s="282"/>
      <c r="Q138" s="293"/>
      <c r="R138" s="282"/>
      <c r="S138" s="329"/>
    </row>
    <row r="139" spans="12:19" ht="50.25" customHeight="1">
      <c r="L139" s="287"/>
      <c r="M139" s="287"/>
      <c r="N139" s="287"/>
      <c r="O139" s="287"/>
      <c r="P139" s="287"/>
      <c r="Q139" s="294"/>
      <c r="R139" s="287"/>
      <c r="S139" s="283"/>
    </row>
    <row r="140" spans="12:19" ht="20.25" hidden="1" customHeight="1">
      <c r="L140" s="282"/>
      <c r="M140" s="282"/>
      <c r="N140" s="282"/>
      <c r="O140" s="282"/>
      <c r="P140" s="282"/>
      <c r="Q140" s="293"/>
      <c r="R140" s="282"/>
      <c r="S140" s="282"/>
    </row>
    <row r="141" spans="12:19" ht="20.25" hidden="1" customHeight="1">
      <c r="L141" s="287"/>
      <c r="M141" s="287"/>
      <c r="N141" s="287"/>
      <c r="O141" s="287"/>
      <c r="P141" s="287"/>
      <c r="Q141" s="294"/>
      <c r="R141" s="287"/>
      <c r="S141" s="287"/>
    </row>
    <row r="142" spans="12:19" ht="20.25" hidden="1" customHeight="1">
      <c r="L142" s="282"/>
      <c r="M142" s="282"/>
      <c r="N142" s="282"/>
      <c r="O142" s="282"/>
      <c r="P142" s="282"/>
      <c r="Q142" s="293"/>
      <c r="R142" s="282"/>
      <c r="S142" s="282"/>
    </row>
    <row r="143" spans="12:19" ht="20.25" hidden="1" customHeight="1">
      <c r="L143" s="287"/>
      <c r="M143" s="287"/>
      <c r="N143" s="287"/>
      <c r="O143" s="287"/>
      <c r="P143" s="287"/>
      <c r="Q143" s="294"/>
      <c r="R143" s="287"/>
      <c r="S143" s="287"/>
    </row>
    <row r="144" spans="12:19" ht="20.25" hidden="1" customHeight="1">
      <c r="L144" s="282"/>
      <c r="M144" s="282"/>
      <c r="N144" s="282"/>
      <c r="O144" s="282"/>
      <c r="P144" s="282"/>
      <c r="Q144" s="293"/>
      <c r="R144" s="282"/>
      <c r="S144" s="282"/>
    </row>
    <row r="145" spans="12:20" ht="20.25" hidden="1" customHeight="1">
      <c r="L145" s="287"/>
      <c r="M145" s="287"/>
      <c r="N145" s="287"/>
      <c r="O145" s="287"/>
      <c r="P145" s="287"/>
      <c r="Q145" s="294"/>
      <c r="R145" s="287"/>
      <c r="S145" s="287"/>
    </row>
    <row r="146" spans="12:20" ht="20.25" hidden="1" customHeight="1">
      <c r="L146" s="282"/>
      <c r="M146" s="282"/>
      <c r="N146" s="282"/>
      <c r="O146" s="282"/>
      <c r="P146" s="282"/>
      <c r="Q146" s="293"/>
      <c r="R146" s="282"/>
      <c r="S146" s="282"/>
    </row>
    <row r="147" spans="12:20" ht="20.25" customHeight="1">
      <c r="T147" s="285"/>
    </row>
    <row r="148" spans="12:20" ht="20.25" customHeight="1">
      <c r="T148" s="285"/>
    </row>
    <row r="149" spans="12:20" ht="20.25" customHeight="1">
      <c r="T149" s="285"/>
    </row>
    <row r="150" spans="12:20" ht="20.25" customHeight="1">
      <c r="T150" s="285"/>
    </row>
    <row r="151" spans="12:20" ht="20.25" customHeight="1">
      <c r="T151" s="285"/>
    </row>
    <row r="152" spans="12:20" ht="20.25" customHeight="1">
      <c r="T152" s="285"/>
    </row>
    <row r="153" spans="12:20" ht="20.25" customHeight="1">
      <c r="T153" s="285"/>
    </row>
    <row r="154" spans="12:20" ht="20.25" customHeight="1">
      <c r="T154" s="285"/>
    </row>
    <row r="155" spans="12:20" ht="20.25" customHeight="1">
      <c r="T155" s="285"/>
    </row>
    <row r="156" spans="12:20" ht="20.25" customHeight="1">
      <c r="T156" s="285"/>
    </row>
    <row r="157" spans="12:20" ht="20.25" customHeight="1">
      <c r="T157" s="285"/>
    </row>
    <row r="158" spans="12:20" ht="20.25" customHeight="1">
      <c r="T158" s="285"/>
    </row>
    <row r="159" spans="12:20" ht="20.25" customHeight="1">
      <c r="T159" s="285"/>
    </row>
    <row r="160" spans="12:20" ht="20.25" customHeight="1">
      <c r="T160" s="285"/>
    </row>
    <row r="161" spans="20:20" ht="20.25" customHeight="1">
      <c r="T161" s="285"/>
    </row>
    <row r="162" spans="20:20" ht="20.25" customHeight="1">
      <c r="T162" s="285"/>
    </row>
    <row r="163" spans="20:20" ht="20.25" customHeight="1">
      <c r="T163" s="285"/>
    </row>
    <row r="164" spans="20:20" ht="20.25" customHeight="1">
      <c r="T164" s="285"/>
    </row>
    <row r="165" spans="20:20" ht="20.25" customHeight="1">
      <c r="T165" s="285"/>
    </row>
    <row r="166" spans="20:20" ht="20.25" customHeight="1">
      <c r="T166" s="285"/>
    </row>
    <row r="167" spans="20:20" ht="20.25" customHeight="1">
      <c r="T167" s="285"/>
    </row>
    <row r="168" spans="20:20" ht="20.25" customHeight="1">
      <c r="T168" s="285"/>
    </row>
    <row r="169" spans="20:20" ht="20.25" customHeight="1">
      <c r="T169" s="285"/>
    </row>
    <row r="170" spans="20:20" ht="20.25" customHeight="1">
      <c r="T170" s="285"/>
    </row>
    <row r="171" spans="20:20" ht="20.25" customHeight="1">
      <c r="T171" s="285"/>
    </row>
    <row r="172" spans="20:20" ht="20.25" customHeight="1">
      <c r="T172" s="285"/>
    </row>
    <row r="173" spans="20:20" ht="20.25" customHeight="1">
      <c r="T173" s="285"/>
    </row>
    <row r="174" spans="20:20" ht="20.25" customHeight="1">
      <c r="T174" s="285"/>
    </row>
    <row r="175" spans="20:20" ht="20.25" customHeight="1">
      <c r="T175" s="285"/>
    </row>
    <row r="176" spans="20:20" ht="20.25" customHeight="1">
      <c r="T176" s="285"/>
    </row>
    <row r="177" spans="20:20" ht="20.25" customHeight="1">
      <c r="T177" s="285"/>
    </row>
    <row r="178" spans="20:20" ht="20.25" customHeight="1">
      <c r="T178" s="285"/>
    </row>
    <row r="179" spans="20:20" ht="20.25" customHeight="1">
      <c r="T179" s="285"/>
    </row>
    <row r="180" spans="20:20" ht="20.25" customHeight="1">
      <c r="T180" s="285"/>
    </row>
    <row r="181" spans="20:20" ht="20.25" customHeight="1">
      <c r="T181" s="285"/>
    </row>
    <row r="182" spans="20:20" ht="20.25" customHeight="1">
      <c r="T182" s="285"/>
    </row>
    <row r="183" spans="20:20" ht="20.25" customHeight="1">
      <c r="T183" s="285"/>
    </row>
    <row r="184" spans="20:20" ht="20.25" customHeight="1">
      <c r="T184" s="285"/>
    </row>
    <row r="185" spans="20:20" ht="20.25" customHeight="1">
      <c r="T185" s="285"/>
    </row>
    <row r="186" spans="20:20" ht="20.25" customHeight="1">
      <c r="T186" s="285"/>
    </row>
    <row r="187" spans="20:20" ht="20.25" customHeight="1">
      <c r="T187" s="285"/>
    </row>
    <row r="188" spans="20:20" ht="20.25" customHeight="1">
      <c r="T188" s="285"/>
    </row>
    <row r="189" spans="20:20" ht="20.25" customHeight="1">
      <c r="T189" s="285"/>
    </row>
    <row r="190" spans="20:20" ht="20.25" customHeight="1">
      <c r="T190" s="285"/>
    </row>
    <row r="191" spans="20:20" ht="20.25" customHeight="1">
      <c r="T191" s="285"/>
    </row>
    <row r="192" spans="20:20" ht="20.25" customHeight="1">
      <c r="T192" s="285"/>
    </row>
    <row r="193" spans="20:20" ht="20.25" customHeight="1">
      <c r="T193" s="285"/>
    </row>
    <row r="194" spans="20:20" ht="20.25" customHeight="1">
      <c r="T194" s="285"/>
    </row>
    <row r="195" spans="20:20" ht="20.25" customHeight="1">
      <c r="T195" s="285"/>
    </row>
    <row r="196" spans="20:20" ht="20.25" customHeight="1">
      <c r="T196" s="285"/>
    </row>
    <row r="197" spans="20:20" ht="20.25" customHeight="1">
      <c r="T197" s="285"/>
    </row>
    <row r="198" spans="20:20" ht="20.25" customHeight="1">
      <c r="T198" s="285"/>
    </row>
    <row r="199" spans="20:20" ht="20.25" customHeight="1">
      <c r="T199" s="285"/>
    </row>
    <row r="200" spans="20:20" ht="20.25" customHeight="1">
      <c r="T200" s="285"/>
    </row>
    <row r="201" spans="20:20" ht="20.25" customHeight="1">
      <c r="T201" s="285"/>
    </row>
    <row r="202" spans="20:20" ht="20.25" customHeight="1">
      <c r="T202" s="285"/>
    </row>
    <row r="203" spans="20:20" ht="20.25" customHeight="1">
      <c r="T203" s="285"/>
    </row>
    <row r="204" spans="20:20" ht="20.25" customHeight="1">
      <c r="T204" s="285"/>
    </row>
    <row r="205" spans="20:20" ht="20.25" customHeight="1">
      <c r="T205" s="285"/>
    </row>
    <row r="206" spans="20:20" ht="20.25" customHeight="1">
      <c r="T206" s="285"/>
    </row>
    <row r="207" spans="20:20" ht="20.25" customHeight="1">
      <c r="T207" s="285"/>
    </row>
    <row r="208" spans="20:20" ht="20.25" customHeight="1">
      <c r="T208" s="285"/>
    </row>
    <row r="209" spans="20:20" ht="20.25" customHeight="1">
      <c r="T209" s="285"/>
    </row>
    <row r="210" spans="20:20" ht="20.25" customHeight="1">
      <c r="T210" s="285"/>
    </row>
    <row r="211" spans="20:20" ht="20.25" customHeight="1">
      <c r="T211" s="285"/>
    </row>
    <row r="212" spans="20:20" ht="20.25" customHeight="1">
      <c r="T212" s="285"/>
    </row>
    <row r="213" spans="20:20" ht="20.25" customHeight="1">
      <c r="T213" s="285"/>
    </row>
    <row r="214" spans="20:20" ht="20.25" customHeight="1">
      <c r="T214" s="285"/>
    </row>
    <row r="215" spans="20:20" ht="20.25" customHeight="1">
      <c r="T215" s="285"/>
    </row>
    <row r="216" spans="20:20" ht="20.25" customHeight="1">
      <c r="T216" s="285"/>
    </row>
    <row r="217" spans="20:20" ht="20.25" customHeight="1">
      <c r="T217" s="285"/>
    </row>
    <row r="218" spans="20:20" ht="20.25" customHeight="1">
      <c r="T218" s="285"/>
    </row>
    <row r="219" spans="20:20" ht="20.25" customHeight="1">
      <c r="T219" s="285"/>
    </row>
    <row r="220" spans="20:20" ht="20.25" customHeight="1">
      <c r="T220" s="285"/>
    </row>
    <row r="221" spans="20:20" ht="20.25" customHeight="1">
      <c r="T221" s="285"/>
    </row>
    <row r="222" spans="20:20" ht="20.25" customHeight="1">
      <c r="T222" s="285"/>
    </row>
    <row r="223" spans="20:20" ht="20.25" customHeight="1">
      <c r="T223" s="285"/>
    </row>
    <row r="224" spans="20:20" ht="20.25" customHeight="1">
      <c r="T224" s="285"/>
    </row>
    <row r="225" spans="20:20" ht="20.25" customHeight="1">
      <c r="T225" s="285"/>
    </row>
    <row r="226" spans="20:20" ht="20.25" customHeight="1">
      <c r="T226" s="285"/>
    </row>
    <row r="227" spans="20:20" ht="20.25" customHeight="1">
      <c r="T227" s="285"/>
    </row>
    <row r="228" spans="20:20" ht="20.25" customHeight="1">
      <c r="T228" s="285"/>
    </row>
    <row r="229" spans="20:20" ht="20.25" customHeight="1">
      <c r="T229" s="285"/>
    </row>
    <row r="230" spans="20:20" ht="20.25" customHeight="1">
      <c r="T230" s="285"/>
    </row>
    <row r="231" spans="20:20" ht="20.25" customHeight="1">
      <c r="T231" s="285"/>
    </row>
    <row r="232" spans="20:20" ht="20.25" customHeight="1">
      <c r="T232" s="285"/>
    </row>
    <row r="233" spans="20:20" ht="20.25" customHeight="1">
      <c r="T233" s="285"/>
    </row>
    <row r="234" spans="20:20" ht="20.25" customHeight="1">
      <c r="T234" s="285"/>
    </row>
    <row r="235" spans="20:20" ht="20.25" customHeight="1">
      <c r="T235" s="285"/>
    </row>
    <row r="236" spans="20:20" ht="20.25" customHeight="1">
      <c r="T236" s="285"/>
    </row>
    <row r="237" spans="20:20" ht="20.25" customHeight="1">
      <c r="T237" s="285"/>
    </row>
    <row r="238" spans="20:20" ht="20.25" customHeight="1">
      <c r="T238" s="285"/>
    </row>
    <row r="239" spans="20:20" ht="20.25" customHeight="1">
      <c r="T239" s="285"/>
    </row>
    <row r="240" spans="20:20" ht="20.25" customHeight="1">
      <c r="T240" s="285"/>
    </row>
    <row r="241" spans="20:20" ht="20.25" customHeight="1">
      <c r="T241" s="285"/>
    </row>
    <row r="242" spans="20:20" ht="20.25" customHeight="1">
      <c r="T242" s="285"/>
    </row>
    <row r="243" spans="20:20" ht="20.25" customHeight="1">
      <c r="T243" s="285"/>
    </row>
    <row r="244" spans="20:20" ht="20.25" customHeight="1">
      <c r="T244" s="285"/>
    </row>
    <row r="245" spans="20:20" ht="20.25" customHeight="1">
      <c r="T245" s="285"/>
    </row>
    <row r="246" spans="20:20" ht="20.25" customHeight="1">
      <c r="T246" s="285"/>
    </row>
    <row r="247" spans="20:20" ht="20.25" customHeight="1">
      <c r="T247" s="285"/>
    </row>
    <row r="248" spans="20:20" ht="20.25" customHeight="1">
      <c r="T248" s="285"/>
    </row>
    <row r="249" spans="20:20" ht="20.25" customHeight="1">
      <c r="T249" s="285"/>
    </row>
    <row r="250" spans="20:20" ht="20.25" customHeight="1">
      <c r="T250" s="285"/>
    </row>
    <row r="251" spans="20:20" ht="20.25" customHeight="1">
      <c r="T251" s="285"/>
    </row>
    <row r="252" spans="20:20" ht="20.25" customHeight="1">
      <c r="T252" s="285"/>
    </row>
    <row r="253" spans="20:20" ht="20.25" customHeight="1">
      <c r="T253" s="285"/>
    </row>
    <row r="254" spans="20:20" ht="20.25" customHeight="1">
      <c r="T254" s="285"/>
    </row>
    <row r="255" spans="20:20" ht="20.25" customHeight="1">
      <c r="T255" s="285"/>
    </row>
    <row r="256" spans="20:20" ht="20.25" customHeight="1">
      <c r="T256" s="285"/>
    </row>
    <row r="257" spans="20:20" ht="20.25" customHeight="1">
      <c r="T257" s="285"/>
    </row>
    <row r="258" spans="20:20" ht="20.25" customHeight="1">
      <c r="T258" s="285"/>
    </row>
    <row r="259" spans="20:20" ht="20.25" customHeight="1">
      <c r="T259" s="285"/>
    </row>
    <row r="260" spans="20:20" ht="20.25" customHeight="1">
      <c r="T260" s="285"/>
    </row>
    <row r="261" spans="20:20" ht="20.25" customHeight="1">
      <c r="T261" s="285"/>
    </row>
    <row r="262" spans="20:20" ht="20.25" customHeight="1">
      <c r="T262" s="285"/>
    </row>
    <row r="263" spans="20:20" ht="20.25" customHeight="1">
      <c r="T263" s="285"/>
    </row>
    <row r="264" spans="20:20" ht="20.25" customHeight="1">
      <c r="T264" s="285"/>
    </row>
    <row r="265" spans="20:20" ht="20.25" customHeight="1">
      <c r="T265" s="285"/>
    </row>
    <row r="266" spans="20:20" ht="20.25" customHeight="1">
      <c r="T266" s="285"/>
    </row>
    <row r="267" spans="20:20" ht="20.25" customHeight="1">
      <c r="T267" s="285"/>
    </row>
    <row r="268" spans="20:20" ht="20.25" customHeight="1">
      <c r="T268" s="285"/>
    </row>
    <row r="269" spans="20:20" ht="20.25" customHeight="1">
      <c r="T269" s="285"/>
    </row>
    <row r="270" spans="20:20" ht="20.25" customHeight="1">
      <c r="T270" s="285"/>
    </row>
    <row r="271" spans="20:20" ht="20.25" customHeight="1">
      <c r="T271" s="285"/>
    </row>
    <row r="272" spans="20:20" ht="20.25" customHeight="1">
      <c r="T272" s="285"/>
    </row>
    <row r="273" spans="20:20" ht="20.25" customHeight="1">
      <c r="T273" s="285"/>
    </row>
    <row r="274" spans="20:20" ht="20.25" customHeight="1">
      <c r="T274" s="285"/>
    </row>
    <row r="275" spans="20:20" ht="20.25" customHeight="1">
      <c r="T275" s="285"/>
    </row>
    <row r="276" spans="20:20" ht="20.25" customHeight="1">
      <c r="T276" s="285"/>
    </row>
    <row r="277" spans="20:20" ht="20.25" customHeight="1">
      <c r="T277" s="285"/>
    </row>
    <row r="278" spans="20:20" ht="20.25" customHeight="1">
      <c r="T278" s="285"/>
    </row>
    <row r="279" spans="20:20" ht="20.25" customHeight="1">
      <c r="T279" s="285"/>
    </row>
    <row r="280" spans="20:20" ht="20.25" customHeight="1">
      <c r="T280" s="285"/>
    </row>
    <row r="281" spans="20:20" ht="20.25" customHeight="1">
      <c r="T281" s="285"/>
    </row>
    <row r="282" spans="20:20" ht="20.25" customHeight="1">
      <c r="T282" s="285"/>
    </row>
    <row r="283" spans="20:20" ht="20.25" customHeight="1">
      <c r="T283" s="285"/>
    </row>
    <row r="284" spans="20:20" ht="20.25" customHeight="1">
      <c r="T284" s="285"/>
    </row>
    <row r="285" spans="20:20" ht="20.25" customHeight="1">
      <c r="T285" s="285"/>
    </row>
    <row r="286" spans="20:20" ht="20.25" customHeight="1">
      <c r="T286" s="285"/>
    </row>
    <row r="287" spans="20:20" ht="20.25" customHeight="1">
      <c r="T287" s="285"/>
    </row>
    <row r="288" spans="20:20" ht="20.25" customHeight="1">
      <c r="T288" s="285"/>
    </row>
    <row r="289" spans="20:20" ht="20.25" customHeight="1">
      <c r="T289" s="285"/>
    </row>
    <row r="290" spans="20:20" ht="20.25" customHeight="1">
      <c r="T290" s="285"/>
    </row>
    <row r="291" spans="20:20" ht="20.25" customHeight="1">
      <c r="T291" s="285"/>
    </row>
    <row r="292" spans="20:20" ht="20.25" customHeight="1">
      <c r="T292" s="285"/>
    </row>
    <row r="293" spans="20:20" ht="20.25" customHeight="1">
      <c r="T293" s="285"/>
    </row>
    <row r="294" spans="20:20" ht="20.25" customHeight="1">
      <c r="T294" s="285"/>
    </row>
    <row r="295" spans="20:20" ht="20.25" customHeight="1">
      <c r="T295" s="285"/>
    </row>
    <row r="296" spans="20:20" ht="20.25" customHeight="1">
      <c r="T296" s="285"/>
    </row>
    <row r="297" spans="20:20" ht="20.25" customHeight="1">
      <c r="T297" s="285"/>
    </row>
    <row r="298" spans="20:20" ht="20.25" customHeight="1">
      <c r="T298" s="285"/>
    </row>
    <row r="299" spans="20:20" ht="20.25" customHeight="1">
      <c r="T299" s="285"/>
    </row>
    <row r="300" spans="20:20" ht="20.25" customHeight="1">
      <c r="T300" s="285"/>
    </row>
    <row r="301" spans="20:20" ht="20.25" customHeight="1">
      <c r="T301" s="285"/>
    </row>
    <row r="302" spans="20:20" ht="20.25" customHeight="1">
      <c r="T302" s="285"/>
    </row>
    <row r="303" spans="20:20" ht="20.25" customHeight="1">
      <c r="T303" s="285"/>
    </row>
    <row r="304" spans="20:20" ht="20.25" customHeight="1">
      <c r="T304" s="285"/>
    </row>
    <row r="305" spans="20:20" ht="20.25" customHeight="1">
      <c r="T305" s="285"/>
    </row>
    <row r="306" spans="20:20" ht="20.25" customHeight="1">
      <c r="T306" s="285"/>
    </row>
    <row r="307" spans="20:20" ht="20.25" customHeight="1">
      <c r="T307" s="285"/>
    </row>
    <row r="308" spans="20:20" ht="20.25" customHeight="1">
      <c r="T308" s="285"/>
    </row>
    <row r="309" spans="20:20" ht="20.25" customHeight="1">
      <c r="T309" s="285"/>
    </row>
    <row r="310" spans="20:20" ht="20.25" customHeight="1">
      <c r="T310" s="285"/>
    </row>
    <row r="311" spans="20:20" ht="20.25" customHeight="1">
      <c r="T311" s="285"/>
    </row>
    <row r="312" spans="20:20" ht="20.25" customHeight="1">
      <c r="T312" s="285"/>
    </row>
    <row r="313" spans="20:20" ht="20.25" customHeight="1">
      <c r="T313" s="285"/>
    </row>
    <row r="314" spans="20:20" ht="20.25" customHeight="1">
      <c r="T314" s="285"/>
    </row>
    <row r="315" spans="20:20" ht="20.25" customHeight="1">
      <c r="T315" s="285"/>
    </row>
    <row r="316" spans="20:20" ht="20.25" customHeight="1">
      <c r="T316" s="285"/>
    </row>
    <row r="317" spans="20:20" ht="20.25" customHeight="1">
      <c r="T317" s="285"/>
    </row>
    <row r="318" spans="20:20" ht="20.25" customHeight="1">
      <c r="T318" s="285"/>
    </row>
    <row r="319" spans="20:20" ht="20.25" customHeight="1">
      <c r="T319" s="285"/>
    </row>
    <row r="320" spans="20:20" ht="20.25" customHeight="1">
      <c r="T320" s="285"/>
    </row>
    <row r="321" spans="20:20" ht="20.25" customHeight="1">
      <c r="T321" s="285"/>
    </row>
    <row r="322" spans="20:20" ht="20.25" customHeight="1">
      <c r="T322" s="285"/>
    </row>
    <row r="323" spans="20:20" ht="20.25" customHeight="1">
      <c r="T323" s="285"/>
    </row>
    <row r="324" spans="20:20" ht="20.25" customHeight="1">
      <c r="T324" s="285"/>
    </row>
    <row r="325" spans="20:20" ht="20.25" customHeight="1">
      <c r="T325" s="285"/>
    </row>
    <row r="326" spans="20:20" ht="20.25" customHeight="1">
      <c r="T326" s="285"/>
    </row>
    <row r="327" spans="20:20" ht="20.25" customHeight="1">
      <c r="T327" s="285"/>
    </row>
    <row r="328" spans="20:20" ht="20.25" customHeight="1">
      <c r="T328" s="285"/>
    </row>
    <row r="329" spans="20:20" ht="20.25" customHeight="1">
      <c r="T329" s="285"/>
    </row>
    <row r="330" spans="20:20" ht="20.25" customHeight="1">
      <c r="T330" s="285"/>
    </row>
    <row r="331" spans="20:20" ht="20.25" customHeight="1">
      <c r="T331" s="285"/>
    </row>
    <row r="332" spans="20:20" ht="20.25" customHeight="1">
      <c r="T332" s="285"/>
    </row>
    <row r="333" spans="20:20" ht="20.25" customHeight="1">
      <c r="T333" s="285"/>
    </row>
    <row r="334" spans="20:20" ht="20.25" customHeight="1">
      <c r="T334" s="285"/>
    </row>
    <row r="335" spans="20:20" ht="20.25" customHeight="1">
      <c r="T335" s="285"/>
    </row>
    <row r="336" spans="20:20" ht="20.25" customHeight="1">
      <c r="T336" s="285"/>
    </row>
    <row r="337" spans="20:20" ht="20.25" customHeight="1">
      <c r="T337" s="285"/>
    </row>
    <row r="338" spans="20:20" ht="20.25" customHeight="1">
      <c r="T338" s="285"/>
    </row>
    <row r="339" spans="20:20" ht="20.25" customHeight="1">
      <c r="T339" s="285"/>
    </row>
    <row r="340" spans="20:20" ht="20.25" customHeight="1">
      <c r="T340" s="285"/>
    </row>
    <row r="341" spans="20:20" ht="20.25" customHeight="1">
      <c r="T341" s="285"/>
    </row>
    <row r="342" spans="20:20" ht="20.25" customHeight="1">
      <c r="T342" s="285"/>
    </row>
    <row r="343" spans="20:20" ht="20.25" customHeight="1">
      <c r="T343" s="285"/>
    </row>
    <row r="344" spans="20:20" ht="20.25" customHeight="1">
      <c r="T344" s="285"/>
    </row>
    <row r="345" spans="20:20" ht="20.25" customHeight="1">
      <c r="T345" s="285"/>
    </row>
    <row r="346" spans="20:20" ht="20.25" customHeight="1">
      <c r="T346" s="285"/>
    </row>
    <row r="347" spans="20:20" ht="20.25" customHeight="1">
      <c r="T347" s="285"/>
    </row>
    <row r="348" spans="20:20" ht="20.25" customHeight="1">
      <c r="T348" s="285"/>
    </row>
    <row r="349" spans="20:20" ht="20.25" customHeight="1">
      <c r="T349" s="285"/>
    </row>
    <row r="350" spans="20:20" ht="20.25" customHeight="1">
      <c r="T350" s="285"/>
    </row>
    <row r="351" spans="20:20" ht="20.25" customHeight="1">
      <c r="T351" s="285"/>
    </row>
    <row r="352" spans="20:20" ht="20.25" customHeight="1">
      <c r="T352" s="285"/>
    </row>
    <row r="353" spans="20:20" ht="20.25" customHeight="1">
      <c r="T353" s="285"/>
    </row>
    <row r="354" spans="20:20" ht="20.25" customHeight="1">
      <c r="T354" s="285"/>
    </row>
    <row r="355" spans="20:20" ht="20.25" customHeight="1">
      <c r="T355" s="285"/>
    </row>
    <row r="356" spans="20:20" ht="20.25" customHeight="1">
      <c r="T356" s="285"/>
    </row>
    <row r="357" spans="20:20" ht="20.25" customHeight="1">
      <c r="T357" s="285"/>
    </row>
    <row r="358" spans="20:20" ht="20.25" customHeight="1">
      <c r="T358" s="285"/>
    </row>
    <row r="359" spans="20:20" ht="20.25" customHeight="1">
      <c r="T359" s="285"/>
    </row>
    <row r="360" spans="20:20" ht="20.25" customHeight="1">
      <c r="T360" s="285"/>
    </row>
    <row r="361" spans="20:20" ht="20.25" customHeight="1">
      <c r="T361" s="285"/>
    </row>
    <row r="362" spans="20:20" ht="20.25" customHeight="1">
      <c r="T362" s="285"/>
    </row>
    <row r="363" spans="20:20" ht="20.25" customHeight="1">
      <c r="T363" s="285"/>
    </row>
    <row r="364" spans="20:20" ht="20.25" customHeight="1">
      <c r="T364" s="285"/>
    </row>
    <row r="365" spans="20:20" ht="20.25" customHeight="1">
      <c r="T365" s="285"/>
    </row>
    <row r="366" spans="20:20" ht="20.25" customHeight="1">
      <c r="T366" s="285"/>
    </row>
    <row r="367" spans="20:20" ht="20.25" customHeight="1">
      <c r="T367" s="285"/>
    </row>
    <row r="368" spans="20:20" ht="20.25" customHeight="1">
      <c r="T368" s="285"/>
    </row>
    <row r="369" spans="20:20" ht="20.25" customHeight="1">
      <c r="T369" s="285"/>
    </row>
    <row r="370" spans="20:20" ht="20.25" customHeight="1">
      <c r="T370" s="285"/>
    </row>
    <row r="371" spans="20:20" ht="20.25" customHeight="1">
      <c r="T371" s="285"/>
    </row>
    <row r="372" spans="20:20" ht="20.25" customHeight="1">
      <c r="T372" s="285"/>
    </row>
    <row r="373" spans="20:20" ht="20.25" customHeight="1">
      <c r="T373" s="285"/>
    </row>
    <row r="374" spans="20:20" ht="20.25" customHeight="1">
      <c r="T374" s="285"/>
    </row>
    <row r="375" spans="20:20" ht="20.25" customHeight="1">
      <c r="T375" s="285"/>
    </row>
    <row r="376" spans="20:20" ht="20.25" customHeight="1">
      <c r="T376" s="285"/>
    </row>
    <row r="377" spans="20:20" ht="20.25" customHeight="1">
      <c r="T377" s="285"/>
    </row>
    <row r="378" spans="20:20" ht="20.25" customHeight="1">
      <c r="T378" s="285"/>
    </row>
    <row r="379" spans="20:20" ht="20.25" customHeight="1">
      <c r="T379" s="285"/>
    </row>
    <row r="380" spans="20:20" ht="20.25" customHeight="1">
      <c r="T380" s="285"/>
    </row>
    <row r="381" spans="20:20" ht="20.25" customHeight="1">
      <c r="T381" s="285"/>
    </row>
    <row r="382" spans="20:20" ht="20.25" customHeight="1">
      <c r="T382" s="285"/>
    </row>
    <row r="383" spans="20:20" ht="20.25" customHeight="1">
      <c r="T383" s="285"/>
    </row>
    <row r="384" spans="20:20" ht="20.25" customHeight="1">
      <c r="T384" s="285"/>
    </row>
    <row r="385" spans="20:20" ht="20.25" customHeight="1">
      <c r="T385" s="285"/>
    </row>
    <row r="386" spans="20:20" ht="20.25" customHeight="1">
      <c r="T386" s="285"/>
    </row>
    <row r="387" spans="20:20" ht="20.25" customHeight="1">
      <c r="T387" s="285"/>
    </row>
    <row r="388" spans="20:20" ht="20.25" customHeight="1">
      <c r="T388" s="285"/>
    </row>
    <row r="389" spans="20:20" ht="20.25" customHeight="1">
      <c r="T389" s="285"/>
    </row>
    <row r="390" spans="20:20" ht="20.25" customHeight="1">
      <c r="T390" s="285"/>
    </row>
    <row r="391" spans="20:20" ht="20.25" customHeight="1">
      <c r="T391" s="285"/>
    </row>
    <row r="392" spans="20:20" ht="20.25" customHeight="1">
      <c r="T392" s="285"/>
    </row>
    <row r="393" spans="20:20" ht="20.25" customHeight="1">
      <c r="T393" s="285"/>
    </row>
    <row r="394" spans="20:20" ht="20.25" customHeight="1">
      <c r="T394" s="285"/>
    </row>
    <row r="395" spans="20:20" ht="20.25" customHeight="1">
      <c r="T395" s="285"/>
    </row>
    <row r="396" spans="20:20" ht="20.25" customHeight="1">
      <c r="T396" s="285"/>
    </row>
    <row r="397" spans="20:20" ht="20.25" customHeight="1">
      <c r="T397" s="285"/>
    </row>
    <row r="398" spans="20:20" ht="20.25" customHeight="1">
      <c r="T398" s="285"/>
    </row>
    <row r="399" spans="20:20" ht="20.25" customHeight="1">
      <c r="T399" s="285"/>
    </row>
    <row r="400" spans="20:20" ht="20.25" customHeight="1">
      <c r="T400" s="285"/>
    </row>
    <row r="401" spans="20:20" ht="20.25" customHeight="1">
      <c r="T401" s="285"/>
    </row>
    <row r="402" spans="20:20" ht="20.25" customHeight="1">
      <c r="T402" s="285"/>
    </row>
    <row r="403" spans="20:20" ht="20.25" customHeight="1">
      <c r="T403" s="285"/>
    </row>
    <row r="404" spans="20:20" ht="20.25" customHeight="1">
      <c r="T404" s="285"/>
    </row>
    <row r="405" spans="20:20" ht="20.25" customHeight="1">
      <c r="T405" s="285"/>
    </row>
    <row r="406" spans="20:20" ht="20.25" customHeight="1">
      <c r="T406" s="285"/>
    </row>
    <row r="407" spans="20:20" ht="20.25" customHeight="1">
      <c r="T407" s="285"/>
    </row>
    <row r="408" spans="20:20" ht="20.25" customHeight="1">
      <c r="T408" s="285"/>
    </row>
    <row r="409" spans="20:20" ht="20.25" customHeight="1">
      <c r="T409" s="285"/>
    </row>
    <row r="410" spans="20:20" ht="20.25" customHeight="1">
      <c r="T410" s="285"/>
    </row>
    <row r="411" spans="20:20" ht="20.25" customHeight="1">
      <c r="T411" s="285"/>
    </row>
    <row r="412" spans="20:20" ht="20.25" customHeight="1">
      <c r="T412" s="285"/>
    </row>
    <row r="413" spans="20:20" ht="20.25" customHeight="1">
      <c r="T413" s="285"/>
    </row>
    <row r="414" spans="20:20" ht="20.25" customHeight="1">
      <c r="T414" s="285"/>
    </row>
    <row r="415" spans="20:20" ht="20.25" customHeight="1">
      <c r="T415" s="285"/>
    </row>
    <row r="416" spans="20:20" ht="20.25" customHeight="1">
      <c r="T416" s="285"/>
    </row>
    <row r="417" spans="20:20" ht="20.25" customHeight="1">
      <c r="T417" s="285"/>
    </row>
    <row r="418" spans="20:20" ht="20.25" customHeight="1">
      <c r="T418" s="285"/>
    </row>
    <row r="419" spans="20:20" ht="20.25" customHeight="1">
      <c r="T419" s="285"/>
    </row>
    <row r="420" spans="20:20" ht="20.25" customHeight="1">
      <c r="T420" s="285"/>
    </row>
    <row r="421" spans="20:20" ht="20.25" customHeight="1">
      <c r="T421" s="285"/>
    </row>
    <row r="422" spans="20:20" ht="20.25" customHeight="1">
      <c r="T422" s="285"/>
    </row>
    <row r="423" spans="20:20" ht="20.25" customHeight="1">
      <c r="T423" s="285"/>
    </row>
    <row r="424" spans="20:20" ht="20.25" customHeight="1">
      <c r="T424" s="285"/>
    </row>
    <row r="425" spans="20:20" ht="20.25" customHeight="1">
      <c r="T425" s="285"/>
    </row>
    <row r="426" spans="20:20" ht="20.25" customHeight="1">
      <c r="T426" s="285"/>
    </row>
    <row r="427" spans="20:20" ht="20.25" customHeight="1">
      <c r="T427" s="285"/>
    </row>
    <row r="428" spans="20:20" ht="20.25" customHeight="1">
      <c r="T428" s="285"/>
    </row>
    <row r="429" spans="20:20" ht="20.25" customHeight="1">
      <c r="T429" s="285"/>
    </row>
    <row r="430" spans="20:20" ht="20.25" customHeight="1">
      <c r="T430" s="285"/>
    </row>
    <row r="431" spans="20:20" ht="20.25" customHeight="1">
      <c r="T431" s="285"/>
    </row>
    <row r="432" spans="20:20" ht="20.25" customHeight="1">
      <c r="T432" s="285"/>
    </row>
    <row r="433" spans="20:20" ht="20.25" customHeight="1">
      <c r="T433" s="285"/>
    </row>
    <row r="434" spans="20:20" ht="20.25" customHeight="1">
      <c r="T434" s="285"/>
    </row>
    <row r="435" spans="20:20" ht="20.25" customHeight="1">
      <c r="T435" s="285"/>
    </row>
    <row r="436" spans="20:20" ht="20.25" customHeight="1">
      <c r="T436" s="285"/>
    </row>
    <row r="437" spans="20:20" ht="20.25" customHeight="1">
      <c r="T437" s="285"/>
    </row>
    <row r="438" spans="20:20" ht="20.25" customHeight="1">
      <c r="T438" s="285"/>
    </row>
    <row r="439" spans="20:20" ht="20.25" customHeight="1">
      <c r="T439" s="285"/>
    </row>
    <row r="440" spans="20:20" ht="20.25" customHeight="1">
      <c r="T440" s="285"/>
    </row>
    <row r="441" spans="20:20" ht="20.25" customHeight="1">
      <c r="T441" s="285"/>
    </row>
    <row r="442" spans="20:20" ht="20.25" customHeight="1">
      <c r="T442" s="285"/>
    </row>
    <row r="443" spans="20:20" ht="20.25" customHeight="1">
      <c r="T443" s="285"/>
    </row>
    <row r="444" spans="20:20" ht="20.25" customHeight="1">
      <c r="T444" s="285"/>
    </row>
    <row r="445" spans="20:20" ht="20.25" customHeight="1">
      <c r="T445" s="285"/>
    </row>
    <row r="446" spans="20:20" ht="20.25" customHeight="1">
      <c r="T446" s="285"/>
    </row>
    <row r="447" spans="20:20" ht="20.25" customHeight="1">
      <c r="T447" s="285"/>
    </row>
    <row r="448" spans="20:20" ht="20.25" customHeight="1">
      <c r="T448" s="285"/>
    </row>
    <row r="449" spans="20:20" ht="20.25" customHeight="1">
      <c r="T449" s="285"/>
    </row>
    <row r="450" spans="20:20" ht="20.25" customHeight="1">
      <c r="T450" s="285"/>
    </row>
    <row r="451" spans="20:20" ht="20.25" customHeight="1">
      <c r="T451" s="285"/>
    </row>
    <row r="452" spans="20:20" ht="20.25" customHeight="1">
      <c r="T452" s="285"/>
    </row>
    <row r="453" spans="20:20" ht="20.25" customHeight="1">
      <c r="T453" s="285"/>
    </row>
    <row r="454" spans="20:20" ht="20.25" customHeight="1">
      <c r="T454" s="285"/>
    </row>
    <row r="455" spans="20:20" ht="20.25" customHeight="1">
      <c r="T455" s="285"/>
    </row>
    <row r="456" spans="20:20" ht="20.25" customHeight="1">
      <c r="T456" s="285"/>
    </row>
    <row r="457" spans="20:20" ht="20.25" customHeight="1">
      <c r="T457" s="285"/>
    </row>
    <row r="458" spans="20:20" ht="20.25" customHeight="1">
      <c r="T458" s="285"/>
    </row>
    <row r="459" spans="20:20" ht="20.25" customHeight="1">
      <c r="T459" s="285"/>
    </row>
    <row r="460" spans="20:20" ht="20.25" customHeight="1">
      <c r="T460" s="285"/>
    </row>
    <row r="461" spans="20:20" ht="20.25" customHeight="1">
      <c r="T461" s="285"/>
    </row>
    <row r="462" spans="20:20" ht="20.25" customHeight="1">
      <c r="T462" s="285"/>
    </row>
    <row r="463" spans="20:20" ht="20.25" customHeight="1">
      <c r="T463" s="285"/>
    </row>
    <row r="464" spans="20:20" ht="20.25" customHeight="1">
      <c r="T464" s="285"/>
    </row>
    <row r="465" spans="20:20" ht="20.25" customHeight="1">
      <c r="T465" s="285"/>
    </row>
    <row r="466" spans="20:20" ht="20.25" customHeight="1">
      <c r="T466" s="285"/>
    </row>
    <row r="467" spans="20:20" ht="20.25" customHeight="1">
      <c r="T467" s="285"/>
    </row>
    <row r="468" spans="20:20" ht="20.25" customHeight="1">
      <c r="T468" s="285"/>
    </row>
    <row r="469" spans="20:20" ht="20.25" customHeight="1">
      <c r="T469" s="285"/>
    </row>
    <row r="470" spans="20:20" ht="20.25" customHeight="1">
      <c r="T470" s="285"/>
    </row>
    <row r="471" spans="20:20" ht="20.25" customHeight="1">
      <c r="T471" s="285"/>
    </row>
    <row r="472" spans="20:20" ht="20.25" customHeight="1">
      <c r="T472" s="285"/>
    </row>
    <row r="473" spans="20:20" ht="20.25" customHeight="1">
      <c r="T473" s="285"/>
    </row>
    <row r="474" spans="20:20" ht="20.25" customHeight="1">
      <c r="T474" s="285"/>
    </row>
    <row r="475" spans="20:20" ht="20.25" customHeight="1">
      <c r="T475" s="285"/>
    </row>
    <row r="476" spans="20:20" ht="20.25" customHeight="1">
      <c r="T476" s="285"/>
    </row>
    <row r="477" spans="20:20" ht="20.25" customHeight="1">
      <c r="T477" s="285"/>
    </row>
    <row r="478" spans="20:20" ht="20.25" customHeight="1">
      <c r="T478" s="285"/>
    </row>
    <row r="479" spans="20:20" ht="20.25" customHeight="1">
      <c r="T479" s="285"/>
    </row>
    <row r="480" spans="20:20" ht="20.25" customHeight="1">
      <c r="T480" s="285"/>
    </row>
    <row r="481" spans="20:20" ht="20.25" customHeight="1">
      <c r="T481" s="285"/>
    </row>
    <row r="482" spans="20:20" ht="20.25" customHeight="1">
      <c r="T482" s="285"/>
    </row>
    <row r="483" spans="20:20" ht="20.25" customHeight="1">
      <c r="T483" s="285"/>
    </row>
    <row r="484" spans="20:20" ht="20.25" customHeight="1">
      <c r="T484" s="285"/>
    </row>
    <row r="485" spans="20:20" ht="20.25" customHeight="1">
      <c r="T485" s="285"/>
    </row>
    <row r="486" spans="20:20" ht="20.25" customHeight="1">
      <c r="T486" s="285"/>
    </row>
    <row r="487" spans="20:20" ht="20.25" customHeight="1">
      <c r="T487" s="285"/>
    </row>
    <row r="488" spans="20:20" ht="20.25" customHeight="1">
      <c r="T488" s="285"/>
    </row>
    <row r="489" spans="20:20" ht="20.25" customHeight="1">
      <c r="T489" s="285"/>
    </row>
    <row r="490" spans="20:20" ht="20.25" customHeight="1">
      <c r="T490" s="285"/>
    </row>
    <row r="491" spans="20:20" ht="20.25" customHeight="1">
      <c r="T491" s="285"/>
    </row>
    <row r="492" spans="20:20" ht="20.25" customHeight="1">
      <c r="T492" s="285"/>
    </row>
    <row r="493" spans="20:20" ht="20.25" customHeight="1">
      <c r="T493" s="285"/>
    </row>
    <row r="494" spans="20:20" ht="20.25" customHeight="1">
      <c r="T494" s="285"/>
    </row>
    <row r="495" spans="20:20" ht="20.25" customHeight="1">
      <c r="T495" s="285"/>
    </row>
    <row r="496" spans="20:20" ht="20.25" customHeight="1">
      <c r="T496" s="285"/>
    </row>
    <row r="497" spans="20:20" ht="20.25" customHeight="1">
      <c r="T497" s="285"/>
    </row>
    <row r="498" spans="20:20" ht="20.25" customHeight="1">
      <c r="T498" s="285"/>
    </row>
    <row r="499" spans="20:20" ht="20.25" customHeight="1">
      <c r="T499" s="285"/>
    </row>
    <row r="500" spans="20:20" ht="20.25" customHeight="1">
      <c r="T500" s="285"/>
    </row>
    <row r="501" spans="20:20" ht="20.25" customHeight="1">
      <c r="T501" s="285"/>
    </row>
    <row r="502" spans="20:20" ht="20.25" customHeight="1">
      <c r="T502" s="285"/>
    </row>
    <row r="503" spans="20:20" ht="20.25" customHeight="1">
      <c r="T503" s="285"/>
    </row>
    <row r="504" spans="20:20" ht="20.25" customHeight="1">
      <c r="T504" s="285"/>
    </row>
    <row r="505" spans="20:20" ht="20.25" customHeight="1">
      <c r="T505" s="285"/>
    </row>
    <row r="506" spans="20:20" ht="20.25" customHeight="1">
      <c r="T506" s="285"/>
    </row>
    <row r="507" spans="20:20" ht="20.25" customHeight="1">
      <c r="T507" s="285"/>
    </row>
    <row r="508" spans="20:20" ht="20.25" customHeight="1">
      <c r="T508" s="285"/>
    </row>
    <row r="509" spans="20:20" ht="20.25" customHeight="1">
      <c r="T509" s="285"/>
    </row>
    <row r="510" spans="20:20" ht="20.25" customHeight="1">
      <c r="T510" s="285"/>
    </row>
    <row r="511" spans="20:20" ht="20.25" customHeight="1">
      <c r="T511" s="285"/>
    </row>
    <row r="512" spans="20:20" ht="20.25" customHeight="1">
      <c r="T512" s="285"/>
    </row>
    <row r="513" spans="20:20" ht="20.25" customHeight="1">
      <c r="T513" s="285"/>
    </row>
    <row r="514" spans="20:20" ht="20.25" customHeight="1">
      <c r="T514" s="285"/>
    </row>
    <row r="515" spans="20:20" ht="20.25" customHeight="1">
      <c r="T515" s="285"/>
    </row>
    <row r="516" spans="20:20" ht="20.25" customHeight="1">
      <c r="T516" s="285"/>
    </row>
    <row r="517" spans="20:20" ht="20.25" customHeight="1">
      <c r="T517" s="285"/>
    </row>
    <row r="518" spans="20:20" ht="20.25" customHeight="1">
      <c r="T518" s="285"/>
    </row>
    <row r="519" spans="20:20" ht="20.25" customHeight="1">
      <c r="T519" s="285"/>
    </row>
    <row r="520" spans="20:20" ht="20.25" customHeight="1">
      <c r="T520" s="285"/>
    </row>
    <row r="521" spans="20:20" ht="20.25" customHeight="1">
      <c r="T521" s="285"/>
    </row>
    <row r="522" spans="20:20" ht="20.25" customHeight="1">
      <c r="T522" s="285"/>
    </row>
    <row r="523" spans="20:20" ht="20.25" customHeight="1">
      <c r="T523" s="285"/>
    </row>
    <row r="524" spans="20:20" ht="20.25" customHeight="1">
      <c r="T524" s="285"/>
    </row>
    <row r="525" spans="20:20" ht="20.25" customHeight="1">
      <c r="T525" s="285"/>
    </row>
    <row r="526" spans="20:20" ht="20.25" customHeight="1">
      <c r="T526" s="285"/>
    </row>
    <row r="527" spans="20:20" ht="20.25" customHeight="1">
      <c r="T527" s="285"/>
    </row>
    <row r="528" spans="20:20" ht="20.25" customHeight="1">
      <c r="T528" s="285"/>
    </row>
    <row r="529" spans="20:20" ht="20.25" customHeight="1">
      <c r="T529" s="285"/>
    </row>
    <row r="530" spans="20:20" ht="20.25" customHeight="1">
      <c r="T530" s="285"/>
    </row>
    <row r="531" spans="20:20" ht="20.25" customHeight="1">
      <c r="T531" s="285"/>
    </row>
    <row r="532" spans="20:20" ht="20.25" customHeight="1">
      <c r="T532" s="285"/>
    </row>
    <row r="533" spans="20:20" ht="20.25" customHeight="1">
      <c r="T533" s="285"/>
    </row>
    <row r="534" spans="20:20" ht="20.25" customHeight="1">
      <c r="T534" s="285"/>
    </row>
    <row r="535" spans="20:20" ht="20.25" customHeight="1">
      <c r="T535" s="285"/>
    </row>
    <row r="536" spans="20:20" ht="20.25" customHeight="1">
      <c r="T536" s="285"/>
    </row>
    <row r="537" spans="20:20" ht="20.25" customHeight="1">
      <c r="T537" s="285"/>
    </row>
    <row r="538" spans="20:20" ht="20.25" customHeight="1">
      <c r="T538" s="285"/>
    </row>
    <row r="539" spans="20:20" ht="20.25" customHeight="1">
      <c r="T539" s="285"/>
    </row>
    <row r="540" spans="20:20" ht="20.25" customHeight="1">
      <c r="T540" s="285"/>
    </row>
    <row r="541" spans="20:20" ht="20.25" customHeight="1">
      <c r="T541" s="285"/>
    </row>
    <row r="542" spans="20:20" ht="20.25" customHeight="1">
      <c r="T542" s="285"/>
    </row>
    <row r="543" spans="20:20" ht="20.25" customHeight="1">
      <c r="T543" s="285"/>
    </row>
    <row r="544" spans="20:20" ht="20.25" customHeight="1">
      <c r="T544" s="285"/>
    </row>
    <row r="545" spans="20:20" ht="20.25" customHeight="1">
      <c r="T545" s="285"/>
    </row>
    <row r="546" spans="20:20" ht="20.25" customHeight="1">
      <c r="T546" s="285"/>
    </row>
    <row r="547" spans="20:20" ht="20.25" customHeight="1">
      <c r="T547" s="285"/>
    </row>
    <row r="548" spans="20:20" ht="20.25" customHeight="1">
      <c r="T548" s="285"/>
    </row>
    <row r="549" spans="20:20" ht="20.25" customHeight="1">
      <c r="T549" s="285"/>
    </row>
    <row r="550" spans="20:20" ht="20.25" customHeight="1">
      <c r="T550" s="285"/>
    </row>
    <row r="551" spans="20:20" ht="20.25" customHeight="1">
      <c r="T551" s="285"/>
    </row>
    <row r="552" spans="20:20" ht="20.25" customHeight="1">
      <c r="T552" s="285"/>
    </row>
    <row r="553" spans="20:20" ht="20.25" customHeight="1">
      <c r="T553" s="285"/>
    </row>
    <row r="554" spans="20:20" ht="20.25" customHeight="1">
      <c r="T554" s="285"/>
    </row>
    <row r="555" spans="20:20" ht="20.25" customHeight="1">
      <c r="T555" s="285"/>
    </row>
    <row r="556" spans="20:20" ht="20.25" customHeight="1">
      <c r="T556" s="285"/>
    </row>
    <row r="557" spans="20:20" ht="20.25" customHeight="1">
      <c r="T557" s="285"/>
    </row>
    <row r="558" spans="20:20" ht="20.25" customHeight="1">
      <c r="T558" s="285"/>
    </row>
    <row r="559" spans="20:20" ht="20.25" customHeight="1">
      <c r="T559" s="285"/>
    </row>
    <row r="560" spans="20:20" ht="20.25" customHeight="1">
      <c r="T560" s="285"/>
    </row>
    <row r="561" spans="20:20" ht="20.25" customHeight="1">
      <c r="T561" s="285"/>
    </row>
    <row r="562" spans="20:20" ht="20.25" customHeight="1">
      <c r="T562" s="285"/>
    </row>
    <row r="563" spans="20:20" ht="20.25" customHeight="1">
      <c r="T563" s="285"/>
    </row>
    <row r="564" spans="20:20" ht="20.25" customHeight="1">
      <c r="T564" s="285"/>
    </row>
    <row r="565" spans="20:20" ht="20.25" customHeight="1">
      <c r="T565" s="285"/>
    </row>
    <row r="566" spans="20:20" ht="20.25" customHeight="1">
      <c r="T566" s="285"/>
    </row>
    <row r="567" spans="20:20" ht="20.25" customHeight="1">
      <c r="T567" s="285"/>
    </row>
    <row r="568" spans="20:20" ht="20.25" customHeight="1">
      <c r="T568" s="285"/>
    </row>
    <row r="569" spans="20:20" ht="20.25" customHeight="1">
      <c r="T569" s="285"/>
    </row>
    <row r="570" spans="20:20" ht="20.25" customHeight="1">
      <c r="T570" s="285"/>
    </row>
    <row r="571" spans="20:20" ht="20.25" customHeight="1">
      <c r="T571" s="285"/>
    </row>
    <row r="572" spans="20:20" ht="20.25" customHeight="1">
      <c r="T572" s="285"/>
    </row>
    <row r="573" spans="20:20" ht="20.25" customHeight="1">
      <c r="T573" s="285"/>
    </row>
    <row r="574" spans="20:20" ht="20.25" customHeight="1">
      <c r="T574" s="285"/>
    </row>
    <row r="575" spans="20:20" ht="20.25" customHeight="1">
      <c r="T575" s="285"/>
    </row>
    <row r="576" spans="20:20" ht="20.25" customHeight="1">
      <c r="T576" s="285"/>
    </row>
    <row r="577" spans="20:20" ht="20.25" customHeight="1">
      <c r="T577" s="285"/>
    </row>
    <row r="578" spans="20:20" ht="20.25" customHeight="1">
      <c r="T578" s="285"/>
    </row>
    <row r="579" spans="20:20" ht="20.25" customHeight="1">
      <c r="T579" s="285"/>
    </row>
    <row r="580" spans="20:20" ht="20.25" customHeight="1">
      <c r="T580" s="285"/>
    </row>
    <row r="581" spans="20:20" ht="20.25" customHeight="1">
      <c r="T581" s="285"/>
    </row>
    <row r="582" spans="20:20" ht="20.25" customHeight="1">
      <c r="T582" s="285"/>
    </row>
    <row r="583" spans="20:20" ht="20.25" customHeight="1">
      <c r="T583" s="285"/>
    </row>
    <row r="584" spans="20:20" ht="20.25" customHeight="1">
      <c r="T584" s="285"/>
    </row>
    <row r="585" spans="20:20" ht="20.25" customHeight="1">
      <c r="T585" s="285"/>
    </row>
    <row r="586" spans="20:20" ht="20.25" customHeight="1">
      <c r="T586" s="285"/>
    </row>
    <row r="587" spans="20:20" ht="20.25" customHeight="1">
      <c r="T587" s="285"/>
    </row>
    <row r="588" spans="20:20" ht="20.25" customHeight="1">
      <c r="T588" s="285"/>
    </row>
    <row r="589" spans="20:20" ht="20.25" customHeight="1">
      <c r="T589" s="285"/>
    </row>
    <row r="590" spans="20:20" ht="20.25" customHeight="1">
      <c r="T590" s="285"/>
    </row>
    <row r="591" spans="20:20" ht="20.25" customHeight="1">
      <c r="T591" s="285"/>
    </row>
    <row r="592" spans="20:20" ht="20.25" customHeight="1">
      <c r="T592" s="285"/>
    </row>
    <row r="593" spans="20:20" ht="20.25" customHeight="1">
      <c r="T593" s="285"/>
    </row>
    <row r="594" spans="20:20" ht="20.25" customHeight="1">
      <c r="T594" s="285"/>
    </row>
    <row r="595" spans="20:20" ht="20.25" customHeight="1">
      <c r="T595" s="285"/>
    </row>
    <row r="596" spans="20:20" ht="20.25" customHeight="1">
      <c r="T596" s="285"/>
    </row>
    <row r="597" spans="20:20" ht="20.25" customHeight="1">
      <c r="T597" s="285"/>
    </row>
    <row r="598" spans="20:20" ht="20.25" customHeight="1">
      <c r="T598" s="285"/>
    </row>
    <row r="599" spans="20:20" ht="20.25" customHeight="1">
      <c r="T599" s="285"/>
    </row>
    <row r="600" spans="20:20" ht="20.25" customHeight="1">
      <c r="T600" s="285"/>
    </row>
    <row r="601" spans="20:20" ht="20.25" customHeight="1">
      <c r="T601" s="285"/>
    </row>
    <row r="602" spans="20:20" ht="20.25" customHeight="1">
      <c r="T602" s="285"/>
    </row>
    <row r="603" spans="20:20" ht="20.25" customHeight="1">
      <c r="T603" s="285"/>
    </row>
    <row r="604" spans="20:20" ht="20.25" customHeight="1">
      <c r="T604" s="285"/>
    </row>
    <row r="605" spans="20:20" ht="20.25" customHeight="1">
      <c r="T605" s="285"/>
    </row>
    <row r="606" spans="20:20" ht="20.25" customHeight="1">
      <c r="T606" s="285"/>
    </row>
    <row r="607" spans="20:20" ht="20.25" customHeight="1">
      <c r="T607" s="285"/>
    </row>
    <row r="608" spans="20:20" ht="20.25" customHeight="1">
      <c r="T608" s="285"/>
    </row>
    <row r="609" spans="20:20" ht="20.25" customHeight="1">
      <c r="T609" s="285"/>
    </row>
    <row r="610" spans="20:20" ht="20.25" customHeight="1">
      <c r="T610" s="285"/>
    </row>
    <row r="611" spans="20:20" ht="20.25" customHeight="1">
      <c r="T611" s="285"/>
    </row>
    <row r="612" spans="20:20" ht="20.25" customHeight="1">
      <c r="T612" s="285"/>
    </row>
    <row r="613" spans="20:20" ht="20.25" customHeight="1">
      <c r="T613" s="285"/>
    </row>
    <row r="614" spans="20:20" ht="20.25" customHeight="1">
      <c r="T614" s="285"/>
    </row>
    <row r="615" spans="20:20" ht="20.25" customHeight="1">
      <c r="T615" s="285"/>
    </row>
    <row r="616" spans="20:20" ht="20.25" customHeight="1">
      <c r="T616" s="285"/>
    </row>
    <row r="617" spans="20:20" ht="20.25" customHeight="1">
      <c r="T617" s="285"/>
    </row>
    <row r="618" spans="20:20" ht="20.25" customHeight="1">
      <c r="T618" s="285"/>
    </row>
    <row r="619" spans="20:20" ht="20.25" customHeight="1">
      <c r="T619" s="285"/>
    </row>
    <row r="620" spans="20:20" ht="20.25" customHeight="1">
      <c r="T620" s="285"/>
    </row>
    <row r="621" spans="20:20" ht="20.25" customHeight="1">
      <c r="T621" s="285"/>
    </row>
    <row r="622" spans="20:20" ht="20.25" customHeight="1">
      <c r="T622" s="285"/>
    </row>
    <row r="623" spans="20:20" ht="20.25" customHeight="1">
      <c r="T623" s="285"/>
    </row>
    <row r="624" spans="20:20" ht="20.25" customHeight="1">
      <c r="T624" s="285"/>
    </row>
    <row r="625" spans="20:20" ht="20.25" customHeight="1">
      <c r="T625" s="285"/>
    </row>
    <row r="626" spans="20:20" ht="20.25" customHeight="1">
      <c r="T626" s="285"/>
    </row>
    <row r="627" spans="20:20" ht="20.25" customHeight="1">
      <c r="T627" s="285"/>
    </row>
    <row r="628" spans="20:20" ht="20.25" customHeight="1">
      <c r="T628" s="285"/>
    </row>
    <row r="629" spans="20:20" ht="20.25" customHeight="1">
      <c r="T629" s="285"/>
    </row>
    <row r="630" spans="20:20" ht="20.25" customHeight="1">
      <c r="T630" s="285"/>
    </row>
    <row r="631" spans="20:20" ht="20.25" customHeight="1">
      <c r="T631" s="285"/>
    </row>
    <row r="632" spans="20:20" ht="20.25" customHeight="1">
      <c r="T632" s="285"/>
    </row>
    <row r="633" spans="20:20" ht="20.25" customHeight="1">
      <c r="T633" s="285"/>
    </row>
    <row r="634" spans="20:20" ht="20.25" customHeight="1">
      <c r="T634" s="285"/>
    </row>
    <row r="635" spans="20:20" ht="20.25" customHeight="1">
      <c r="T635" s="285"/>
    </row>
    <row r="636" spans="20:20" ht="20.25" customHeight="1">
      <c r="T636" s="285"/>
    </row>
    <row r="637" spans="20:20" ht="20.25" customHeight="1">
      <c r="T637" s="285"/>
    </row>
    <row r="638" spans="20:20" ht="20.25" customHeight="1">
      <c r="T638" s="285"/>
    </row>
    <row r="639" spans="20:20" ht="20.25" customHeight="1">
      <c r="T639" s="285"/>
    </row>
    <row r="640" spans="20:20" ht="20.25" customHeight="1">
      <c r="T640" s="285"/>
    </row>
    <row r="641" spans="20:20" ht="20.25" customHeight="1">
      <c r="T641" s="285"/>
    </row>
    <row r="642" spans="20:20" ht="20.25" customHeight="1">
      <c r="T642" s="285"/>
    </row>
    <row r="643" spans="20:20" ht="20.25" customHeight="1">
      <c r="T643" s="285"/>
    </row>
    <row r="644" spans="20:20" ht="20.25" customHeight="1">
      <c r="T644" s="285"/>
    </row>
    <row r="645" spans="20:20" ht="20.25" customHeight="1">
      <c r="T645" s="285"/>
    </row>
    <row r="646" spans="20:20" ht="20.25" customHeight="1">
      <c r="T646" s="285"/>
    </row>
    <row r="647" spans="20:20" ht="20.25" customHeight="1">
      <c r="T647" s="285"/>
    </row>
    <row r="648" spans="20:20" ht="20.25" customHeight="1">
      <c r="T648" s="285"/>
    </row>
    <row r="649" spans="20:20" ht="20.25" customHeight="1">
      <c r="T649" s="285"/>
    </row>
    <row r="650" spans="20:20" ht="20.25" customHeight="1">
      <c r="T650" s="285"/>
    </row>
    <row r="651" spans="20:20" ht="20.25" customHeight="1">
      <c r="T651" s="285"/>
    </row>
    <row r="652" spans="20:20" ht="20.25" customHeight="1">
      <c r="T652" s="285"/>
    </row>
    <row r="653" spans="20:20" ht="20.25" customHeight="1">
      <c r="T653" s="285"/>
    </row>
    <row r="654" spans="20:20" ht="20.25" customHeight="1">
      <c r="T654" s="285"/>
    </row>
    <row r="655" spans="20:20" ht="20.25" customHeight="1">
      <c r="T655" s="285"/>
    </row>
    <row r="656" spans="20:20" ht="20.25" customHeight="1">
      <c r="T656" s="285"/>
    </row>
    <row r="657" spans="20:20" ht="20.25" customHeight="1">
      <c r="T657" s="285"/>
    </row>
    <row r="658" spans="20:20" ht="20.25" customHeight="1">
      <c r="T658" s="285"/>
    </row>
    <row r="659" spans="20:20" ht="20.25" customHeight="1">
      <c r="T659" s="285"/>
    </row>
    <row r="660" spans="20:20" ht="20.25" customHeight="1">
      <c r="T660" s="285"/>
    </row>
    <row r="661" spans="20:20" ht="20.25" customHeight="1">
      <c r="T661" s="285"/>
    </row>
    <row r="662" spans="20:20" ht="20.25" customHeight="1">
      <c r="T662" s="285"/>
    </row>
    <row r="663" spans="20:20" ht="20.25" customHeight="1">
      <c r="T663" s="285"/>
    </row>
    <row r="664" spans="20:20" ht="20.25" customHeight="1">
      <c r="T664" s="285"/>
    </row>
    <row r="665" spans="20:20" ht="20.25" customHeight="1">
      <c r="T665" s="285"/>
    </row>
    <row r="666" spans="20:20" ht="20.25" customHeight="1">
      <c r="T666" s="285"/>
    </row>
    <row r="667" spans="20:20" ht="20.25" customHeight="1">
      <c r="T667" s="285"/>
    </row>
    <row r="668" spans="20:20" ht="20.25" customHeight="1">
      <c r="T668" s="285"/>
    </row>
    <row r="669" spans="20:20" ht="20.25" customHeight="1">
      <c r="T669" s="285"/>
    </row>
    <row r="670" spans="20:20" ht="20.25" customHeight="1">
      <c r="T670" s="285"/>
    </row>
    <row r="671" spans="20:20" ht="20.25" customHeight="1">
      <c r="T671" s="285"/>
    </row>
    <row r="672" spans="20:20" ht="20.25" customHeight="1">
      <c r="T672" s="285"/>
    </row>
    <row r="673" spans="20:20" ht="20.25" customHeight="1">
      <c r="T673" s="285"/>
    </row>
    <row r="674" spans="20:20" ht="20.25" customHeight="1">
      <c r="T674" s="285"/>
    </row>
    <row r="675" spans="20:20" ht="20.25" customHeight="1">
      <c r="T675" s="285"/>
    </row>
    <row r="676" spans="20:20" ht="20.25" customHeight="1">
      <c r="T676" s="285"/>
    </row>
    <row r="677" spans="20:20" ht="20.25" customHeight="1">
      <c r="T677" s="285"/>
    </row>
    <row r="678" spans="20:20" ht="20.25" customHeight="1">
      <c r="T678" s="285"/>
    </row>
    <row r="679" spans="20:20" ht="20.25" customHeight="1">
      <c r="T679" s="285"/>
    </row>
    <row r="680" spans="20:20" ht="20.25" customHeight="1">
      <c r="T680" s="285"/>
    </row>
    <row r="681" spans="20:20" ht="20.25" customHeight="1">
      <c r="T681" s="285"/>
    </row>
    <row r="682" spans="20:20" ht="20.25" customHeight="1">
      <c r="T682" s="285"/>
    </row>
    <row r="683" spans="20:20" ht="20.25" customHeight="1">
      <c r="T683" s="285"/>
    </row>
    <row r="684" spans="20:20" ht="20.25" customHeight="1">
      <c r="T684" s="285"/>
    </row>
    <row r="685" spans="20:20" ht="20.25" customHeight="1">
      <c r="T685" s="285"/>
    </row>
    <row r="686" spans="20:20" ht="20.25" customHeight="1">
      <c r="T686" s="285"/>
    </row>
    <row r="687" spans="20:20" ht="20.25" customHeight="1">
      <c r="T687" s="285"/>
    </row>
    <row r="688" spans="20:20" ht="20.25" customHeight="1">
      <c r="T688" s="285"/>
    </row>
    <row r="689" spans="20:20" ht="20.25" customHeight="1">
      <c r="T689" s="285"/>
    </row>
    <row r="690" spans="20:20" ht="20.25" customHeight="1">
      <c r="T690" s="285"/>
    </row>
    <row r="691" spans="20:20" ht="20.25" customHeight="1">
      <c r="T691" s="285"/>
    </row>
    <row r="692" spans="20:20" ht="20.25" customHeight="1">
      <c r="T692" s="285"/>
    </row>
    <row r="693" spans="20:20" ht="20.25" customHeight="1">
      <c r="T693" s="285"/>
    </row>
    <row r="694" spans="20:20" ht="20.25" customHeight="1">
      <c r="T694" s="285"/>
    </row>
    <row r="695" spans="20:20" ht="20.25" customHeight="1">
      <c r="T695" s="285"/>
    </row>
    <row r="696" spans="20:20" ht="20.25" customHeight="1">
      <c r="T696" s="285"/>
    </row>
    <row r="697" spans="20:20" ht="20.25" customHeight="1">
      <c r="T697" s="285"/>
    </row>
    <row r="698" spans="20:20" ht="20.25" customHeight="1">
      <c r="T698" s="285"/>
    </row>
    <row r="699" spans="20:20" ht="20.25" customHeight="1">
      <c r="T699" s="285"/>
    </row>
    <row r="700" spans="20:20" ht="20.25" customHeight="1">
      <c r="T700" s="285"/>
    </row>
    <row r="701" spans="20:20" ht="20.25" customHeight="1">
      <c r="T701" s="285"/>
    </row>
    <row r="702" spans="20:20" ht="20.25" customHeight="1">
      <c r="T702" s="285"/>
    </row>
    <row r="703" spans="20:20" ht="20.25" customHeight="1">
      <c r="T703" s="285"/>
    </row>
    <row r="704" spans="20:20" ht="20.25" customHeight="1">
      <c r="T704" s="285"/>
    </row>
    <row r="705" spans="20:20" ht="20.25" customHeight="1">
      <c r="T705" s="285"/>
    </row>
    <row r="706" spans="20:20" ht="20.25" customHeight="1">
      <c r="T706" s="285"/>
    </row>
    <row r="707" spans="20:20" ht="20.25" customHeight="1">
      <c r="T707" s="285"/>
    </row>
    <row r="708" spans="20:20" ht="20.25" customHeight="1">
      <c r="T708" s="285"/>
    </row>
    <row r="709" spans="20:20" ht="20.25" customHeight="1">
      <c r="T709" s="285"/>
    </row>
    <row r="710" spans="20:20" ht="20.25" customHeight="1">
      <c r="T710" s="285"/>
    </row>
    <row r="711" spans="20:20" ht="20.25" customHeight="1">
      <c r="T711" s="285"/>
    </row>
    <row r="712" spans="20:20" ht="20.25" customHeight="1">
      <c r="T712" s="285"/>
    </row>
    <row r="713" spans="20:20" ht="20.25" customHeight="1">
      <c r="T713" s="285"/>
    </row>
    <row r="714" spans="20:20" ht="20.25" customHeight="1">
      <c r="T714" s="285"/>
    </row>
    <row r="715" spans="20:20" ht="20.25" customHeight="1">
      <c r="T715" s="285"/>
    </row>
    <row r="716" spans="20:20" ht="20.25" customHeight="1">
      <c r="T716" s="285"/>
    </row>
    <row r="717" spans="20:20" ht="20.25" customHeight="1">
      <c r="T717" s="285"/>
    </row>
    <row r="718" spans="20:20" ht="20.25" customHeight="1">
      <c r="T718" s="285"/>
    </row>
    <row r="719" spans="20:20" ht="20.25" customHeight="1">
      <c r="T719" s="285"/>
    </row>
    <row r="720" spans="20:20" ht="20.25" customHeight="1">
      <c r="T720" s="285"/>
    </row>
    <row r="721" spans="20:20" ht="20.25" customHeight="1">
      <c r="T721" s="285"/>
    </row>
    <row r="722" spans="20:20" ht="20.25" customHeight="1">
      <c r="T722" s="285"/>
    </row>
    <row r="723" spans="20:20" ht="20.25" customHeight="1">
      <c r="T723" s="285"/>
    </row>
    <row r="724" spans="20:20" ht="20.25" customHeight="1">
      <c r="T724" s="285"/>
    </row>
    <row r="725" spans="20:20" ht="20.25" customHeight="1">
      <c r="T725" s="285"/>
    </row>
    <row r="726" spans="20:20" ht="20.25" customHeight="1">
      <c r="T726" s="285"/>
    </row>
    <row r="727" spans="20:20" ht="20.25" customHeight="1">
      <c r="T727" s="285"/>
    </row>
    <row r="728" spans="20:20" ht="20.25" customHeight="1">
      <c r="T728" s="285"/>
    </row>
    <row r="729" spans="20:20" ht="20.25" customHeight="1">
      <c r="T729" s="285"/>
    </row>
    <row r="730" spans="20:20" ht="20.25" customHeight="1">
      <c r="T730" s="285"/>
    </row>
    <row r="731" spans="20:20" ht="20.25" customHeight="1">
      <c r="T731" s="285"/>
    </row>
    <row r="732" spans="20:20" ht="20.25" customHeight="1">
      <c r="T732" s="285"/>
    </row>
    <row r="733" spans="20:20" ht="20.25" customHeight="1">
      <c r="T733" s="285"/>
    </row>
    <row r="734" spans="20:20" ht="20.25" customHeight="1">
      <c r="T734" s="285"/>
    </row>
    <row r="735" spans="20:20" ht="20.25" customHeight="1">
      <c r="T735" s="285"/>
    </row>
    <row r="736" spans="20:20" ht="20.25" customHeight="1">
      <c r="T736" s="285"/>
    </row>
    <row r="737" spans="20:20" ht="20.25" customHeight="1">
      <c r="T737" s="285"/>
    </row>
    <row r="738" spans="20:20" ht="20.25" customHeight="1">
      <c r="T738" s="285"/>
    </row>
    <row r="739" spans="20:20" ht="20.25" customHeight="1">
      <c r="T739" s="285"/>
    </row>
    <row r="740" spans="20:20" ht="20.25" customHeight="1">
      <c r="T740" s="285"/>
    </row>
    <row r="741" spans="20:20" ht="20.25" customHeight="1">
      <c r="T741" s="285"/>
    </row>
    <row r="742" spans="20:20" ht="20.25" customHeight="1">
      <c r="T742" s="285"/>
    </row>
    <row r="743" spans="20:20" ht="20.25" customHeight="1">
      <c r="T743" s="285"/>
    </row>
    <row r="744" spans="20:20" ht="20.25" customHeight="1">
      <c r="T744" s="285"/>
    </row>
    <row r="745" spans="20:20" ht="20.25" customHeight="1">
      <c r="T745" s="285"/>
    </row>
    <row r="746" spans="20:20" ht="20.25" customHeight="1">
      <c r="T746" s="285"/>
    </row>
    <row r="747" spans="20:20" ht="20.25" customHeight="1">
      <c r="T747" s="285"/>
    </row>
    <row r="748" spans="20:20" ht="20.25" customHeight="1">
      <c r="T748" s="285"/>
    </row>
    <row r="749" spans="20:20" ht="20.25" customHeight="1">
      <c r="T749" s="285"/>
    </row>
    <row r="750" spans="20:20" ht="20.25" customHeight="1">
      <c r="T750" s="285"/>
    </row>
    <row r="751" spans="20:20" ht="20.25" customHeight="1">
      <c r="T751" s="285"/>
    </row>
    <row r="752" spans="20:20" ht="20.25" customHeight="1">
      <c r="T752" s="285"/>
    </row>
    <row r="753" spans="20:20" ht="20.25" customHeight="1">
      <c r="T753" s="285"/>
    </row>
    <row r="754" spans="20:20" ht="20.25" customHeight="1">
      <c r="T754" s="285"/>
    </row>
    <row r="755" spans="20:20" ht="20.25" customHeight="1">
      <c r="T755" s="285"/>
    </row>
    <row r="756" spans="20:20" ht="20.25" customHeight="1">
      <c r="T756" s="285"/>
    </row>
    <row r="757" spans="20:20" ht="20.25" customHeight="1">
      <c r="T757" s="285"/>
    </row>
    <row r="758" spans="20:20" ht="20.25" customHeight="1">
      <c r="T758" s="285"/>
    </row>
    <row r="759" spans="20:20" ht="20.25" customHeight="1">
      <c r="T759" s="285"/>
    </row>
    <row r="760" spans="20:20" ht="20.25" customHeight="1">
      <c r="T760" s="285"/>
    </row>
    <row r="761" spans="20:20" ht="20.25" customHeight="1">
      <c r="T761" s="285"/>
    </row>
    <row r="762" spans="20:20" ht="20.25" customHeight="1">
      <c r="T762" s="285"/>
    </row>
    <row r="763" spans="20:20" ht="20.25" customHeight="1">
      <c r="T763" s="285"/>
    </row>
    <row r="764" spans="20:20" ht="20.25" customHeight="1">
      <c r="T764" s="285"/>
    </row>
    <row r="765" spans="20:20" ht="20.25" customHeight="1">
      <c r="T765" s="285"/>
    </row>
    <row r="766" spans="20:20" ht="20.25" customHeight="1">
      <c r="T766" s="285"/>
    </row>
    <row r="767" spans="20:20" ht="20.25" customHeight="1">
      <c r="T767" s="285"/>
    </row>
    <row r="768" spans="20:20" ht="20.25" customHeight="1">
      <c r="T768" s="285"/>
    </row>
    <row r="769" spans="20:20" ht="20.25" customHeight="1">
      <c r="T769" s="285"/>
    </row>
    <row r="770" spans="20:20" ht="20.25" customHeight="1">
      <c r="T770" s="285"/>
    </row>
    <row r="771" spans="20:20" ht="20.25" customHeight="1">
      <c r="T771" s="285"/>
    </row>
    <row r="772" spans="20:20" ht="20.25" customHeight="1">
      <c r="T772" s="285"/>
    </row>
    <row r="773" spans="20:20" ht="20.25" customHeight="1">
      <c r="T773" s="285"/>
    </row>
    <row r="774" spans="20:20" ht="20.25" customHeight="1">
      <c r="T774" s="285"/>
    </row>
    <row r="775" spans="20:20" ht="20.25" customHeight="1">
      <c r="T775" s="285"/>
    </row>
    <row r="776" spans="20:20" ht="20.25" customHeight="1">
      <c r="T776" s="285"/>
    </row>
    <row r="777" spans="20:20" ht="20.25" customHeight="1">
      <c r="T777" s="285"/>
    </row>
    <row r="778" spans="20:20" ht="20.25" customHeight="1">
      <c r="T778" s="285"/>
    </row>
    <row r="779" spans="20:20" ht="20.25" customHeight="1">
      <c r="T779" s="285"/>
    </row>
    <row r="780" spans="20:20" ht="20.25" customHeight="1">
      <c r="T780" s="285"/>
    </row>
    <row r="781" spans="20:20" ht="20.25" customHeight="1">
      <c r="T781" s="285"/>
    </row>
    <row r="782" spans="20:20" ht="20.25" customHeight="1">
      <c r="T782" s="285"/>
    </row>
    <row r="783" spans="20:20" ht="20.25" customHeight="1">
      <c r="T783" s="285"/>
    </row>
    <row r="784" spans="20:20" ht="20.25" customHeight="1">
      <c r="T784" s="285"/>
    </row>
    <row r="785" spans="20:20" ht="20.25" customHeight="1">
      <c r="T785" s="285"/>
    </row>
    <row r="786" spans="20:20" ht="20.25" customHeight="1">
      <c r="T786" s="285"/>
    </row>
    <row r="787" spans="20:20" ht="20.25" customHeight="1">
      <c r="T787" s="285"/>
    </row>
    <row r="788" spans="20:20" ht="20.25" customHeight="1">
      <c r="T788" s="285"/>
    </row>
    <row r="789" spans="20:20" ht="20.25" customHeight="1">
      <c r="T789" s="285"/>
    </row>
    <row r="790" spans="20:20" ht="20.25" customHeight="1">
      <c r="T790" s="285"/>
    </row>
    <row r="791" spans="20:20" ht="20.25" customHeight="1">
      <c r="T791" s="285"/>
    </row>
    <row r="792" spans="20:20" ht="20.25" customHeight="1">
      <c r="T792" s="285"/>
    </row>
    <row r="793" spans="20:20" ht="20.25" customHeight="1">
      <c r="T793" s="285"/>
    </row>
    <row r="794" spans="20:20" ht="20.25" customHeight="1">
      <c r="T794" s="285"/>
    </row>
    <row r="795" spans="20:20" ht="20.25" customHeight="1">
      <c r="T795" s="285"/>
    </row>
    <row r="796" spans="20:20" ht="20.25" customHeight="1">
      <c r="T796" s="285"/>
    </row>
    <row r="797" spans="20:20" ht="20.25" customHeight="1">
      <c r="T797" s="285"/>
    </row>
    <row r="798" spans="20:20" ht="20.25" customHeight="1">
      <c r="T798" s="285"/>
    </row>
    <row r="799" spans="20:20" ht="20.25" customHeight="1">
      <c r="T799" s="285"/>
    </row>
    <row r="800" spans="20:20" ht="20.25" customHeight="1">
      <c r="T800" s="285"/>
    </row>
    <row r="801" spans="20:20" ht="20.25" customHeight="1">
      <c r="T801" s="285"/>
    </row>
    <row r="802" spans="20:20" ht="20.25" customHeight="1">
      <c r="T802" s="285"/>
    </row>
    <row r="803" spans="20:20" ht="20.25" customHeight="1">
      <c r="T803" s="285"/>
    </row>
    <row r="804" spans="20:20" ht="20.25" customHeight="1">
      <c r="T804" s="285"/>
    </row>
    <row r="805" spans="20:20" ht="20.25" customHeight="1">
      <c r="T805" s="285"/>
    </row>
    <row r="806" spans="20:20" ht="20.25" customHeight="1">
      <c r="T806" s="285"/>
    </row>
    <row r="807" spans="20:20" ht="20.25" customHeight="1">
      <c r="T807" s="285"/>
    </row>
    <row r="808" spans="20:20" ht="20.25" customHeight="1">
      <c r="T808" s="285"/>
    </row>
    <row r="809" spans="20:20" ht="20.25" customHeight="1">
      <c r="T809" s="285"/>
    </row>
    <row r="810" spans="20:20" ht="20.25" customHeight="1">
      <c r="T810" s="285"/>
    </row>
    <row r="811" spans="20:20" ht="20.25" customHeight="1">
      <c r="T811" s="285"/>
    </row>
    <row r="812" spans="20:20" ht="20.25" customHeight="1">
      <c r="T812" s="285"/>
    </row>
    <row r="813" spans="20:20" ht="20.25" customHeight="1">
      <c r="T813" s="285"/>
    </row>
    <row r="814" spans="20:20" ht="20.25" customHeight="1">
      <c r="T814" s="285"/>
    </row>
    <row r="815" spans="20:20" ht="20.25" customHeight="1">
      <c r="T815" s="285"/>
    </row>
    <row r="816" spans="20:20" ht="20.25" customHeight="1">
      <c r="T816" s="285"/>
    </row>
    <row r="817" spans="20:20" ht="20.25" customHeight="1">
      <c r="T817" s="285"/>
    </row>
    <row r="818" spans="20:20" ht="20.25" customHeight="1">
      <c r="T818" s="285"/>
    </row>
    <row r="819" spans="20:20" ht="20.25" customHeight="1">
      <c r="T819" s="285"/>
    </row>
    <row r="820" spans="20:20" ht="20.25" customHeight="1">
      <c r="T820" s="285"/>
    </row>
    <row r="821" spans="20:20" ht="20.25" customHeight="1">
      <c r="T821" s="285"/>
    </row>
    <row r="822" spans="20:20" ht="20.25" customHeight="1">
      <c r="T822" s="285"/>
    </row>
    <row r="823" spans="20:20" ht="20.25" customHeight="1">
      <c r="T823" s="285"/>
    </row>
    <row r="824" spans="20:20" ht="20.25" customHeight="1">
      <c r="T824" s="285"/>
    </row>
    <row r="825" spans="20:20" ht="20.25" customHeight="1">
      <c r="T825" s="285"/>
    </row>
    <row r="826" spans="20:20" ht="20.25" customHeight="1">
      <c r="T826" s="285"/>
    </row>
    <row r="827" spans="20:20" ht="20.25" customHeight="1">
      <c r="T827" s="285"/>
    </row>
    <row r="828" spans="20:20" ht="20.25" customHeight="1">
      <c r="T828" s="285"/>
    </row>
    <row r="829" spans="20:20" ht="20.25" customHeight="1">
      <c r="T829" s="285"/>
    </row>
    <row r="830" spans="20:20" ht="20.25" customHeight="1">
      <c r="T830" s="285"/>
    </row>
    <row r="831" spans="20:20" ht="20.25" customHeight="1">
      <c r="T831" s="285"/>
    </row>
    <row r="832" spans="20:20" ht="20.25" customHeight="1">
      <c r="T832" s="285"/>
    </row>
    <row r="833" spans="20:20" ht="20.25" customHeight="1">
      <c r="T833" s="285"/>
    </row>
    <row r="834" spans="20:20" ht="20.25" customHeight="1">
      <c r="T834" s="285"/>
    </row>
    <row r="835" spans="20:20" ht="20.25" customHeight="1">
      <c r="T835" s="285"/>
    </row>
    <row r="836" spans="20:20" ht="20.25" customHeight="1">
      <c r="T836" s="285"/>
    </row>
    <row r="837" spans="20:20" ht="20.25" customHeight="1">
      <c r="T837" s="285"/>
    </row>
    <row r="838" spans="20:20" ht="20.25" customHeight="1">
      <c r="T838" s="285"/>
    </row>
    <row r="839" spans="20:20" ht="20.25" customHeight="1">
      <c r="T839" s="285"/>
    </row>
    <row r="840" spans="20:20" ht="20.25" customHeight="1">
      <c r="T840" s="285"/>
    </row>
    <row r="841" spans="20:20" ht="20.25" customHeight="1">
      <c r="T841" s="285"/>
    </row>
    <row r="842" spans="20:20" ht="20.25" customHeight="1">
      <c r="T842" s="285"/>
    </row>
    <row r="843" spans="20:20" ht="20.25" customHeight="1">
      <c r="T843" s="285"/>
    </row>
    <row r="844" spans="20:20" ht="20.25" customHeight="1">
      <c r="T844" s="285"/>
    </row>
    <row r="845" spans="20:20" ht="20.25" customHeight="1">
      <c r="T845" s="285"/>
    </row>
    <row r="846" spans="20:20" ht="20.25" customHeight="1">
      <c r="T846" s="285"/>
    </row>
    <row r="847" spans="20:20" ht="20.25" customHeight="1">
      <c r="T847" s="285"/>
    </row>
    <row r="848" spans="20:20" ht="20.25" customHeight="1">
      <c r="T848" s="285"/>
    </row>
    <row r="849" spans="20:20" ht="20.25" customHeight="1">
      <c r="T849" s="285"/>
    </row>
    <row r="850" spans="20:20" ht="20.25" customHeight="1">
      <c r="T850" s="285"/>
    </row>
    <row r="851" spans="20:20" ht="20.25" customHeight="1">
      <c r="T851" s="285"/>
    </row>
    <row r="852" spans="20:20" ht="20.25" customHeight="1">
      <c r="T852" s="285"/>
    </row>
    <row r="853" spans="20:20" ht="20.25" customHeight="1">
      <c r="T853" s="285"/>
    </row>
    <row r="854" spans="20:20" ht="20.25" customHeight="1">
      <c r="T854" s="285"/>
    </row>
    <row r="855" spans="20:20" ht="20.25" customHeight="1">
      <c r="T855" s="285"/>
    </row>
    <row r="856" spans="20:20" ht="20.25" customHeight="1">
      <c r="T856" s="285"/>
    </row>
    <row r="857" spans="20:20" ht="20.25" customHeight="1">
      <c r="T857" s="285"/>
    </row>
    <row r="858" spans="20:20" ht="20.25" customHeight="1">
      <c r="T858" s="285"/>
    </row>
    <row r="859" spans="20:20" ht="20.25" customHeight="1">
      <c r="T859" s="285"/>
    </row>
    <row r="860" spans="20:20" ht="20.25" customHeight="1">
      <c r="T860" s="285"/>
    </row>
    <row r="861" spans="20:20" ht="20.25" customHeight="1">
      <c r="T861" s="285"/>
    </row>
    <row r="862" spans="20:20" ht="20.25" customHeight="1">
      <c r="T862" s="285"/>
    </row>
    <row r="863" spans="20:20" ht="20.25" customHeight="1">
      <c r="T863" s="285"/>
    </row>
    <row r="864" spans="20:20" ht="20.25" customHeight="1">
      <c r="T864" s="285"/>
    </row>
    <row r="865" spans="20:20" ht="20.25" customHeight="1">
      <c r="T865" s="285"/>
    </row>
    <row r="866" spans="20:20" ht="20.25" customHeight="1">
      <c r="T866" s="285"/>
    </row>
    <row r="867" spans="20:20" ht="20.25" customHeight="1">
      <c r="T867" s="285"/>
    </row>
    <row r="868" spans="20:20" ht="20.25" customHeight="1">
      <c r="T868" s="285"/>
    </row>
    <row r="869" spans="20:20" ht="20.25" customHeight="1">
      <c r="T869" s="285"/>
    </row>
    <row r="870" spans="20:20" ht="20.25" customHeight="1">
      <c r="T870" s="285"/>
    </row>
    <row r="871" spans="20:20" ht="20.25" customHeight="1">
      <c r="T871" s="285"/>
    </row>
    <row r="872" spans="20:20" ht="20.25" customHeight="1">
      <c r="T872" s="285"/>
    </row>
    <row r="873" spans="20:20" ht="20.25" customHeight="1">
      <c r="T873" s="285"/>
    </row>
    <row r="874" spans="20:20" ht="20.25" customHeight="1">
      <c r="T874" s="285"/>
    </row>
    <row r="875" spans="20:20" ht="20.25" customHeight="1">
      <c r="T875" s="285"/>
    </row>
    <row r="876" spans="20:20" ht="20.25" customHeight="1">
      <c r="T876" s="285"/>
    </row>
    <row r="877" spans="20:20" ht="20.25" customHeight="1">
      <c r="T877" s="285"/>
    </row>
    <row r="878" spans="20:20" ht="20.25" customHeight="1">
      <c r="T878" s="285"/>
    </row>
    <row r="879" spans="20:20" ht="20.25" customHeight="1">
      <c r="T879" s="285"/>
    </row>
    <row r="880" spans="20:20" ht="20.25" customHeight="1">
      <c r="T880" s="285"/>
    </row>
    <row r="881" spans="20:20" ht="20.25" customHeight="1">
      <c r="T881" s="285"/>
    </row>
    <row r="882" spans="20:20" ht="20.25" customHeight="1">
      <c r="T882" s="285"/>
    </row>
    <row r="883" spans="20:20" ht="20.25" customHeight="1">
      <c r="T883" s="285"/>
    </row>
    <row r="884" spans="20:20" ht="20.25" customHeight="1">
      <c r="T884" s="285"/>
    </row>
    <row r="885" spans="20:20" ht="20.25" customHeight="1">
      <c r="T885" s="285"/>
    </row>
    <row r="886" spans="20:20" ht="20.25" customHeight="1">
      <c r="T886" s="285"/>
    </row>
    <row r="887" spans="20:20" ht="20.25" customHeight="1">
      <c r="T887" s="285"/>
    </row>
    <row r="888" spans="20:20" ht="20.25" customHeight="1">
      <c r="T888" s="285"/>
    </row>
    <row r="889" spans="20:20" ht="20.25" customHeight="1">
      <c r="T889" s="285"/>
    </row>
    <row r="890" spans="20:20" ht="20.25" customHeight="1">
      <c r="T890" s="285"/>
    </row>
    <row r="891" spans="20:20" ht="20.25" customHeight="1">
      <c r="T891" s="285"/>
    </row>
    <row r="892" spans="20:20" ht="20.25" customHeight="1">
      <c r="T892" s="285"/>
    </row>
    <row r="893" spans="20:20" ht="20.25" customHeight="1">
      <c r="T893" s="285"/>
    </row>
    <row r="894" spans="20:20" ht="20.25" customHeight="1">
      <c r="T894" s="285"/>
    </row>
    <row r="895" spans="20:20" ht="20.25" customHeight="1">
      <c r="T895" s="285"/>
    </row>
    <row r="896" spans="20:20" ht="20.25" customHeight="1">
      <c r="T896" s="285"/>
    </row>
    <row r="897" spans="20:20" ht="20.25" customHeight="1">
      <c r="T897" s="285"/>
    </row>
    <row r="898" spans="20:20" ht="20.25" customHeight="1">
      <c r="T898" s="285"/>
    </row>
    <row r="899" spans="20:20" ht="20.25" customHeight="1">
      <c r="T899" s="285"/>
    </row>
    <row r="900" spans="20:20" ht="20.25" customHeight="1">
      <c r="T900" s="285"/>
    </row>
    <row r="901" spans="20:20" ht="20.25" customHeight="1">
      <c r="T901" s="285"/>
    </row>
    <row r="902" spans="20:20" ht="20.25" customHeight="1">
      <c r="T902" s="285"/>
    </row>
    <row r="903" spans="20:20" ht="20.25" customHeight="1">
      <c r="T903" s="285"/>
    </row>
    <row r="904" spans="20:20" ht="20.25" customHeight="1">
      <c r="T904" s="285"/>
    </row>
    <row r="905" spans="20:20" ht="20.25" customHeight="1">
      <c r="T905" s="285"/>
    </row>
    <row r="906" spans="20:20" ht="20.25" customHeight="1">
      <c r="T906" s="285"/>
    </row>
    <row r="907" spans="20:20" ht="20.25" customHeight="1">
      <c r="T907" s="285"/>
    </row>
    <row r="908" spans="20:20" ht="20.25" customHeight="1">
      <c r="T908" s="285"/>
    </row>
    <row r="909" spans="20:20" ht="20.25" customHeight="1">
      <c r="T909" s="285"/>
    </row>
    <row r="910" spans="20:20" ht="20.25" customHeight="1">
      <c r="T910" s="285"/>
    </row>
    <row r="911" spans="20:20" ht="20.25" customHeight="1">
      <c r="T911" s="285"/>
    </row>
    <row r="912" spans="20:20" ht="20.25" customHeight="1">
      <c r="T912" s="285"/>
    </row>
    <row r="913" spans="20:20" ht="20.25" customHeight="1">
      <c r="T913" s="285"/>
    </row>
    <row r="914" spans="20:20" ht="20.25" customHeight="1">
      <c r="T914" s="285"/>
    </row>
    <row r="915" spans="20:20" ht="20.25" customHeight="1">
      <c r="T915" s="285"/>
    </row>
    <row r="916" spans="20:20" ht="20.25" customHeight="1">
      <c r="T916" s="285"/>
    </row>
    <row r="917" spans="20:20" ht="20.25" customHeight="1">
      <c r="T917" s="285"/>
    </row>
    <row r="918" spans="20:20" ht="20.25" customHeight="1">
      <c r="T918" s="285"/>
    </row>
    <row r="919" spans="20:20" ht="20.25" customHeight="1">
      <c r="T919" s="285"/>
    </row>
    <row r="920" spans="20:20" ht="20.25" customHeight="1">
      <c r="T920" s="285"/>
    </row>
    <row r="921" spans="20:20" ht="20.25" customHeight="1">
      <c r="T921" s="285"/>
    </row>
    <row r="922" spans="20:20" ht="20.25" customHeight="1">
      <c r="T922" s="285"/>
    </row>
    <row r="923" spans="20:20" ht="20.25" customHeight="1">
      <c r="T923" s="285"/>
    </row>
    <row r="924" spans="20:20" ht="20.25" customHeight="1">
      <c r="T924" s="285"/>
    </row>
    <row r="925" spans="20:20" ht="20.25" customHeight="1">
      <c r="T925" s="285"/>
    </row>
    <row r="926" spans="20:20" ht="20.25" customHeight="1">
      <c r="T926" s="285"/>
    </row>
    <row r="927" spans="20:20" ht="20.25" customHeight="1">
      <c r="T927" s="285"/>
    </row>
    <row r="928" spans="20:20" ht="20.25" customHeight="1">
      <c r="T928" s="285"/>
    </row>
    <row r="929" spans="20:20" ht="20.25" customHeight="1">
      <c r="T929" s="285"/>
    </row>
    <row r="930" spans="20:20" ht="20.25" customHeight="1">
      <c r="T930" s="285"/>
    </row>
    <row r="931" spans="20:20" ht="20.25" customHeight="1">
      <c r="T931" s="285"/>
    </row>
    <row r="932" spans="20:20" ht="20.25" customHeight="1">
      <c r="T932" s="285"/>
    </row>
    <row r="933" spans="20:20" ht="20.25" customHeight="1">
      <c r="T933" s="285"/>
    </row>
    <row r="934" spans="20:20" ht="20.25" customHeight="1">
      <c r="T934" s="285"/>
    </row>
    <row r="935" spans="20:20" ht="20.25" customHeight="1">
      <c r="T935" s="285"/>
    </row>
    <row r="936" spans="20:20" ht="20.25" customHeight="1">
      <c r="T936" s="285"/>
    </row>
    <row r="937" spans="20:20" ht="20.25" customHeight="1">
      <c r="T937" s="285"/>
    </row>
    <row r="938" spans="20:20" ht="20.25" customHeight="1">
      <c r="T938" s="285"/>
    </row>
    <row r="939" spans="20:20" ht="20.25" customHeight="1">
      <c r="T939" s="285"/>
    </row>
    <row r="940" spans="20:20" ht="20.25" customHeight="1">
      <c r="T940" s="285"/>
    </row>
    <row r="941" spans="20:20" ht="20.25" customHeight="1">
      <c r="T941" s="285"/>
    </row>
    <row r="942" spans="20:20" ht="20.25" customHeight="1">
      <c r="T942" s="285"/>
    </row>
    <row r="943" spans="20:20" ht="20.25" customHeight="1">
      <c r="T943" s="285"/>
    </row>
    <row r="944" spans="20:20" ht="20.25" customHeight="1">
      <c r="T944" s="285"/>
    </row>
    <row r="945" spans="20:20" ht="20.25" customHeight="1">
      <c r="T945" s="285"/>
    </row>
    <row r="946" spans="20:20" ht="20.25" customHeight="1">
      <c r="T946" s="285"/>
    </row>
    <row r="947" spans="20:20" ht="20.25" customHeight="1">
      <c r="T947" s="285"/>
    </row>
    <row r="948" spans="20:20" ht="20.25" customHeight="1">
      <c r="T948" s="285"/>
    </row>
    <row r="949" spans="20:20" ht="20.25" customHeight="1">
      <c r="T949" s="285"/>
    </row>
    <row r="950" spans="20:20" ht="20.25" customHeight="1">
      <c r="T950" s="285"/>
    </row>
    <row r="951" spans="20:20" ht="20.25" customHeight="1">
      <c r="T951" s="285"/>
    </row>
    <row r="952" spans="20:20" ht="20.25" customHeight="1">
      <c r="T952" s="285"/>
    </row>
    <row r="953" spans="20:20" ht="20.25" customHeight="1">
      <c r="T953" s="285"/>
    </row>
    <row r="954" spans="20:20" ht="20.25" customHeight="1">
      <c r="T954" s="285"/>
    </row>
    <row r="955" spans="20:20" ht="20.25" customHeight="1">
      <c r="T955" s="285"/>
    </row>
    <row r="956" spans="20:20" ht="20.25" customHeight="1">
      <c r="T956" s="285"/>
    </row>
    <row r="957" spans="20:20" ht="20.25" customHeight="1">
      <c r="T957" s="285"/>
    </row>
    <row r="958" spans="20:20" ht="20.25" customHeight="1">
      <c r="T958" s="285"/>
    </row>
    <row r="959" spans="20:20" ht="20.25" customHeight="1">
      <c r="T959" s="285"/>
    </row>
    <row r="960" spans="20:20" ht="20.25" customHeight="1">
      <c r="T960" s="285"/>
    </row>
    <row r="961" spans="20:20" ht="20.25" customHeight="1">
      <c r="T961" s="285"/>
    </row>
    <row r="962" spans="20:20" ht="20.25" customHeight="1">
      <c r="T962" s="285"/>
    </row>
    <row r="963" spans="20:20" ht="20.25" customHeight="1">
      <c r="T963" s="285"/>
    </row>
    <row r="964" spans="20:20" ht="20.25" customHeight="1">
      <c r="T964" s="285"/>
    </row>
    <row r="965" spans="20:20" ht="20.25" customHeight="1">
      <c r="T965" s="285"/>
    </row>
    <row r="966" spans="20:20" ht="20.25" customHeight="1">
      <c r="T966" s="285"/>
    </row>
    <row r="967" spans="20:20" ht="20.25" customHeight="1">
      <c r="T967" s="285"/>
    </row>
    <row r="968" spans="20:20" ht="20.25" customHeight="1">
      <c r="T968" s="285"/>
    </row>
    <row r="969" spans="20:20" ht="20.25" customHeight="1">
      <c r="T969" s="285"/>
    </row>
    <row r="970" spans="20:20" ht="20.25" customHeight="1">
      <c r="T970" s="285"/>
    </row>
    <row r="971" spans="20:20" ht="20.25" customHeight="1">
      <c r="T971" s="285"/>
    </row>
    <row r="972" spans="20:20" ht="20.25" customHeight="1">
      <c r="T972" s="285"/>
    </row>
    <row r="973" spans="20:20" ht="20.25" customHeight="1">
      <c r="T973" s="285"/>
    </row>
    <row r="974" spans="20:20" ht="20.25" customHeight="1">
      <c r="T974" s="285"/>
    </row>
    <row r="975" spans="20:20" ht="20.25" customHeight="1">
      <c r="T975" s="285"/>
    </row>
    <row r="976" spans="20:20" ht="20.25" customHeight="1">
      <c r="T976" s="285"/>
    </row>
    <row r="977" spans="20:20" ht="20.25" customHeight="1">
      <c r="T977" s="285"/>
    </row>
    <row r="978" spans="20:20" ht="20.25" customHeight="1">
      <c r="T978" s="285"/>
    </row>
    <row r="979" spans="20:20" ht="20.25" customHeight="1">
      <c r="T979" s="285"/>
    </row>
    <row r="980" spans="20:20" ht="20.25" customHeight="1">
      <c r="T980" s="285"/>
    </row>
    <row r="981" spans="20:20" ht="20.25" customHeight="1">
      <c r="T981" s="285"/>
    </row>
    <row r="982" spans="20:20" ht="20.25" customHeight="1">
      <c r="T982" s="285"/>
    </row>
    <row r="983" spans="20:20" ht="20.25" customHeight="1">
      <c r="T983" s="285"/>
    </row>
    <row r="984" spans="20:20" ht="20.25" customHeight="1">
      <c r="T984" s="285"/>
    </row>
    <row r="985" spans="20:20" ht="20.25" customHeight="1">
      <c r="T985" s="285"/>
    </row>
    <row r="986" spans="20:20" ht="20.25" customHeight="1">
      <c r="T986" s="285"/>
    </row>
    <row r="987" spans="20:20" ht="20.25" customHeight="1">
      <c r="T987" s="285"/>
    </row>
    <row r="988" spans="20:20" ht="20.25" customHeight="1">
      <c r="T988" s="285"/>
    </row>
    <row r="989" spans="20:20" ht="20.25" customHeight="1">
      <c r="T989" s="285"/>
    </row>
    <row r="990" spans="20:20" ht="20.25" customHeight="1">
      <c r="T990" s="285"/>
    </row>
    <row r="991" spans="20:20" ht="20.25" customHeight="1">
      <c r="T991" s="285"/>
    </row>
    <row r="992" spans="20:20" ht="20.25" customHeight="1">
      <c r="T992" s="285"/>
    </row>
    <row r="993" spans="20:20" ht="20.25" customHeight="1">
      <c r="T993" s="285"/>
    </row>
    <row r="994" spans="20:20" ht="20.25" customHeight="1">
      <c r="T994" s="285"/>
    </row>
    <row r="995" spans="20:20" ht="20.25" customHeight="1">
      <c r="T995" s="285"/>
    </row>
    <row r="996" spans="20:20" ht="20.25" customHeight="1">
      <c r="T996" s="285"/>
    </row>
    <row r="997" spans="20:20" ht="20.25" customHeight="1">
      <c r="T997" s="285"/>
    </row>
    <row r="998" spans="20:20" ht="20.25" customHeight="1">
      <c r="T998" s="285"/>
    </row>
    <row r="999" spans="20:20" ht="20.25" customHeight="1">
      <c r="T999" s="285"/>
    </row>
    <row r="1000" spans="20:20" ht="20.25" customHeight="1">
      <c r="T1000" s="285"/>
    </row>
    <row r="1001" spans="20:20" ht="20.25" customHeight="1">
      <c r="T1001" s="285"/>
    </row>
    <row r="1002" spans="20:20" ht="20.25" customHeight="1">
      <c r="T1002" s="285"/>
    </row>
    <row r="1003" spans="20:20" ht="20.25" customHeight="1">
      <c r="T1003" s="285"/>
    </row>
    <row r="1004" spans="20:20" ht="20.25" customHeight="1">
      <c r="T1004" s="285"/>
    </row>
    <row r="1005" spans="20:20" ht="20.25" customHeight="1">
      <c r="T1005" s="285"/>
    </row>
    <row r="1006" spans="20:20" ht="20.25" customHeight="1">
      <c r="T1006" s="285"/>
    </row>
    <row r="1007" spans="20:20" ht="20.25" customHeight="1">
      <c r="T1007" s="285"/>
    </row>
    <row r="1008" spans="20:20" ht="20.25" customHeight="1">
      <c r="T1008" s="285"/>
    </row>
    <row r="1009" spans="20:20" ht="20.25" customHeight="1">
      <c r="T1009" s="285"/>
    </row>
    <row r="1010" spans="20:20" ht="20.25" customHeight="1">
      <c r="T1010" s="285"/>
    </row>
    <row r="1011" spans="20:20" ht="20.25" customHeight="1">
      <c r="T1011" s="285"/>
    </row>
    <row r="1012" spans="20:20" ht="20.25" customHeight="1">
      <c r="T1012" s="285"/>
    </row>
    <row r="1013" spans="20:20" ht="20.25" customHeight="1">
      <c r="T1013" s="285"/>
    </row>
    <row r="1014" spans="20:20" ht="20.25" customHeight="1">
      <c r="T1014" s="285"/>
    </row>
    <row r="1015" spans="20:20" ht="20.25" customHeight="1">
      <c r="T1015" s="285"/>
    </row>
    <row r="1016" spans="20:20" ht="20.25" customHeight="1">
      <c r="T1016" s="285"/>
    </row>
    <row r="1017" spans="20:20" ht="20.25" customHeight="1">
      <c r="T1017" s="285"/>
    </row>
    <row r="1018" spans="20:20" ht="20.25" customHeight="1">
      <c r="T1018" s="285"/>
    </row>
    <row r="1019" spans="20:20" ht="20.25" customHeight="1">
      <c r="T1019" s="285"/>
    </row>
    <row r="1020" spans="20:20" ht="20.25" customHeight="1">
      <c r="T1020" s="285"/>
    </row>
    <row r="1021" spans="20:20" ht="20.25" customHeight="1">
      <c r="T1021" s="285"/>
    </row>
    <row r="1022" spans="20:20" ht="20.25" customHeight="1">
      <c r="T1022" s="285"/>
    </row>
    <row r="1023" spans="20:20" ht="20.25" customHeight="1">
      <c r="T1023" s="285"/>
    </row>
    <row r="1024" spans="20:20" ht="20.25" customHeight="1">
      <c r="T1024" s="285"/>
    </row>
    <row r="1025" spans="20:20" ht="20.25" customHeight="1">
      <c r="T1025" s="285"/>
    </row>
    <row r="1026" spans="20:20" ht="20.25" customHeight="1">
      <c r="T1026" s="285"/>
    </row>
    <row r="1027" spans="20:20" ht="20.25" customHeight="1">
      <c r="T1027" s="285"/>
    </row>
    <row r="1028" spans="20:20" ht="20.25" customHeight="1">
      <c r="T1028" s="285"/>
    </row>
    <row r="1029" spans="20:20" ht="20.25" customHeight="1">
      <c r="T1029" s="285"/>
    </row>
    <row r="1030" spans="20:20" ht="20.25" customHeight="1">
      <c r="T1030" s="285"/>
    </row>
    <row r="1031" spans="20:20" ht="20.25" customHeight="1">
      <c r="T1031" s="285"/>
    </row>
    <row r="1032" spans="20:20" ht="20.25" customHeight="1">
      <c r="T1032" s="285"/>
    </row>
    <row r="1033" spans="20:20" ht="20.25" customHeight="1">
      <c r="T1033" s="285"/>
    </row>
    <row r="1034" spans="20:20" ht="20.25" customHeight="1">
      <c r="T1034" s="285"/>
    </row>
    <row r="1035" spans="20:20" ht="20.25" customHeight="1">
      <c r="T1035" s="285"/>
    </row>
    <row r="1036" spans="20:20" ht="20.25" customHeight="1">
      <c r="T1036" s="285"/>
    </row>
    <row r="1037" spans="20:20" ht="20.25" customHeight="1">
      <c r="T1037" s="285"/>
    </row>
    <row r="1038" spans="20:20" ht="20.25" customHeight="1">
      <c r="T1038" s="285"/>
    </row>
    <row r="1039" spans="20:20" ht="20.25" customHeight="1">
      <c r="T1039" s="285"/>
    </row>
    <row r="1040" spans="20:20" ht="20.25" customHeight="1">
      <c r="T1040" s="285"/>
    </row>
    <row r="1041" spans="20:20" ht="20.25" customHeight="1">
      <c r="T1041" s="285"/>
    </row>
    <row r="1042" spans="20:20" ht="20.25" customHeight="1">
      <c r="T1042" s="285"/>
    </row>
    <row r="1043" spans="20:20" ht="20.25" customHeight="1">
      <c r="T1043" s="285"/>
    </row>
    <row r="1044" spans="20:20" ht="20.25" customHeight="1">
      <c r="T1044" s="285"/>
    </row>
    <row r="1045" spans="20:20" ht="20.25" customHeight="1">
      <c r="T1045" s="285"/>
    </row>
    <row r="1046" spans="20:20" ht="20.25" customHeight="1">
      <c r="T1046" s="285"/>
    </row>
    <row r="1047" spans="20:20" ht="20.25" customHeight="1">
      <c r="T1047" s="285"/>
    </row>
    <row r="1048" spans="20:20" ht="20.25" customHeight="1">
      <c r="T1048" s="285"/>
    </row>
    <row r="1049" spans="20:20" ht="20.25" customHeight="1">
      <c r="T1049" s="285"/>
    </row>
    <row r="1050" spans="20:20" ht="20.25" customHeight="1">
      <c r="T1050" s="285"/>
    </row>
    <row r="1051" spans="20:20" ht="20.25" customHeight="1">
      <c r="T1051" s="285"/>
    </row>
    <row r="1052" spans="20:20" ht="20.25" customHeight="1">
      <c r="T1052" s="285"/>
    </row>
    <row r="1053" spans="20:20" ht="20.25" customHeight="1">
      <c r="T1053" s="285"/>
    </row>
    <row r="1054" spans="20:20" ht="20.25" customHeight="1">
      <c r="T1054" s="285"/>
    </row>
    <row r="1055" spans="20:20" ht="20.25" customHeight="1">
      <c r="T1055" s="285"/>
    </row>
    <row r="1056" spans="20:20" ht="20.25" customHeight="1">
      <c r="T1056" s="285"/>
    </row>
    <row r="1057" spans="20:20" ht="20.25" customHeight="1">
      <c r="T1057" s="285"/>
    </row>
    <row r="1058" spans="20:20" ht="20.25" customHeight="1">
      <c r="T1058" s="285"/>
    </row>
    <row r="1059" spans="20:20" ht="20.25" customHeight="1">
      <c r="T1059" s="285"/>
    </row>
    <row r="1060" spans="20:20" ht="20.25" customHeight="1">
      <c r="T1060" s="285"/>
    </row>
    <row r="1061" spans="20:20" ht="20.25" customHeight="1">
      <c r="T1061" s="285"/>
    </row>
    <row r="1062" spans="20:20" ht="20.25" customHeight="1">
      <c r="T1062" s="285"/>
    </row>
    <row r="1063" spans="20:20" ht="20.25" customHeight="1">
      <c r="T1063" s="285"/>
    </row>
    <row r="1064" spans="20:20" ht="20.25" customHeight="1">
      <c r="T1064" s="285"/>
    </row>
    <row r="1065" spans="20:20" ht="20.25" customHeight="1">
      <c r="T1065" s="285"/>
    </row>
    <row r="1066" spans="20:20" ht="20.25" customHeight="1">
      <c r="T1066" s="285"/>
    </row>
    <row r="1067" spans="20:20" ht="20.25" customHeight="1">
      <c r="T1067" s="285"/>
    </row>
    <row r="1068" spans="20:20" ht="20.25" customHeight="1">
      <c r="T1068" s="285"/>
    </row>
    <row r="1069" spans="20:20" ht="20.25" customHeight="1">
      <c r="T1069" s="285"/>
    </row>
    <row r="1070" spans="20:20" ht="20.25" customHeight="1">
      <c r="T1070" s="285"/>
    </row>
    <row r="1071" spans="20:20" ht="20.25" customHeight="1">
      <c r="T1071" s="285"/>
    </row>
    <row r="1072" spans="20:20" ht="20.25" customHeight="1">
      <c r="T1072" s="285"/>
    </row>
    <row r="1073" spans="20:20" ht="20.25" customHeight="1">
      <c r="T1073" s="285"/>
    </row>
    <row r="1074" spans="20:20" ht="20.25" customHeight="1">
      <c r="T1074" s="285"/>
    </row>
    <row r="1075" spans="20:20" ht="20.25" customHeight="1">
      <c r="T1075" s="285"/>
    </row>
    <row r="1076" spans="20:20" ht="20.25" customHeight="1">
      <c r="T1076" s="285"/>
    </row>
    <row r="1077" spans="20:20" ht="20.25" customHeight="1">
      <c r="T1077" s="285"/>
    </row>
    <row r="1078" spans="20:20" ht="20.25" customHeight="1">
      <c r="T1078" s="285"/>
    </row>
    <row r="1079" spans="20:20" ht="20.25" customHeight="1">
      <c r="T1079" s="285"/>
    </row>
    <row r="1080" spans="20:20" ht="20.25" customHeight="1">
      <c r="T1080" s="285"/>
    </row>
    <row r="1081" spans="20:20" ht="20.25" customHeight="1">
      <c r="T1081" s="285"/>
    </row>
    <row r="1082" spans="20:20" ht="20.25" customHeight="1">
      <c r="T1082" s="285"/>
    </row>
    <row r="1083" spans="20:20" ht="20.25" customHeight="1">
      <c r="T1083" s="285"/>
    </row>
    <row r="1084" spans="20:20" ht="20.25" customHeight="1">
      <c r="T1084" s="285"/>
    </row>
    <row r="1085" spans="20:20" ht="20.25" customHeight="1">
      <c r="T1085" s="285"/>
    </row>
    <row r="1086" spans="20:20" ht="20.25" customHeight="1">
      <c r="T1086" s="285"/>
    </row>
    <row r="1087" spans="20:20" ht="20.25" customHeight="1">
      <c r="T1087" s="285"/>
    </row>
    <row r="1088" spans="20:20" ht="20.25" customHeight="1">
      <c r="T1088" s="285"/>
    </row>
    <row r="1089" spans="20:20" ht="20.25" customHeight="1">
      <c r="T1089" s="285"/>
    </row>
    <row r="1090" spans="20:20" ht="20.25" customHeight="1">
      <c r="T1090" s="285"/>
    </row>
    <row r="1091" spans="20:20" ht="20.25" customHeight="1">
      <c r="T1091" s="285"/>
    </row>
    <row r="1092" spans="20:20" ht="20.25" customHeight="1">
      <c r="T1092" s="285"/>
    </row>
    <row r="1093" spans="20:20" ht="20.25" customHeight="1">
      <c r="T1093" s="285"/>
    </row>
    <row r="1094" spans="20:20" ht="20.25" customHeight="1">
      <c r="T1094" s="285"/>
    </row>
    <row r="1095" spans="20:20" ht="20.25" customHeight="1">
      <c r="T1095" s="285"/>
    </row>
    <row r="1096" spans="20:20" ht="20.25" customHeight="1">
      <c r="T1096" s="285"/>
    </row>
    <row r="1097" spans="20:20" ht="20.25" customHeight="1">
      <c r="T1097" s="285"/>
    </row>
    <row r="1098" spans="20:20" ht="20.25" customHeight="1">
      <c r="T1098" s="285"/>
    </row>
    <row r="1099" spans="20:20" ht="20.25" customHeight="1">
      <c r="T1099" s="285"/>
    </row>
    <row r="1100" spans="20:20" ht="20.25" customHeight="1">
      <c r="T1100" s="285"/>
    </row>
    <row r="1101" spans="20:20" ht="20.25" customHeight="1">
      <c r="T1101" s="285"/>
    </row>
    <row r="1102" spans="20:20" ht="20.25" customHeight="1">
      <c r="T1102" s="285"/>
    </row>
    <row r="1103" spans="20:20" ht="20.25" customHeight="1">
      <c r="T1103" s="285"/>
    </row>
    <row r="1104" spans="20:20" ht="20.25" customHeight="1">
      <c r="T1104" s="285"/>
    </row>
    <row r="1105" spans="20:20" ht="20.25" customHeight="1">
      <c r="T1105" s="285"/>
    </row>
    <row r="1106" spans="20:20" ht="20.25" customHeight="1">
      <c r="T1106" s="285"/>
    </row>
    <row r="1107" spans="20:20" ht="20.25" customHeight="1">
      <c r="T1107" s="285"/>
    </row>
    <row r="1108" spans="20:20" ht="20.25" customHeight="1">
      <c r="T1108" s="285"/>
    </row>
    <row r="1109" spans="20:20" ht="20.25" customHeight="1">
      <c r="T1109" s="285"/>
    </row>
    <row r="1110" spans="20:20" ht="20.25" customHeight="1">
      <c r="T1110" s="285"/>
    </row>
    <row r="1111" spans="20:20" ht="20.25" customHeight="1">
      <c r="T1111" s="285"/>
    </row>
    <row r="1112" spans="20:20" ht="20.25" customHeight="1">
      <c r="T1112" s="285"/>
    </row>
    <row r="1113" spans="20:20" ht="20.25" customHeight="1">
      <c r="T1113" s="285"/>
    </row>
    <row r="1114" spans="20:20" ht="20.25" customHeight="1">
      <c r="T1114" s="285"/>
    </row>
    <row r="1115" spans="20:20" ht="20.25" customHeight="1">
      <c r="T1115" s="285"/>
    </row>
    <row r="1116" spans="20:20" ht="20.25" customHeight="1">
      <c r="T1116" s="285"/>
    </row>
    <row r="1117" spans="20:20" ht="20.25" customHeight="1">
      <c r="T1117" s="285"/>
    </row>
    <row r="1118" spans="20:20" ht="20.25" customHeight="1">
      <c r="T1118" s="285"/>
    </row>
    <row r="1119" spans="20:20" ht="20.25" customHeight="1">
      <c r="T1119" s="285"/>
    </row>
    <row r="1120" spans="20:20" ht="20.25" customHeight="1">
      <c r="T1120" s="285"/>
    </row>
    <row r="1121" spans="20:20" ht="20.25" customHeight="1">
      <c r="T1121" s="285"/>
    </row>
    <row r="1122" spans="20:20" ht="20.25" customHeight="1">
      <c r="T1122" s="285"/>
    </row>
    <row r="1123" spans="20:20" ht="20.25" customHeight="1">
      <c r="T1123" s="285"/>
    </row>
    <row r="1124" spans="20:20" ht="20.25" customHeight="1">
      <c r="T1124" s="285"/>
    </row>
    <row r="1125" spans="20:20" ht="20.25" customHeight="1">
      <c r="T1125" s="285"/>
    </row>
    <row r="1126" spans="20:20" ht="20.25" customHeight="1">
      <c r="T1126" s="285"/>
    </row>
    <row r="1127" spans="20:20" ht="20.25" customHeight="1">
      <c r="T1127" s="285"/>
    </row>
    <row r="1128" spans="20:20" ht="20.25" customHeight="1">
      <c r="T1128" s="285"/>
    </row>
    <row r="1129" spans="20:20" ht="20.25" customHeight="1">
      <c r="T1129" s="285"/>
    </row>
    <row r="1130" spans="20:20" ht="20.25" customHeight="1">
      <c r="T1130" s="285"/>
    </row>
    <row r="1131" spans="20:20" ht="20.25" customHeight="1">
      <c r="T1131" s="285"/>
    </row>
    <row r="1132" spans="20:20" ht="20.25" customHeight="1">
      <c r="T1132" s="285"/>
    </row>
    <row r="1133" spans="20:20" ht="20.25" customHeight="1">
      <c r="T1133" s="285"/>
    </row>
    <row r="1134" spans="20:20" ht="20.25" customHeight="1">
      <c r="T1134" s="285"/>
    </row>
    <row r="1135" spans="20:20" ht="20.25" customHeight="1">
      <c r="T1135" s="285"/>
    </row>
    <row r="1136" spans="20:20" ht="20.25" customHeight="1">
      <c r="T1136" s="285"/>
    </row>
    <row r="1137" spans="20:20" ht="20.25" customHeight="1">
      <c r="T1137" s="285"/>
    </row>
    <row r="1138" spans="20:20" ht="20.25" customHeight="1">
      <c r="T1138" s="285"/>
    </row>
    <row r="1139" spans="20:20" ht="20.25" customHeight="1">
      <c r="T1139" s="285"/>
    </row>
    <row r="1140" spans="20:20" ht="20.25" customHeight="1">
      <c r="T1140" s="285"/>
    </row>
    <row r="1141" spans="20:20" ht="20.25" customHeight="1">
      <c r="T1141" s="285"/>
    </row>
    <row r="1142" spans="20:20" ht="20.25" customHeight="1">
      <c r="T1142" s="285"/>
    </row>
    <row r="1143" spans="20:20" ht="20.25" customHeight="1">
      <c r="T1143" s="285"/>
    </row>
    <row r="1144" spans="20:20" ht="20.25" customHeight="1">
      <c r="T1144" s="285"/>
    </row>
    <row r="1145" spans="20:20" ht="20.25" customHeight="1">
      <c r="T1145" s="285"/>
    </row>
    <row r="1146" spans="20:20" ht="20.25" customHeight="1">
      <c r="T1146" s="285"/>
    </row>
    <row r="1147" spans="20:20" ht="20.25" customHeight="1">
      <c r="T1147" s="285"/>
    </row>
    <row r="1148" spans="20:20" ht="20.25" customHeight="1">
      <c r="T1148" s="285"/>
    </row>
    <row r="1149" spans="20:20" ht="20.25" customHeight="1">
      <c r="T1149" s="285"/>
    </row>
    <row r="1150" spans="20:20" ht="20.25" customHeight="1">
      <c r="T1150" s="285"/>
    </row>
    <row r="1151" spans="20:20" ht="20.25" customHeight="1">
      <c r="T1151" s="285"/>
    </row>
    <row r="1152" spans="20:20" ht="20.25" customHeight="1">
      <c r="T1152" s="285"/>
    </row>
    <row r="1153" spans="20:20" ht="20.25" customHeight="1">
      <c r="T1153" s="285"/>
    </row>
    <row r="1154" spans="20:20" ht="20.25" customHeight="1">
      <c r="T1154" s="285"/>
    </row>
    <row r="1155" spans="20:20" ht="20.25" customHeight="1">
      <c r="T1155" s="285"/>
    </row>
    <row r="1156" spans="20:20" ht="20.25" customHeight="1">
      <c r="T1156" s="285"/>
    </row>
    <row r="1157" spans="20:20" ht="20.25" customHeight="1">
      <c r="T1157" s="285"/>
    </row>
    <row r="1158" spans="20:20" ht="20.25" customHeight="1">
      <c r="T1158" s="285"/>
    </row>
    <row r="1159" spans="20:20" ht="20.25" customHeight="1">
      <c r="T1159" s="285"/>
    </row>
    <row r="1160" spans="20:20" ht="20.25" customHeight="1">
      <c r="T1160" s="285"/>
    </row>
    <row r="1161" spans="20:20" ht="20.25" customHeight="1">
      <c r="T1161" s="285"/>
    </row>
    <row r="1162" spans="20:20" ht="20.25" customHeight="1">
      <c r="T1162" s="285"/>
    </row>
    <row r="1163" spans="20:20" ht="20.25" customHeight="1">
      <c r="T1163" s="285"/>
    </row>
    <row r="1164" spans="20:20" ht="20.25" customHeight="1">
      <c r="T1164" s="285"/>
    </row>
    <row r="1165" spans="20:20" ht="20.25" customHeight="1">
      <c r="T1165" s="285"/>
    </row>
    <row r="1166" spans="20:20" ht="20.25" customHeight="1">
      <c r="T1166" s="285"/>
    </row>
    <row r="1167" spans="20:20" ht="20.25" customHeight="1">
      <c r="T1167" s="285"/>
    </row>
    <row r="1168" spans="20:20" ht="20.25" customHeight="1">
      <c r="T1168" s="285"/>
    </row>
    <row r="1169" spans="20:20" ht="20.25" customHeight="1">
      <c r="T1169" s="285"/>
    </row>
    <row r="1170" spans="20:20" ht="20.25" customHeight="1">
      <c r="T1170" s="285"/>
    </row>
    <row r="1171" spans="20:20" ht="20.25" customHeight="1">
      <c r="T1171" s="285"/>
    </row>
    <row r="1172" spans="20:20" ht="20.25" customHeight="1">
      <c r="T1172" s="285"/>
    </row>
    <row r="1173" spans="20:20" ht="20.25" customHeight="1">
      <c r="T1173" s="285"/>
    </row>
    <row r="1174" spans="20:20" ht="20.25" customHeight="1">
      <c r="T1174" s="285"/>
    </row>
    <row r="1175" spans="20:20" ht="20.25" customHeight="1">
      <c r="T1175" s="285"/>
    </row>
    <row r="1176" spans="20:20" ht="20.25" customHeight="1">
      <c r="T1176" s="285"/>
    </row>
    <row r="1177" spans="20:20" ht="20.25" customHeight="1">
      <c r="T1177" s="285"/>
    </row>
    <row r="1178" spans="20:20" ht="20.25" customHeight="1">
      <c r="T1178" s="285"/>
    </row>
    <row r="1179" spans="20:20" ht="20.25" customHeight="1">
      <c r="T1179" s="285"/>
    </row>
    <row r="1180" spans="20:20" ht="20.25" customHeight="1">
      <c r="T1180" s="285"/>
    </row>
    <row r="1181" spans="20:20" ht="20.25" customHeight="1">
      <c r="T1181" s="285"/>
    </row>
    <row r="1182" spans="20:20" ht="20.25" customHeight="1">
      <c r="T1182" s="285"/>
    </row>
    <row r="1183" spans="20:20" ht="20.25" customHeight="1">
      <c r="T1183" s="285"/>
    </row>
    <row r="1184" spans="20:20" ht="20.25" customHeight="1">
      <c r="T1184" s="285"/>
    </row>
    <row r="1185" spans="20:20" ht="20.25" customHeight="1">
      <c r="T1185" s="285"/>
    </row>
    <row r="1186" spans="20:20" ht="20.25" customHeight="1">
      <c r="T1186" s="285"/>
    </row>
    <row r="1187" spans="20:20" ht="20.25" customHeight="1">
      <c r="T1187" s="285"/>
    </row>
    <row r="1188" spans="20:20" ht="20.25" customHeight="1">
      <c r="T1188" s="285"/>
    </row>
    <row r="1189" spans="20:20" ht="20.25" customHeight="1">
      <c r="T1189" s="285"/>
    </row>
    <row r="1190" spans="20:20" ht="20.25" customHeight="1">
      <c r="T1190" s="285"/>
    </row>
    <row r="1191" spans="20:20" ht="20.25" customHeight="1">
      <c r="T1191" s="285"/>
    </row>
    <row r="1192" spans="20:20" ht="20.25" customHeight="1">
      <c r="T1192" s="285"/>
    </row>
    <row r="1193" spans="20:20" ht="20.25" customHeight="1">
      <c r="T1193" s="285"/>
    </row>
    <row r="1194" spans="20:20" ht="20.25" customHeight="1">
      <c r="T1194" s="285"/>
    </row>
    <row r="1195" spans="20:20" ht="20.25" customHeight="1">
      <c r="T1195" s="285"/>
    </row>
    <row r="1196" spans="20:20" ht="20.25" customHeight="1">
      <c r="T1196" s="285"/>
    </row>
    <row r="1197" spans="20:20" ht="20.25" customHeight="1">
      <c r="T1197" s="285"/>
    </row>
    <row r="1198" spans="20:20" ht="20.25" customHeight="1">
      <c r="T1198" s="285"/>
    </row>
    <row r="1199" spans="20:20" ht="20.25" customHeight="1">
      <c r="T1199" s="285"/>
    </row>
    <row r="1200" spans="20:20" ht="20.25" customHeight="1">
      <c r="T1200" s="285"/>
    </row>
    <row r="1201" spans="20:20" ht="20.25" customHeight="1">
      <c r="T1201" s="285"/>
    </row>
    <row r="1202" spans="20:20" ht="20.25" customHeight="1">
      <c r="T1202" s="285"/>
    </row>
    <row r="1203" spans="20:20" ht="20.25" customHeight="1">
      <c r="T1203" s="285"/>
    </row>
    <row r="1204" spans="20:20" ht="20.25" customHeight="1">
      <c r="T1204" s="285"/>
    </row>
    <row r="1205" spans="20:20" ht="20.25" customHeight="1">
      <c r="T1205" s="285"/>
    </row>
    <row r="1206" spans="20:20" ht="20.25" customHeight="1">
      <c r="T1206" s="285"/>
    </row>
    <row r="1207" spans="20:20" ht="20.25" customHeight="1">
      <c r="T1207" s="285"/>
    </row>
    <row r="1208" spans="20:20" ht="20.25" customHeight="1">
      <c r="T1208" s="285"/>
    </row>
    <row r="1209" spans="20:20" ht="20.25" customHeight="1">
      <c r="T1209" s="285"/>
    </row>
    <row r="1210" spans="20:20" ht="20.25" customHeight="1">
      <c r="T1210" s="285"/>
    </row>
    <row r="1211" spans="20:20" ht="20.25" customHeight="1">
      <c r="T1211" s="285"/>
    </row>
    <row r="1212" spans="20:20" ht="20.25" customHeight="1">
      <c r="T1212" s="285"/>
    </row>
    <row r="1213" spans="20:20" ht="20.25" customHeight="1">
      <c r="T1213" s="285"/>
    </row>
    <row r="1214" spans="20:20" ht="20.25" customHeight="1">
      <c r="T1214" s="285"/>
    </row>
    <row r="1215" spans="20:20" ht="20.25" customHeight="1">
      <c r="T1215" s="285"/>
    </row>
    <row r="1216" spans="20:20" ht="20.25" customHeight="1">
      <c r="T1216" s="285"/>
    </row>
    <row r="1217" spans="20:20" ht="20.25" customHeight="1">
      <c r="T1217" s="285"/>
    </row>
    <row r="1218" spans="20:20" ht="20.25" customHeight="1">
      <c r="T1218" s="285"/>
    </row>
    <row r="1219" spans="20:20" ht="20.25" customHeight="1">
      <c r="T1219" s="285"/>
    </row>
    <row r="1220" spans="20:20" ht="20.25" customHeight="1">
      <c r="T1220" s="285"/>
    </row>
    <row r="1221" spans="20:20" ht="20.25" customHeight="1">
      <c r="T1221" s="285"/>
    </row>
    <row r="1222" spans="20:20" ht="20.25" customHeight="1">
      <c r="T1222" s="285"/>
    </row>
    <row r="1223" spans="20:20" ht="20.25" customHeight="1">
      <c r="T1223" s="285"/>
    </row>
    <row r="1224" spans="20:20" ht="20.25" customHeight="1">
      <c r="T1224" s="285"/>
    </row>
    <row r="1225" spans="20:20" ht="20.25" customHeight="1">
      <c r="T1225" s="285"/>
    </row>
    <row r="1226" spans="20:20" ht="20.25" customHeight="1">
      <c r="T1226" s="285"/>
    </row>
    <row r="1227" spans="20:20" ht="20.25" customHeight="1">
      <c r="T1227" s="285"/>
    </row>
    <row r="1228" spans="20:20" ht="20.25" customHeight="1">
      <c r="T1228" s="285"/>
    </row>
    <row r="1229" spans="20:20" ht="20.25" customHeight="1">
      <c r="T1229" s="285"/>
    </row>
    <row r="1230" spans="20:20" ht="20.25" customHeight="1">
      <c r="T1230" s="285"/>
    </row>
    <row r="1231" spans="20:20" ht="20.25" customHeight="1">
      <c r="T1231" s="285"/>
    </row>
    <row r="1232" spans="20:20" ht="20.25" customHeight="1">
      <c r="T1232" s="285"/>
    </row>
    <row r="1233" spans="20:20" ht="20.25" customHeight="1">
      <c r="T1233" s="285"/>
    </row>
    <row r="1234" spans="20:20" ht="20.25" customHeight="1">
      <c r="T1234" s="285"/>
    </row>
    <row r="1235" spans="20:20" ht="20.25" customHeight="1">
      <c r="T1235" s="285"/>
    </row>
    <row r="1236" spans="20:20" ht="20.25" customHeight="1">
      <c r="T1236" s="285"/>
    </row>
    <row r="1237" spans="20:20" ht="20.25" customHeight="1">
      <c r="T1237" s="285"/>
    </row>
    <row r="1238" spans="20:20" ht="20.25" customHeight="1">
      <c r="T1238" s="285"/>
    </row>
    <row r="1239" spans="20:20" ht="20.25" customHeight="1">
      <c r="T1239" s="285"/>
    </row>
    <row r="1240" spans="20:20" ht="20.25" customHeight="1">
      <c r="T1240" s="285"/>
    </row>
    <row r="1241" spans="20:20" ht="20.25" customHeight="1">
      <c r="T1241" s="285"/>
    </row>
    <row r="1242" spans="20:20" ht="20.25" customHeight="1">
      <c r="T1242" s="285"/>
    </row>
    <row r="1243" spans="20:20" ht="20.25" customHeight="1">
      <c r="T1243" s="285"/>
    </row>
    <row r="1244" spans="20:20" ht="20.25" customHeight="1">
      <c r="T1244" s="285"/>
    </row>
    <row r="1245" spans="20:20" ht="20.25" customHeight="1">
      <c r="T1245" s="285"/>
    </row>
    <row r="1246" spans="20:20" ht="20.25" customHeight="1">
      <c r="T1246" s="285"/>
    </row>
    <row r="1247" spans="20:20" ht="20.25" customHeight="1">
      <c r="T1247" s="285"/>
    </row>
    <row r="1248" spans="20:20" ht="20.25" customHeight="1">
      <c r="T1248" s="285"/>
    </row>
    <row r="1249" spans="20:20" ht="20.25" customHeight="1">
      <c r="T1249" s="285"/>
    </row>
    <row r="1250" spans="20:20" ht="20.25" customHeight="1">
      <c r="T1250" s="285"/>
    </row>
    <row r="1251" spans="20:20" ht="20.25" customHeight="1">
      <c r="T1251" s="285"/>
    </row>
    <row r="1252" spans="20:20" ht="20.25" customHeight="1">
      <c r="T1252" s="285"/>
    </row>
    <row r="1253" spans="20:20" ht="20.25" customHeight="1">
      <c r="T1253" s="285"/>
    </row>
    <row r="1254" spans="20:20" ht="20.25" customHeight="1">
      <c r="T1254" s="285"/>
    </row>
    <row r="1255" spans="20:20" ht="20.25" customHeight="1">
      <c r="T1255" s="285"/>
    </row>
    <row r="1256" spans="20:20" ht="20.25" customHeight="1">
      <c r="T1256" s="285"/>
    </row>
    <row r="1257" spans="20:20" ht="20.25" customHeight="1">
      <c r="T1257" s="285"/>
    </row>
    <row r="1258" spans="20:20" ht="20.25" customHeight="1">
      <c r="T1258" s="285"/>
    </row>
    <row r="1259" spans="20:20" ht="20.25" customHeight="1">
      <c r="T1259" s="285"/>
    </row>
    <row r="1260" spans="20:20" ht="20.25" customHeight="1">
      <c r="T1260" s="285"/>
    </row>
    <row r="1261" spans="20:20" ht="20.25" customHeight="1">
      <c r="T1261" s="285"/>
    </row>
    <row r="1262" spans="20:20" ht="20.25" customHeight="1">
      <c r="T1262" s="285"/>
    </row>
    <row r="1263" spans="20:20" ht="20.25" customHeight="1">
      <c r="T1263" s="285"/>
    </row>
    <row r="1264" spans="20:20" ht="20.25" customHeight="1">
      <c r="T1264" s="285"/>
    </row>
    <row r="1265" spans="20:20" ht="20.25" customHeight="1">
      <c r="T1265" s="285"/>
    </row>
    <row r="1266" spans="20:20" ht="20.25" customHeight="1">
      <c r="T1266" s="285"/>
    </row>
    <row r="1267" spans="20:20" ht="20.25" customHeight="1">
      <c r="T1267" s="285"/>
    </row>
    <row r="1268" spans="20:20" ht="20.25" customHeight="1">
      <c r="T1268" s="285"/>
    </row>
    <row r="1269" spans="20:20" ht="20.25" customHeight="1">
      <c r="T1269" s="285"/>
    </row>
    <row r="1270" spans="20:20" ht="20.25" customHeight="1">
      <c r="T1270" s="285"/>
    </row>
    <row r="1271" spans="20:20" ht="20.25" customHeight="1">
      <c r="T1271" s="285"/>
    </row>
    <row r="1272" spans="20:20" ht="20.25" customHeight="1">
      <c r="T1272" s="285"/>
    </row>
    <row r="1273" spans="20:20" ht="20.25" customHeight="1">
      <c r="T1273" s="285"/>
    </row>
    <row r="1274" spans="20:20" ht="20.25" customHeight="1">
      <c r="T1274" s="285"/>
    </row>
    <row r="1275" spans="20:20" ht="20.25" customHeight="1">
      <c r="T1275" s="285"/>
    </row>
    <row r="1276" spans="20:20" ht="20.25" customHeight="1">
      <c r="T1276" s="285"/>
    </row>
    <row r="1277" spans="20:20" ht="20.25" customHeight="1">
      <c r="T1277" s="285"/>
    </row>
    <row r="1278" spans="20:20" ht="20.25" customHeight="1">
      <c r="T1278" s="285"/>
    </row>
    <row r="1279" spans="20:20" ht="20.25" customHeight="1">
      <c r="T1279" s="285"/>
    </row>
    <row r="1280" spans="20:20" ht="20.25" customHeight="1">
      <c r="T1280" s="285"/>
    </row>
    <row r="1281" spans="20:20" ht="20.25" customHeight="1">
      <c r="T1281" s="285"/>
    </row>
    <row r="1282" spans="20:20" ht="20.25" customHeight="1">
      <c r="T1282" s="285"/>
    </row>
    <row r="1283" spans="20:20" ht="20.25" customHeight="1">
      <c r="T1283" s="285"/>
    </row>
    <row r="1284" spans="20:20" ht="20.25" customHeight="1">
      <c r="T1284" s="285"/>
    </row>
    <row r="1285" spans="20:20" ht="20.25" customHeight="1">
      <c r="T1285" s="285"/>
    </row>
    <row r="1286" spans="20:20" ht="20.25" customHeight="1">
      <c r="T1286" s="285"/>
    </row>
    <row r="1287" spans="20:20" ht="20.25" customHeight="1">
      <c r="T1287" s="285"/>
    </row>
    <row r="1288" spans="20:20" ht="20.25" customHeight="1">
      <c r="T1288" s="285"/>
    </row>
    <row r="1289" spans="20:20" ht="20.25" customHeight="1">
      <c r="T1289" s="285"/>
    </row>
    <row r="1290" spans="20:20" ht="20.25" customHeight="1">
      <c r="T1290" s="285"/>
    </row>
    <row r="1291" spans="20:20" ht="20.25" customHeight="1">
      <c r="T1291" s="285"/>
    </row>
    <row r="1292" spans="20:20" ht="20.25" customHeight="1">
      <c r="T1292" s="285"/>
    </row>
    <row r="1293" spans="20:20" ht="20.25" customHeight="1">
      <c r="T1293" s="285"/>
    </row>
    <row r="1294" spans="20:20" ht="20.25" customHeight="1">
      <c r="T1294" s="285"/>
    </row>
    <row r="1295" spans="20:20" ht="20.25" customHeight="1">
      <c r="T1295" s="285"/>
    </row>
    <row r="1296" spans="20:20" ht="20.25" customHeight="1">
      <c r="T1296" s="285"/>
    </row>
    <row r="1297" spans="20:20" ht="20.25" customHeight="1">
      <c r="T1297" s="285"/>
    </row>
    <row r="1298" spans="20:20" ht="20.25" customHeight="1">
      <c r="T1298" s="285"/>
    </row>
    <row r="1299" spans="20:20" ht="20.25" customHeight="1">
      <c r="T1299" s="285"/>
    </row>
    <row r="1300" spans="20:20" ht="20.25" customHeight="1">
      <c r="T1300" s="285"/>
    </row>
    <row r="1301" spans="20:20" ht="20.25" customHeight="1">
      <c r="T1301" s="285"/>
    </row>
    <row r="1302" spans="20:20" ht="20.25" customHeight="1">
      <c r="T1302" s="285"/>
    </row>
    <row r="1303" spans="20:20" ht="20.25" customHeight="1">
      <c r="T1303" s="285"/>
    </row>
    <row r="1304" spans="20:20" ht="20.25" customHeight="1">
      <c r="T1304" s="285"/>
    </row>
    <row r="1305" spans="20:20" ht="20.25" customHeight="1">
      <c r="T1305" s="285"/>
    </row>
    <row r="1306" spans="20:20" ht="20.25" customHeight="1">
      <c r="T1306" s="285"/>
    </row>
    <row r="1307" spans="20:20" ht="20.25" customHeight="1">
      <c r="T1307" s="285"/>
    </row>
    <row r="1308" spans="20:20" ht="20.25" customHeight="1">
      <c r="T1308" s="285"/>
    </row>
    <row r="1309" spans="20:20" ht="20.25" customHeight="1">
      <c r="T1309" s="285"/>
    </row>
    <row r="1310" spans="20:20" ht="20.25" customHeight="1">
      <c r="T1310" s="285"/>
    </row>
    <row r="1311" spans="20:20" ht="20.25" customHeight="1">
      <c r="T1311" s="285"/>
    </row>
    <row r="1312" spans="20:20" ht="20.25" customHeight="1">
      <c r="T1312" s="285"/>
    </row>
    <row r="1313" spans="20:20" ht="20.25" customHeight="1">
      <c r="T1313" s="285"/>
    </row>
    <row r="1314" spans="20:20" ht="20.25" customHeight="1">
      <c r="T1314" s="285"/>
    </row>
    <row r="1315" spans="20:20" ht="20.25" customHeight="1">
      <c r="T1315" s="285"/>
    </row>
    <row r="1316" spans="20:20" ht="20.25" customHeight="1">
      <c r="T1316" s="285"/>
    </row>
    <row r="1317" spans="20:20" ht="20.25" customHeight="1">
      <c r="T1317" s="285"/>
    </row>
    <row r="1318" spans="20:20" ht="20.25" customHeight="1">
      <c r="T1318" s="285"/>
    </row>
    <row r="1319" spans="20:20" ht="20.25" customHeight="1">
      <c r="T1319" s="285"/>
    </row>
    <row r="1320" spans="20:20" ht="20.25" customHeight="1">
      <c r="T1320" s="285"/>
    </row>
    <row r="1321" spans="20:20" ht="20.25" customHeight="1">
      <c r="T1321" s="285"/>
    </row>
    <row r="1322" spans="20:20" ht="20.25" customHeight="1">
      <c r="T1322" s="285"/>
    </row>
    <row r="1323" spans="20:20" ht="20.25" customHeight="1">
      <c r="T1323" s="285"/>
    </row>
    <row r="1324" spans="20:20" ht="20.25" customHeight="1">
      <c r="T1324" s="285"/>
    </row>
    <row r="1325" spans="20:20" ht="20.25" customHeight="1">
      <c r="T1325" s="285"/>
    </row>
    <row r="1326" spans="20:20" ht="20.25" customHeight="1">
      <c r="T1326" s="285"/>
    </row>
    <row r="1327" spans="20:20" ht="20.25" customHeight="1">
      <c r="T1327" s="285"/>
    </row>
    <row r="1328" spans="20:20" ht="20.25" customHeight="1">
      <c r="T1328" s="285"/>
    </row>
    <row r="1329" spans="20:20" ht="20.25" customHeight="1">
      <c r="T1329" s="285"/>
    </row>
    <row r="1330" spans="20:20" ht="20.25" customHeight="1">
      <c r="T1330" s="285"/>
    </row>
    <row r="1331" spans="20:20" ht="20.25" customHeight="1">
      <c r="T1331" s="285"/>
    </row>
    <row r="1332" spans="20:20" ht="20.25" customHeight="1">
      <c r="T1332" s="285"/>
    </row>
    <row r="1333" spans="20:20" ht="20.25" customHeight="1">
      <c r="T1333" s="285"/>
    </row>
    <row r="1334" spans="20:20" ht="20.25" customHeight="1">
      <c r="T1334" s="285"/>
    </row>
    <row r="1335" spans="20:20" ht="20.25" customHeight="1">
      <c r="T1335" s="285"/>
    </row>
    <row r="1336" spans="20:20" ht="20.25" customHeight="1">
      <c r="T1336" s="285"/>
    </row>
    <row r="1337" spans="20:20" ht="20.25" customHeight="1">
      <c r="T1337" s="285"/>
    </row>
    <row r="1338" spans="20:20" ht="20.25" customHeight="1">
      <c r="T1338" s="285"/>
    </row>
    <row r="1339" spans="20:20" ht="20.25" customHeight="1">
      <c r="T1339" s="285"/>
    </row>
    <row r="1340" spans="20:20" ht="20.25" customHeight="1">
      <c r="T1340" s="285"/>
    </row>
    <row r="1341" spans="20:20" ht="20.25" customHeight="1">
      <c r="T1341" s="285"/>
    </row>
    <row r="1342" spans="20:20" ht="20.25" customHeight="1">
      <c r="T1342" s="285"/>
    </row>
    <row r="1343" spans="20:20" ht="20.25" customHeight="1">
      <c r="T1343" s="285"/>
    </row>
    <row r="1344" spans="20:20" ht="20.25" customHeight="1">
      <c r="T1344" s="285"/>
    </row>
    <row r="1345" spans="20:20" ht="20.25" customHeight="1">
      <c r="T1345" s="285"/>
    </row>
    <row r="1346" spans="20:20" ht="20.25" customHeight="1">
      <c r="T1346" s="285"/>
    </row>
    <row r="1347" spans="20:20" ht="20.25" customHeight="1">
      <c r="T1347" s="285"/>
    </row>
    <row r="1348" spans="20:20" ht="20.25" customHeight="1">
      <c r="T1348" s="285"/>
    </row>
    <row r="1349" spans="20:20" ht="20.25" customHeight="1">
      <c r="T1349" s="285"/>
    </row>
    <row r="1350" spans="20:20" ht="20.25" customHeight="1">
      <c r="T1350" s="285"/>
    </row>
    <row r="1351" spans="20:20" ht="20.25" customHeight="1">
      <c r="T1351" s="285"/>
    </row>
    <row r="1352" spans="20:20" ht="20.25" customHeight="1">
      <c r="T1352" s="285"/>
    </row>
    <row r="1353" spans="20:20" ht="20.25" customHeight="1">
      <c r="T1353" s="285"/>
    </row>
    <row r="1354" spans="20:20" ht="20.25" customHeight="1">
      <c r="T1354" s="285"/>
    </row>
    <row r="1355" spans="20:20" ht="20.25" customHeight="1">
      <c r="T1355" s="285"/>
    </row>
    <row r="1356" spans="20:20" ht="20.25" customHeight="1">
      <c r="T1356" s="285"/>
    </row>
    <row r="1357" spans="20:20" ht="20.25" customHeight="1">
      <c r="T1357" s="285"/>
    </row>
    <row r="1358" spans="20:20" ht="20.25" customHeight="1">
      <c r="T1358" s="285"/>
    </row>
    <row r="1359" spans="20:20" ht="20.25" customHeight="1">
      <c r="T1359" s="285"/>
    </row>
    <row r="1360" spans="20:20" ht="20.25" customHeight="1">
      <c r="T1360" s="285"/>
    </row>
    <row r="1361" spans="20:20" ht="20.25" customHeight="1">
      <c r="T1361" s="285"/>
    </row>
    <row r="1362" spans="20:20" ht="20.25" customHeight="1">
      <c r="T1362" s="285"/>
    </row>
    <row r="1363" spans="20:20" ht="20.25" customHeight="1">
      <c r="T1363" s="285"/>
    </row>
    <row r="1364" spans="20:20" ht="20.25" customHeight="1">
      <c r="T1364" s="285"/>
    </row>
    <row r="1365" spans="20:20" ht="20.25" customHeight="1">
      <c r="T1365" s="285"/>
    </row>
    <row r="1366" spans="20:20" ht="20.25" customHeight="1">
      <c r="T1366" s="285"/>
    </row>
    <row r="1367" spans="20:20" ht="20.25" customHeight="1">
      <c r="T1367" s="285"/>
    </row>
    <row r="1368" spans="20:20" ht="20.25" customHeight="1">
      <c r="T1368" s="285"/>
    </row>
    <row r="1369" spans="20:20" ht="20.25" customHeight="1">
      <c r="T1369" s="285"/>
    </row>
    <row r="1370" spans="20:20" ht="20.25" customHeight="1">
      <c r="T1370" s="285"/>
    </row>
    <row r="1371" spans="20:20" ht="20.25" customHeight="1">
      <c r="T1371" s="285"/>
    </row>
    <row r="1372" spans="20:20" ht="20.25" customHeight="1">
      <c r="T1372" s="285"/>
    </row>
    <row r="1373" spans="20:20" ht="20.25" customHeight="1">
      <c r="T1373" s="285"/>
    </row>
    <row r="1374" spans="20:20" ht="20.25" customHeight="1">
      <c r="T1374" s="285"/>
    </row>
    <row r="1375" spans="20:20" ht="20.25" customHeight="1">
      <c r="T1375" s="285"/>
    </row>
    <row r="1376" spans="20:20" ht="20.25" customHeight="1">
      <c r="T1376" s="285"/>
    </row>
    <row r="1377" spans="20:20" ht="20.25" customHeight="1">
      <c r="T1377" s="285"/>
    </row>
    <row r="1378" spans="20:20" ht="20.25" customHeight="1">
      <c r="T1378" s="285"/>
    </row>
    <row r="1379" spans="20:20" ht="20.25" customHeight="1">
      <c r="T1379" s="285"/>
    </row>
    <row r="1380" spans="20:20" ht="20.25" customHeight="1">
      <c r="T1380" s="285"/>
    </row>
    <row r="1381" spans="20:20" ht="20.25" customHeight="1">
      <c r="T1381" s="285"/>
    </row>
    <row r="1382" spans="20:20" ht="20.25" customHeight="1">
      <c r="T1382" s="285"/>
    </row>
    <row r="1383" spans="20:20" ht="20.25" customHeight="1">
      <c r="T1383" s="285"/>
    </row>
    <row r="1384" spans="20:20" ht="20.25" customHeight="1">
      <c r="T1384" s="285"/>
    </row>
    <row r="1385" spans="20:20" ht="20.25" customHeight="1">
      <c r="T1385" s="285"/>
    </row>
    <row r="1386" spans="20:20" ht="20.25" customHeight="1">
      <c r="T1386" s="285"/>
    </row>
    <row r="1387" spans="20:20" ht="20.25" customHeight="1">
      <c r="T1387" s="285"/>
    </row>
    <row r="1388" spans="20:20" ht="20.25" customHeight="1">
      <c r="T1388" s="285"/>
    </row>
    <row r="1389" spans="20:20" ht="20.25" customHeight="1">
      <c r="T1389" s="285"/>
    </row>
    <row r="1390" spans="20:20" ht="20.25" customHeight="1">
      <c r="T1390" s="285"/>
    </row>
    <row r="1391" spans="20:20" ht="20.25" customHeight="1">
      <c r="T1391" s="285"/>
    </row>
    <row r="1392" spans="20:20" ht="20.25" customHeight="1">
      <c r="T1392" s="285"/>
    </row>
    <row r="1393" spans="20:20" ht="20.25" customHeight="1">
      <c r="T1393" s="285"/>
    </row>
    <row r="1394" spans="20:20" ht="20.25" customHeight="1">
      <c r="T1394" s="285"/>
    </row>
    <row r="1395" spans="20:20" ht="20.25" customHeight="1">
      <c r="T1395" s="285"/>
    </row>
    <row r="1396" spans="20:20" ht="20.25" customHeight="1">
      <c r="T1396" s="285"/>
    </row>
    <row r="1397" spans="20:20" ht="20.25" customHeight="1">
      <c r="T1397" s="285"/>
    </row>
    <row r="1398" spans="20:20" ht="20.25" customHeight="1">
      <c r="T1398" s="285"/>
    </row>
    <row r="1399" spans="20:20" ht="20.25" customHeight="1">
      <c r="T1399" s="285"/>
    </row>
    <row r="1400" spans="20:20" ht="20.25" customHeight="1">
      <c r="T1400" s="285"/>
    </row>
    <row r="1401" spans="20:20" ht="20.25" customHeight="1">
      <c r="T1401" s="285"/>
    </row>
    <row r="1402" spans="20:20" ht="20.25" customHeight="1">
      <c r="T1402" s="285"/>
    </row>
    <row r="1403" spans="20:20" ht="20.25" customHeight="1">
      <c r="T1403" s="285"/>
    </row>
    <row r="1404" spans="20:20" ht="20.25" customHeight="1">
      <c r="T1404" s="285"/>
    </row>
    <row r="1405" spans="20:20" ht="20.25" customHeight="1">
      <c r="T1405" s="285"/>
    </row>
    <row r="1406" spans="20:20" ht="20.25" customHeight="1">
      <c r="T1406" s="285"/>
    </row>
    <row r="1407" spans="20:20" ht="20.25" customHeight="1">
      <c r="T1407" s="285"/>
    </row>
    <row r="1408" spans="20:20" ht="20.25" customHeight="1">
      <c r="T1408" s="285"/>
    </row>
    <row r="1409" spans="20:20" ht="20.25" customHeight="1">
      <c r="T1409" s="285"/>
    </row>
    <row r="1410" spans="20:20" ht="20.25" customHeight="1">
      <c r="T1410" s="285"/>
    </row>
    <row r="1411" spans="20:20" ht="20.25" customHeight="1">
      <c r="T1411" s="285"/>
    </row>
    <row r="1412" spans="20:20" ht="20.25" customHeight="1">
      <c r="T1412" s="285"/>
    </row>
    <row r="1413" spans="20:20" ht="20.25" customHeight="1">
      <c r="T1413" s="285"/>
    </row>
    <row r="1414" spans="20:20" ht="20.25" customHeight="1">
      <c r="T1414" s="285"/>
    </row>
    <row r="1415" spans="20:20" ht="20.25" customHeight="1">
      <c r="T1415" s="285"/>
    </row>
    <row r="1416" spans="20:20" ht="20.25" customHeight="1">
      <c r="T1416" s="285"/>
    </row>
    <row r="1417" spans="20:20" ht="20.25" customHeight="1">
      <c r="T1417" s="285"/>
    </row>
    <row r="1418" spans="20:20" ht="20.25" customHeight="1">
      <c r="T1418" s="285"/>
    </row>
    <row r="1419" spans="20:20" ht="20.25" customHeight="1">
      <c r="T1419" s="285"/>
    </row>
    <row r="1420" spans="20:20" ht="20.25" customHeight="1">
      <c r="T1420" s="285"/>
    </row>
    <row r="1421" spans="20:20" ht="20.25" customHeight="1">
      <c r="T1421" s="285"/>
    </row>
    <row r="1422" spans="20:20" ht="20.25" customHeight="1">
      <c r="T1422" s="285"/>
    </row>
    <row r="1423" spans="20:20" ht="20.25" customHeight="1">
      <c r="T1423" s="285"/>
    </row>
    <row r="1424" spans="20:20" ht="20.25" customHeight="1">
      <c r="T1424" s="285"/>
    </row>
    <row r="1425" spans="20:20" ht="20.25" customHeight="1">
      <c r="T1425" s="285"/>
    </row>
    <row r="1426" spans="20:20" ht="20.25" customHeight="1">
      <c r="T1426" s="285"/>
    </row>
    <row r="1427" spans="20:20" ht="20.25" customHeight="1">
      <c r="T1427" s="285"/>
    </row>
    <row r="1428" spans="20:20" ht="20.25" customHeight="1">
      <c r="T1428" s="285"/>
    </row>
    <row r="1429" spans="20:20" ht="20.25" customHeight="1">
      <c r="T1429" s="285"/>
    </row>
    <row r="1430" spans="20:20" ht="20.25" customHeight="1">
      <c r="T1430" s="285"/>
    </row>
    <row r="1431" spans="20:20" ht="20.25" customHeight="1">
      <c r="T1431" s="285"/>
    </row>
    <row r="1432" spans="20:20" ht="20.25" customHeight="1">
      <c r="T1432" s="285"/>
    </row>
    <row r="1433" spans="20:20" ht="20.25" customHeight="1">
      <c r="T1433" s="285"/>
    </row>
    <row r="1434" spans="20:20" ht="20.25" customHeight="1">
      <c r="T1434" s="285"/>
    </row>
    <row r="1435" spans="20:20" ht="20.25" customHeight="1">
      <c r="T1435" s="285"/>
    </row>
    <row r="1436" spans="20:20" ht="20.25" customHeight="1">
      <c r="T1436" s="285"/>
    </row>
    <row r="1437" spans="20:20" ht="20.25" customHeight="1">
      <c r="T1437" s="285"/>
    </row>
    <row r="1438" spans="20:20" ht="20.25" customHeight="1">
      <c r="T1438" s="285"/>
    </row>
    <row r="1439" spans="20:20" ht="20.25" customHeight="1">
      <c r="T1439" s="285"/>
    </row>
    <row r="1440" spans="20:20" ht="20.25" customHeight="1">
      <c r="T1440" s="285"/>
    </row>
    <row r="1441" spans="20:20" ht="20.25" customHeight="1">
      <c r="T1441" s="285"/>
    </row>
    <row r="1442" spans="20:20" ht="20.25" customHeight="1">
      <c r="T1442" s="285"/>
    </row>
    <row r="1443" spans="20:20" ht="20.25" customHeight="1">
      <c r="T1443" s="285"/>
    </row>
    <row r="1444" spans="20:20" ht="20.25" customHeight="1">
      <c r="T1444" s="285"/>
    </row>
    <row r="1445" spans="20:20" ht="20.25" customHeight="1">
      <c r="T1445" s="285"/>
    </row>
    <row r="1446" spans="20:20" ht="20.25" customHeight="1">
      <c r="T1446" s="285"/>
    </row>
    <row r="1447" spans="20:20" ht="20.25" customHeight="1">
      <c r="T1447" s="285"/>
    </row>
    <row r="1448" spans="20:20" ht="20.25" customHeight="1">
      <c r="T1448" s="285"/>
    </row>
    <row r="1449" spans="20:20" ht="20.25" customHeight="1">
      <c r="T1449" s="285"/>
    </row>
    <row r="1450" spans="20:20" ht="20.25" customHeight="1">
      <c r="T1450" s="285"/>
    </row>
    <row r="1451" spans="20:20" ht="20.25" customHeight="1">
      <c r="T1451" s="285"/>
    </row>
    <row r="1452" spans="20:20" ht="20.25" customHeight="1">
      <c r="T1452" s="285"/>
    </row>
    <row r="1453" spans="20:20" ht="20.25" customHeight="1">
      <c r="T1453" s="285"/>
    </row>
    <row r="1454" spans="20:20" ht="20.25" customHeight="1">
      <c r="T1454" s="285"/>
    </row>
    <row r="1455" spans="20:20" ht="20.25" customHeight="1">
      <c r="T1455" s="285"/>
    </row>
    <row r="1456" spans="20:20" ht="20.25" customHeight="1">
      <c r="T1456" s="285"/>
    </row>
    <row r="1457" spans="20:20" ht="20.25" customHeight="1">
      <c r="T1457" s="285"/>
    </row>
    <row r="1458" spans="20:20" ht="20.25" customHeight="1">
      <c r="T1458" s="285"/>
    </row>
    <row r="1459" spans="20:20" ht="20.25" customHeight="1">
      <c r="T1459" s="285"/>
    </row>
    <row r="1460" spans="20:20" ht="20.25" customHeight="1">
      <c r="T1460" s="285"/>
    </row>
    <row r="1461" spans="20:20" ht="20.25" customHeight="1">
      <c r="T1461" s="285"/>
    </row>
    <row r="1462" spans="20:20" ht="20.25" customHeight="1">
      <c r="T1462" s="285"/>
    </row>
    <row r="1463" spans="20:20" ht="20.25" customHeight="1">
      <c r="T1463" s="285"/>
    </row>
    <row r="1464" spans="20:20" ht="20.25" customHeight="1">
      <c r="T1464" s="285"/>
    </row>
    <row r="1465" spans="20:20" ht="20.25" customHeight="1">
      <c r="T1465" s="285"/>
    </row>
    <row r="1466" spans="20:20" ht="20.25" customHeight="1">
      <c r="T1466" s="285"/>
    </row>
    <row r="1467" spans="20:20" ht="20.25" customHeight="1">
      <c r="T1467" s="285"/>
    </row>
    <row r="1468" spans="20:20" ht="20.25" customHeight="1">
      <c r="T1468" s="285"/>
    </row>
    <row r="1469" spans="20:20" ht="20.25" customHeight="1">
      <c r="T1469" s="285"/>
    </row>
    <row r="1470" spans="20:20" ht="20.25" customHeight="1">
      <c r="T1470" s="285"/>
    </row>
    <row r="1471" spans="20:20" ht="20.25" customHeight="1">
      <c r="T1471" s="285"/>
    </row>
    <row r="1472" spans="20:20" ht="20.25" customHeight="1">
      <c r="T1472" s="285"/>
    </row>
    <row r="1473" spans="20:20" ht="20.25" customHeight="1">
      <c r="T1473" s="285"/>
    </row>
    <row r="1474" spans="20:20" ht="20.25" customHeight="1">
      <c r="T1474" s="285"/>
    </row>
    <row r="1475" spans="20:20" ht="20.25" customHeight="1">
      <c r="T1475" s="285"/>
    </row>
    <row r="1476" spans="20:20" ht="20.25" customHeight="1">
      <c r="T1476" s="285"/>
    </row>
    <row r="1477" spans="20:20" ht="20.25" customHeight="1">
      <c r="T1477" s="285"/>
    </row>
    <row r="1478" spans="20:20" ht="20.25" customHeight="1">
      <c r="T1478" s="285"/>
    </row>
    <row r="1479" spans="20:20" ht="20.25" customHeight="1">
      <c r="T1479" s="285"/>
    </row>
    <row r="1480" spans="20:20" ht="20.25" customHeight="1">
      <c r="T1480" s="285"/>
    </row>
    <row r="1481" spans="20:20" ht="20.25" customHeight="1">
      <c r="T1481" s="285"/>
    </row>
    <row r="1482" spans="20:20" ht="20.25" customHeight="1">
      <c r="T1482" s="285"/>
    </row>
    <row r="1483" spans="20:20" ht="20.25" customHeight="1">
      <c r="T1483" s="285"/>
    </row>
    <row r="1484" spans="20:20" ht="20.25" customHeight="1">
      <c r="T1484" s="285"/>
    </row>
    <row r="1485" spans="20:20" ht="20.25" customHeight="1">
      <c r="T1485" s="285"/>
    </row>
    <row r="1486" spans="20:20" ht="20.25" customHeight="1">
      <c r="T1486" s="285"/>
    </row>
    <row r="1487" spans="20:20" ht="20.25" customHeight="1">
      <c r="T1487" s="285"/>
    </row>
    <row r="1488" spans="20:20" ht="20.25" customHeight="1">
      <c r="T1488" s="285"/>
    </row>
    <row r="1489" spans="20:20" ht="20.25" customHeight="1">
      <c r="T1489" s="285"/>
    </row>
    <row r="1490" spans="20:20" ht="20.25" customHeight="1">
      <c r="T1490" s="285"/>
    </row>
    <row r="1491" spans="20:20" ht="20.25" customHeight="1">
      <c r="T1491" s="285"/>
    </row>
    <row r="1492" spans="20:20" ht="20.25" customHeight="1">
      <c r="T1492" s="285"/>
    </row>
    <row r="1493" spans="20:20" ht="20.25" customHeight="1">
      <c r="T1493" s="285"/>
    </row>
    <row r="1494" spans="20:20" ht="20.25" customHeight="1">
      <c r="T1494" s="285"/>
    </row>
    <row r="1495" spans="20:20" ht="20.25" customHeight="1">
      <c r="T1495" s="285"/>
    </row>
    <row r="1496" spans="20:20" ht="20.25" customHeight="1">
      <c r="T1496" s="285"/>
    </row>
    <row r="1497" spans="20:20" ht="20.25" customHeight="1">
      <c r="T1497" s="285"/>
    </row>
    <row r="1498" spans="20:20" ht="20.25" customHeight="1">
      <c r="T1498" s="285"/>
    </row>
    <row r="1499" spans="20:20" ht="20.25" customHeight="1">
      <c r="T1499" s="285"/>
    </row>
    <row r="1500" spans="20:20" ht="20.25" customHeight="1">
      <c r="T1500" s="285"/>
    </row>
    <row r="1501" spans="20:20" ht="20.25" customHeight="1">
      <c r="T1501" s="285"/>
    </row>
    <row r="1502" spans="20:20" ht="20.25" customHeight="1">
      <c r="T1502" s="285"/>
    </row>
    <row r="1503" spans="20:20" ht="20.25" customHeight="1">
      <c r="T1503" s="285"/>
    </row>
    <row r="1504" spans="20:20" ht="20.25" customHeight="1">
      <c r="T1504" s="285"/>
    </row>
    <row r="1505" spans="20:20" ht="20.25" customHeight="1">
      <c r="T1505" s="285"/>
    </row>
    <row r="1506" spans="20:20" ht="20.25" customHeight="1">
      <c r="T1506" s="285"/>
    </row>
    <row r="1507" spans="20:20" ht="20.25" customHeight="1">
      <c r="T1507" s="285"/>
    </row>
    <row r="1508" spans="20:20" ht="20.25" customHeight="1">
      <c r="T1508" s="285"/>
    </row>
    <row r="1509" spans="20:20" ht="20.25" customHeight="1">
      <c r="T1509" s="285"/>
    </row>
    <row r="1510" spans="20:20" ht="20.25" customHeight="1">
      <c r="T1510" s="285"/>
    </row>
    <row r="1511" spans="20:20" ht="20.25" customHeight="1">
      <c r="T1511" s="285"/>
    </row>
    <row r="1512" spans="20:20" ht="20.25" customHeight="1">
      <c r="T1512" s="285"/>
    </row>
    <row r="1513" spans="20:20" ht="20.25" customHeight="1">
      <c r="T1513" s="285"/>
    </row>
    <row r="1514" spans="20:20" ht="20.25" customHeight="1">
      <c r="T1514" s="285"/>
    </row>
    <row r="1515" spans="20:20" ht="20.25" customHeight="1">
      <c r="T1515" s="285"/>
    </row>
    <row r="1516" spans="20:20" ht="20.25" customHeight="1">
      <c r="T1516" s="285"/>
    </row>
    <row r="1517" spans="20:20" ht="20.25" customHeight="1">
      <c r="T1517" s="285"/>
    </row>
    <row r="1518" spans="20:20" ht="20.25" customHeight="1">
      <c r="T1518" s="285"/>
    </row>
    <row r="1519" spans="20:20" ht="20.25" customHeight="1">
      <c r="T1519" s="285"/>
    </row>
    <row r="1520" spans="20:20" ht="20.25" customHeight="1">
      <c r="T1520" s="285"/>
    </row>
    <row r="1521" spans="20:20" ht="20.25" customHeight="1">
      <c r="T1521" s="285"/>
    </row>
    <row r="1522" spans="20:20" ht="20.25" customHeight="1">
      <c r="T1522" s="285"/>
    </row>
    <row r="1523" spans="20:20" ht="20.25" customHeight="1">
      <c r="T1523" s="285"/>
    </row>
    <row r="1524" spans="20:20" ht="20.25" customHeight="1">
      <c r="T1524" s="285"/>
    </row>
    <row r="1525" spans="20:20" ht="20.25" customHeight="1">
      <c r="T1525" s="285"/>
    </row>
    <row r="1526" spans="20:20" ht="20.25" customHeight="1">
      <c r="T1526" s="285"/>
    </row>
    <row r="1527" spans="20:20" ht="20.25" customHeight="1">
      <c r="T1527" s="285"/>
    </row>
    <row r="1528" spans="20:20" ht="20.25" customHeight="1">
      <c r="T1528" s="285"/>
    </row>
    <row r="1529" spans="20:20" ht="20.25" customHeight="1">
      <c r="T1529" s="285"/>
    </row>
    <row r="1530" spans="20:20" ht="20.25" customHeight="1">
      <c r="T1530" s="285"/>
    </row>
    <row r="1531" spans="20:20" ht="20.25" customHeight="1">
      <c r="T1531" s="285"/>
    </row>
    <row r="1532" spans="20:20" ht="20.25" customHeight="1">
      <c r="T1532" s="285"/>
    </row>
    <row r="1533" spans="20:20" ht="20.25" customHeight="1">
      <c r="T1533" s="285"/>
    </row>
    <row r="1534" spans="20:20" ht="20.25" customHeight="1">
      <c r="T1534" s="285"/>
    </row>
    <row r="1535" spans="20:20" ht="20.25" customHeight="1">
      <c r="T1535" s="285"/>
    </row>
    <row r="1536" spans="20:20" ht="20.25" customHeight="1">
      <c r="T1536" s="285"/>
    </row>
    <row r="1537" spans="20:20" ht="20.25" customHeight="1">
      <c r="T1537" s="285"/>
    </row>
    <row r="1538" spans="20:20" ht="20.25" customHeight="1">
      <c r="T1538" s="285"/>
    </row>
    <row r="1539" spans="20:20" ht="20.25" customHeight="1">
      <c r="T1539" s="285"/>
    </row>
    <row r="1540" spans="20:20" ht="20.25" customHeight="1">
      <c r="T1540" s="285"/>
    </row>
    <row r="1541" spans="20:20" ht="20.25" customHeight="1">
      <c r="T1541" s="285"/>
    </row>
    <row r="1542" spans="20:20" ht="20.25" customHeight="1">
      <c r="T1542" s="285"/>
    </row>
    <row r="1543" spans="20:20" ht="20.25" customHeight="1">
      <c r="T1543" s="285"/>
    </row>
    <row r="1544" spans="20:20" ht="20.25" customHeight="1">
      <c r="T1544" s="285"/>
    </row>
    <row r="1545" spans="20:20" ht="20.25" customHeight="1">
      <c r="T1545" s="285"/>
    </row>
    <row r="1546" spans="20:20" ht="20.25" customHeight="1">
      <c r="T1546" s="285"/>
    </row>
    <row r="1547" spans="20:20" ht="20.25" customHeight="1">
      <c r="T1547" s="285"/>
    </row>
    <row r="1548" spans="20:20" ht="20.25" customHeight="1">
      <c r="T1548" s="285"/>
    </row>
    <row r="1549" spans="20:20" ht="20.25" customHeight="1">
      <c r="T1549" s="285"/>
    </row>
    <row r="1550" spans="20:20" ht="20.25" customHeight="1">
      <c r="T1550" s="285"/>
    </row>
    <row r="1551" spans="20:20" ht="20.25" customHeight="1">
      <c r="T1551" s="285"/>
    </row>
    <row r="1552" spans="20:20" ht="20.25" customHeight="1">
      <c r="T1552" s="285"/>
    </row>
    <row r="1553" spans="20:20" ht="20.25" customHeight="1">
      <c r="T1553" s="285"/>
    </row>
    <row r="1554" spans="20:20" ht="20.25" customHeight="1">
      <c r="T1554" s="285"/>
    </row>
    <row r="1555" spans="20:20" ht="20.25" customHeight="1">
      <c r="T1555" s="285"/>
    </row>
    <row r="1556" spans="20:20" ht="20.25" customHeight="1">
      <c r="T1556" s="285"/>
    </row>
    <row r="1557" spans="20:20" ht="20.25" customHeight="1">
      <c r="T1557" s="285"/>
    </row>
    <row r="1558" spans="20:20" ht="20.25" customHeight="1">
      <c r="T1558" s="285"/>
    </row>
    <row r="1559" spans="20:20" ht="20.25" customHeight="1">
      <c r="T1559" s="285"/>
    </row>
    <row r="1560" spans="20:20" ht="20.25" customHeight="1">
      <c r="T1560" s="285"/>
    </row>
    <row r="1561" spans="20:20" ht="20.25" customHeight="1">
      <c r="T1561" s="285"/>
    </row>
    <row r="1562" spans="20:20" ht="20.25" customHeight="1">
      <c r="T1562" s="285"/>
    </row>
    <row r="1563" spans="20:20" ht="20.25" customHeight="1">
      <c r="T1563" s="285"/>
    </row>
    <row r="1564" spans="20:20" ht="20.25" customHeight="1">
      <c r="T1564" s="285"/>
    </row>
    <row r="1565" spans="20:20" ht="20.25" customHeight="1">
      <c r="T1565" s="285"/>
    </row>
    <row r="1566" spans="20:20" ht="20.25" customHeight="1">
      <c r="T1566" s="285"/>
    </row>
    <row r="1567" spans="20:20" ht="20.25" customHeight="1">
      <c r="T1567" s="285"/>
    </row>
    <row r="1568" spans="20:20" ht="20.25" customHeight="1">
      <c r="T1568" s="285"/>
    </row>
    <row r="1569" spans="20:20" ht="20.25" customHeight="1">
      <c r="T1569" s="285"/>
    </row>
    <row r="1570" spans="20:20" ht="20.25" customHeight="1">
      <c r="T1570" s="285"/>
    </row>
    <row r="1571" spans="20:20" ht="20.25" customHeight="1">
      <c r="T1571" s="285"/>
    </row>
    <row r="1572" spans="20:20" ht="20.25" customHeight="1">
      <c r="T1572" s="285"/>
    </row>
    <row r="1573" spans="20:20" ht="20.25" customHeight="1">
      <c r="T1573" s="285"/>
    </row>
    <row r="1574" spans="20:20" ht="20.25" customHeight="1">
      <c r="T1574" s="285"/>
    </row>
    <row r="1575" spans="20:20" ht="20.25" customHeight="1">
      <c r="T1575" s="285"/>
    </row>
    <row r="1576" spans="20:20" ht="20.25" customHeight="1">
      <c r="T1576" s="285"/>
    </row>
    <row r="1577" spans="20:20" ht="20.25" customHeight="1">
      <c r="T1577" s="285"/>
    </row>
    <row r="1578" spans="20:20" ht="20.25" customHeight="1">
      <c r="T1578" s="285"/>
    </row>
    <row r="1579" spans="20:20" ht="20.25" customHeight="1">
      <c r="T1579" s="285"/>
    </row>
    <row r="1580" spans="20:20" ht="20.25" customHeight="1">
      <c r="T1580" s="285"/>
    </row>
    <row r="1581" spans="20:20" ht="20.25" customHeight="1">
      <c r="T1581" s="285"/>
    </row>
    <row r="1582" spans="20:20" ht="20.25" customHeight="1">
      <c r="T1582" s="285"/>
    </row>
    <row r="1583" spans="20:20" ht="20.25" customHeight="1">
      <c r="T1583" s="285"/>
    </row>
    <row r="1584" spans="20:20" ht="20.25" customHeight="1">
      <c r="T1584" s="285"/>
    </row>
    <row r="1585" spans="20:20" ht="20.25" customHeight="1">
      <c r="T1585" s="285"/>
    </row>
    <row r="1586" spans="20:20" ht="20.25" customHeight="1">
      <c r="T1586" s="285"/>
    </row>
    <row r="1587" spans="20:20" ht="20.25" customHeight="1">
      <c r="T1587" s="285"/>
    </row>
    <row r="1588" spans="20:20" ht="20.25" customHeight="1">
      <c r="T1588" s="285"/>
    </row>
    <row r="1589" spans="20:20" ht="20.25" customHeight="1">
      <c r="T1589" s="285"/>
    </row>
    <row r="1590" spans="20:20" ht="20.25" customHeight="1">
      <c r="T1590" s="285"/>
    </row>
    <row r="1591" spans="20:20" ht="20.25" customHeight="1">
      <c r="T1591" s="285"/>
    </row>
    <row r="1592" spans="20:20" ht="20.25" customHeight="1">
      <c r="T1592" s="285"/>
    </row>
    <row r="1593" spans="20:20" ht="20.25" customHeight="1">
      <c r="T1593" s="285"/>
    </row>
    <row r="1594" spans="20:20" ht="20.25" customHeight="1">
      <c r="T1594" s="285"/>
    </row>
    <row r="1595" spans="20:20" ht="20.25" customHeight="1">
      <c r="T1595" s="285"/>
    </row>
    <row r="1596" spans="20:20" ht="20.25" customHeight="1">
      <c r="T1596" s="285"/>
    </row>
    <row r="1597" spans="20:20" ht="20.25" customHeight="1">
      <c r="T1597" s="285"/>
    </row>
    <row r="1598" spans="20:20" ht="20.25" customHeight="1">
      <c r="T1598" s="285"/>
    </row>
    <row r="1599" spans="20:20" ht="20.25" customHeight="1">
      <c r="T1599" s="285"/>
    </row>
    <row r="1600" spans="20:20" ht="20.25" customHeight="1">
      <c r="T1600" s="285"/>
    </row>
    <row r="1601" spans="20:20" ht="20.25" customHeight="1">
      <c r="T1601" s="285"/>
    </row>
    <row r="1602" spans="20:20" ht="20.25" customHeight="1">
      <c r="T1602" s="285"/>
    </row>
    <row r="1603" spans="20:20" ht="20.25" customHeight="1">
      <c r="T1603" s="285"/>
    </row>
    <row r="1604" spans="20:20" ht="20.25" customHeight="1">
      <c r="T1604" s="285"/>
    </row>
    <row r="1605" spans="20:20" ht="20.25" customHeight="1">
      <c r="T1605" s="285"/>
    </row>
    <row r="1606" spans="20:20" ht="20.25" customHeight="1">
      <c r="T1606" s="285"/>
    </row>
    <row r="1607" spans="20:20" ht="20.25" customHeight="1">
      <c r="T1607" s="285"/>
    </row>
    <row r="1608" spans="20:20" ht="20.25" customHeight="1">
      <c r="T1608" s="285"/>
    </row>
    <row r="1609" spans="20:20" ht="20.25" customHeight="1">
      <c r="T1609" s="285"/>
    </row>
    <row r="1610" spans="20:20" ht="20.25" customHeight="1">
      <c r="T1610" s="285"/>
    </row>
    <row r="1611" spans="20:20" ht="20.25" customHeight="1">
      <c r="T1611" s="285"/>
    </row>
    <row r="1612" spans="20:20" ht="20.25" customHeight="1">
      <c r="T1612" s="285"/>
    </row>
    <row r="1613" spans="20:20" ht="20.25" customHeight="1">
      <c r="T1613" s="285"/>
    </row>
    <row r="1614" spans="20:20" ht="20.25" customHeight="1">
      <c r="T1614" s="285"/>
    </row>
    <row r="1615" spans="20:20" ht="20.25" customHeight="1">
      <c r="T1615" s="285"/>
    </row>
    <row r="1616" spans="20:20" ht="20.25" customHeight="1">
      <c r="T1616" s="285"/>
    </row>
    <row r="1617" spans="20:20" ht="20.25" customHeight="1">
      <c r="T1617" s="285"/>
    </row>
    <row r="1618" spans="20:20" ht="20.25" customHeight="1">
      <c r="T1618" s="285"/>
    </row>
    <row r="1619" spans="20:20" ht="20.25" customHeight="1">
      <c r="T1619" s="285"/>
    </row>
    <row r="1620" spans="20:20" ht="20.25" customHeight="1">
      <c r="T1620" s="285"/>
    </row>
    <row r="1621" spans="20:20" ht="20.25" customHeight="1">
      <c r="T1621" s="285"/>
    </row>
    <row r="1622" spans="20:20" ht="20.25" customHeight="1">
      <c r="T1622" s="285"/>
    </row>
    <row r="1623" spans="20:20" ht="20.25" customHeight="1">
      <c r="T1623" s="285"/>
    </row>
    <row r="1624" spans="20:20" ht="20.25" customHeight="1">
      <c r="T1624" s="285"/>
    </row>
    <row r="1625" spans="20:20" ht="20.25" customHeight="1">
      <c r="T1625" s="285"/>
    </row>
    <row r="1626" spans="20:20" ht="20.25" customHeight="1">
      <c r="T1626" s="285"/>
    </row>
    <row r="1627" spans="20:20" ht="20.25" customHeight="1">
      <c r="T1627" s="285"/>
    </row>
    <row r="1628" spans="20:20" ht="20.25" customHeight="1">
      <c r="T1628" s="285"/>
    </row>
    <row r="1629" spans="20:20" ht="20.25" customHeight="1">
      <c r="T1629" s="285"/>
    </row>
    <row r="1630" spans="20:20" ht="20.25" customHeight="1">
      <c r="T1630" s="285"/>
    </row>
    <row r="1631" spans="20:20" ht="20.25" customHeight="1">
      <c r="T1631" s="285"/>
    </row>
    <row r="1632" spans="20:20" ht="20.25" customHeight="1">
      <c r="T1632" s="285"/>
    </row>
    <row r="1633" spans="20:20" ht="20.25" customHeight="1">
      <c r="T1633" s="285"/>
    </row>
    <row r="1634" spans="20:20" ht="20.25" customHeight="1">
      <c r="T1634" s="285"/>
    </row>
    <row r="1635" spans="20:20" ht="20.25" customHeight="1">
      <c r="T1635" s="285"/>
    </row>
    <row r="1636" spans="20:20" ht="20.25" customHeight="1">
      <c r="T1636" s="285"/>
    </row>
    <row r="1637" spans="20:20" ht="20.25" customHeight="1">
      <c r="T1637" s="285"/>
    </row>
    <row r="1638" spans="20:20" ht="20.25" customHeight="1">
      <c r="T1638" s="285"/>
    </row>
    <row r="1639" spans="20:20" ht="20.25" customHeight="1">
      <c r="T1639" s="285"/>
    </row>
    <row r="1640" spans="20:20" ht="20.25" customHeight="1">
      <c r="T1640" s="285"/>
    </row>
    <row r="1641" spans="20:20" ht="20.25" customHeight="1">
      <c r="T1641" s="285"/>
    </row>
    <row r="1642" spans="20:20" ht="20.25" customHeight="1">
      <c r="T1642" s="285"/>
    </row>
    <row r="1643" spans="20:20" ht="20.25" customHeight="1">
      <c r="T1643" s="285"/>
    </row>
    <row r="1644" spans="20:20" ht="20.25" customHeight="1">
      <c r="T1644" s="285"/>
    </row>
    <row r="1645" spans="20:20" ht="20.25" customHeight="1">
      <c r="T1645" s="285"/>
    </row>
    <row r="1646" spans="20:20" ht="20.25" customHeight="1">
      <c r="T1646" s="285"/>
    </row>
    <row r="1647" spans="20:20" ht="20.25" customHeight="1">
      <c r="T1647" s="285"/>
    </row>
    <row r="1648" spans="20:20" ht="20.25" customHeight="1">
      <c r="T1648" s="285"/>
    </row>
    <row r="1649" spans="20:20" ht="20.25" customHeight="1">
      <c r="T1649" s="285"/>
    </row>
    <row r="1650" spans="20:20" ht="20.25" customHeight="1">
      <c r="T1650" s="285"/>
    </row>
    <row r="1651" spans="20:20" ht="20.25" customHeight="1">
      <c r="T1651" s="285"/>
    </row>
    <row r="1652" spans="20:20" ht="20.25" customHeight="1">
      <c r="T1652" s="285"/>
    </row>
    <row r="1653" spans="20:20" ht="20.25" customHeight="1">
      <c r="T1653" s="285"/>
    </row>
    <row r="1654" spans="20:20" ht="20.25" customHeight="1">
      <c r="T1654" s="285"/>
    </row>
    <row r="1655" spans="20:20" ht="20.25" customHeight="1">
      <c r="T1655" s="285"/>
    </row>
    <row r="1656" spans="20:20" ht="20.25" customHeight="1">
      <c r="T1656" s="285"/>
    </row>
    <row r="1657" spans="20:20" ht="20.25" customHeight="1">
      <c r="T1657" s="285"/>
    </row>
    <row r="1658" spans="20:20" ht="20.25" customHeight="1">
      <c r="T1658" s="285"/>
    </row>
    <row r="1659" spans="20:20" ht="20.25" customHeight="1">
      <c r="T1659" s="285"/>
    </row>
    <row r="1660" spans="20:20" ht="20.25" customHeight="1">
      <c r="T1660" s="285"/>
    </row>
    <row r="1661" spans="20:20" ht="20.25" customHeight="1">
      <c r="T1661" s="285"/>
    </row>
    <row r="1662" spans="20:20" ht="20.25" customHeight="1">
      <c r="T1662" s="285"/>
    </row>
    <row r="1663" spans="20:20" ht="20.25" customHeight="1">
      <c r="T1663" s="285"/>
    </row>
    <row r="1664" spans="20:20" ht="20.25" customHeight="1">
      <c r="T1664" s="285"/>
    </row>
    <row r="1665" spans="20:20" ht="20.25" customHeight="1">
      <c r="T1665" s="285"/>
    </row>
    <row r="1666" spans="20:20" ht="20.25" customHeight="1">
      <c r="T1666" s="285"/>
    </row>
    <row r="1667" spans="20:20" ht="20.25" customHeight="1">
      <c r="T1667" s="285"/>
    </row>
    <row r="1668" spans="20:20" ht="20.25" customHeight="1">
      <c r="T1668" s="285"/>
    </row>
    <row r="1669" spans="20:20" ht="20.25" customHeight="1">
      <c r="T1669" s="285"/>
    </row>
    <row r="1670" spans="20:20" ht="20.25" customHeight="1">
      <c r="T1670" s="285"/>
    </row>
    <row r="1671" spans="20:20" ht="20.25" customHeight="1">
      <c r="T1671" s="285"/>
    </row>
    <row r="1672" spans="20:20" ht="20.25" customHeight="1">
      <c r="T1672" s="285"/>
    </row>
    <row r="1673" spans="20:20" ht="20.25" customHeight="1">
      <c r="T1673" s="285"/>
    </row>
    <row r="1674" spans="20:20" ht="20.25" customHeight="1">
      <c r="T1674" s="285"/>
    </row>
    <row r="1675" spans="20:20" ht="20.25" customHeight="1">
      <c r="T1675" s="285"/>
    </row>
    <row r="1676" spans="20:20" ht="20.25" customHeight="1">
      <c r="T1676" s="285"/>
    </row>
    <row r="1677" spans="20:20" ht="20.25" customHeight="1">
      <c r="T1677" s="285"/>
    </row>
    <row r="1678" spans="20:20" ht="20.25" customHeight="1">
      <c r="T1678" s="285"/>
    </row>
    <row r="1679" spans="20:20" ht="20.25" customHeight="1">
      <c r="T1679" s="285"/>
    </row>
    <row r="1680" spans="20:20" ht="20.25" customHeight="1">
      <c r="T1680" s="285"/>
    </row>
    <row r="1681" spans="20:20" ht="20.25" customHeight="1">
      <c r="T1681" s="285"/>
    </row>
    <row r="1682" spans="20:20" ht="20.25" customHeight="1">
      <c r="T1682" s="285"/>
    </row>
    <row r="1683" spans="20:20" ht="20.25" customHeight="1">
      <c r="T1683" s="285"/>
    </row>
    <row r="1684" spans="20:20" ht="20.25" customHeight="1">
      <c r="T1684" s="285"/>
    </row>
    <row r="1685" spans="20:20" ht="20.25" customHeight="1">
      <c r="T1685" s="285"/>
    </row>
    <row r="1686" spans="20:20" ht="20.25" customHeight="1">
      <c r="T1686" s="285"/>
    </row>
    <row r="1687" spans="20:20" ht="20.25" customHeight="1">
      <c r="T1687" s="285"/>
    </row>
    <row r="1688" spans="20:20" ht="20.25" customHeight="1">
      <c r="T1688" s="285"/>
    </row>
    <row r="1689" spans="20:20" ht="20.25" customHeight="1">
      <c r="T1689" s="285"/>
    </row>
    <row r="1690" spans="20:20" ht="20.25" customHeight="1">
      <c r="T1690" s="285"/>
    </row>
    <row r="1691" spans="20:20" ht="20.25" customHeight="1">
      <c r="T1691" s="285"/>
    </row>
    <row r="1692" spans="20:20" ht="20.25" customHeight="1">
      <c r="T1692" s="285"/>
    </row>
    <row r="1693" spans="20:20" ht="20.25" customHeight="1">
      <c r="T1693" s="285"/>
    </row>
    <row r="1694" spans="20:20" ht="20.25" customHeight="1">
      <c r="T1694" s="285"/>
    </row>
    <row r="1695" spans="20:20" ht="20.25" customHeight="1">
      <c r="T1695" s="285"/>
    </row>
    <row r="1696" spans="20:20" ht="20.25" customHeight="1">
      <c r="T1696" s="285"/>
    </row>
    <row r="1697" spans="20:20" ht="20.25" customHeight="1">
      <c r="T1697" s="285"/>
    </row>
    <row r="1698" spans="20:20" ht="20.25" customHeight="1">
      <c r="T1698" s="285"/>
    </row>
    <row r="1699" spans="20:20" ht="20.25" customHeight="1">
      <c r="T1699" s="285"/>
    </row>
    <row r="1700" spans="20:20" ht="20.25" customHeight="1">
      <c r="T1700" s="285"/>
    </row>
    <row r="1701" spans="20:20" ht="20.25" customHeight="1">
      <c r="T1701" s="285"/>
    </row>
    <row r="1702" spans="20:20" ht="20.25" customHeight="1">
      <c r="T1702" s="285"/>
    </row>
    <row r="1703" spans="20:20" ht="20.25" customHeight="1">
      <c r="T1703" s="285"/>
    </row>
    <row r="1704" spans="20:20" ht="20.25" customHeight="1">
      <c r="T1704" s="285"/>
    </row>
    <row r="1705" spans="20:20" ht="20.25" customHeight="1">
      <c r="T1705" s="285"/>
    </row>
    <row r="1706" spans="20:20" ht="20.25" customHeight="1">
      <c r="T1706" s="285"/>
    </row>
    <row r="1707" spans="20:20" ht="20.25" customHeight="1">
      <c r="T1707" s="285"/>
    </row>
    <row r="1708" spans="20:20" ht="20.25" customHeight="1">
      <c r="T1708" s="285"/>
    </row>
    <row r="1709" spans="20:20" ht="20.25" customHeight="1">
      <c r="T1709" s="285"/>
    </row>
    <row r="1710" spans="20:20" ht="20.25" customHeight="1">
      <c r="T1710" s="285"/>
    </row>
    <row r="1711" spans="20:20" ht="20.25" customHeight="1">
      <c r="T1711" s="285"/>
    </row>
    <row r="1712" spans="20:20" ht="20.25" customHeight="1">
      <c r="T1712" s="285"/>
    </row>
    <row r="1713" spans="20:20" ht="20.25" customHeight="1">
      <c r="T1713" s="285"/>
    </row>
    <row r="1714" spans="20:20" ht="20.25" customHeight="1">
      <c r="T1714" s="285"/>
    </row>
    <row r="1715" spans="20:20" ht="20.25" customHeight="1">
      <c r="T1715" s="285"/>
    </row>
    <row r="1716" spans="20:20" ht="20.25" customHeight="1">
      <c r="T1716" s="285"/>
    </row>
    <row r="1717" spans="20:20" ht="20.25" customHeight="1">
      <c r="T1717" s="285"/>
    </row>
    <row r="1718" spans="20:20" ht="20.25" customHeight="1">
      <c r="T1718" s="285"/>
    </row>
    <row r="1719" spans="20:20" ht="20.25" customHeight="1">
      <c r="T1719" s="285"/>
    </row>
    <row r="1720" spans="20:20" ht="20.25" customHeight="1">
      <c r="T1720" s="285"/>
    </row>
    <row r="1721" spans="20:20" ht="20.25" customHeight="1">
      <c r="T1721" s="285"/>
    </row>
    <row r="1722" spans="20:20" ht="20.25" customHeight="1">
      <c r="T1722" s="285"/>
    </row>
    <row r="1723" spans="20:20" ht="20.25" customHeight="1">
      <c r="T1723" s="285"/>
    </row>
    <row r="1724" spans="20:20" ht="20.25" customHeight="1">
      <c r="T1724" s="285"/>
    </row>
    <row r="1725" spans="20:20" ht="20.25" customHeight="1">
      <c r="T1725" s="285"/>
    </row>
    <row r="1726" spans="20:20" ht="20.25" customHeight="1">
      <c r="T1726" s="285"/>
    </row>
    <row r="1727" spans="20:20" ht="20.25" customHeight="1">
      <c r="T1727" s="285"/>
    </row>
    <row r="1728" spans="20:20" ht="20.25" customHeight="1">
      <c r="T1728" s="285"/>
    </row>
    <row r="1729" spans="20:20" ht="20.25" customHeight="1">
      <c r="T1729" s="285"/>
    </row>
    <row r="1730" spans="20:20" ht="20.25" customHeight="1">
      <c r="T1730" s="285"/>
    </row>
    <row r="1731" spans="20:20" ht="20.25" customHeight="1">
      <c r="T1731" s="285"/>
    </row>
    <row r="1732" spans="20:20" ht="20.25" customHeight="1">
      <c r="T1732" s="285"/>
    </row>
    <row r="1733" spans="20:20" ht="20.25" customHeight="1">
      <c r="T1733" s="285"/>
    </row>
    <row r="1734" spans="20:20" ht="20.25" customHeight="1">
      <c r="T1734" s="285"/>
    </row>
    <row r="1735" spans="20:20" ht="20.25" customHeight="1">
      <c r="T1735" s="285"/>
    </row>
    <row r="1736" spans="20:20" ht="20.25" customHeight="1">
      <c r="T1736" s="285"/>
    </row>
    <row r="1737" spans="20:20" ht="20.25" customHeight="1">
      <c r="T1737" s="285"/>
    </row>
    <row r="1738" spans="20:20" ht="20.25" customHeight="1">
      <c r="T1738" s="285"/>
    </row>
    <row r="1739" spans="20:20" ht="20.25" customHeight="1">
      <c r="T1739" s="285"/>
    </row>
    <row r="1740" spans="20:20" ht="20.25" customHeight="1">
      <c r="T1740" s="285"/>
    </row>
    <row r="1741" spans="20:20" ht="20.25" customHeight="1">
      <c r="T1741" s="285"/>
    </row>
    <row r="1742" spans="20:20" ht="20.25" customHeight="1">
      <c r="T1742" s="285"/>
    </row>
    <row r="1743" spans="20:20" ht="20.25" customHeight="1">
      <c r="T1743" s="285"/>
    </row>
    <row r="1744" spans="20:20" ht="20.25" customHeight="1">
      <c r="T1744" s="285"/>
    </row>
    <row r="1745" spans="20:20" ht="20.25" customHeight="1">
      <c r="T1745" s="285"/>
    </row>
    <row r="1746" spans="20:20" ht="20.25" customHeight="1">
      <c r="T1746" s="285"/>
    </row>
    <row r="1747" spans="20:20" ht="20.25" customHeight="1">
      <c r="T1747" s="285"/>
    </row>
    <row r="1748" spans="20:20" ht="20.25" customHeight="1">
      <c r="T1748" s="285"/>
    </row>
    <row r="1749" spans="20:20" ht="20.25" customHeight="1">
      <c r="T1749" s="285"/>
    </row>
    <row r="1750" spans="20:20" ht="20.25" customHeight="1">
      <c r="T1750" s="285"/>
    </row>
    <row r="1751" spans="20:20" ht="20.25" customHeight="1">
      <c r="T1751" s="285"/>
    </row>
    <row r="1752" spans="20:20" ht="20.25" customHeight="1">
      <c r="T1752" s="285"/>
    </row>
    <row r="1753" spans="20:20" ht="20.25" customHeight="1">
      <c r="T1753" s="285"/>
    </row>
    <row r="1754" spans="20:20" ht="20.25" customHeight="1">
      <c r="T1754" s="285"/>
    </row>
    <row r="1755" spans="20:20" ht="20.25" customHeight="1">
      <c r="T1755" s="285"/>
    </row>
    <row r="1756" spans="20:20" ht="20.25" customHeight="1">
      <c r="T1756" s="285"/>
    </row>
    <row r="1757" spans="20:20" ht="20.25" customHeight="1">
      <c r="T1757" s="285"/>
    </row>
    <row r="1758" spans="20:20" ht="20.25" customHeight="1">
      <c r="T1758" s="285"/>
    </row>
    <row r="1759" spans="20:20" ht="20.25" customHeight="1">
      <c r="T1759" s="285"/>
    </row>
    <row r="1760" spans="20:20" ht="20.25" customHeight="1">
      <c r="T1760" s="285"/>
    </row>
    <row r="1761" spans="20:20" ht="20.25" customHeight="1">
      <c r="T1761" s="285"/>
    </row>
    <row r="1762" spans="20:20" ht="20.25" customHeight="1">
      <c r="T1762" s="285"/>
    </row>
    <row r="1763" spans="20:20" ht="20.25" customHeight="1">
      <c r="T1763" s="285"/>
    </row>
    <row r="1764" spans="20:20" ht="20.25" customHeight="1">
      <c r="T1764" s="285"/>
    </row>
    <row r="1765" spans="20:20" ht="20.25" customHeight="1">
      <c r="T1765" s="285"/>
    </row>
    <row r="1766" spans="20:20" ht="20.25" customHeight="1">
      <c r="T1766" s="285"/>
    </row>
    <row r="1767" spans="20:20" ht="20.25" customHeight="1">
      <c r="T1767" s="285"/>
    </row>
    <row r="1768" spans="20:20" ht="20.25" customHeight="1">
      <c r="T1768" s="285"/>
    </row>
    <row r="1769" spans="20:20" ht="20.25" customHeight="1">
      <c r="T1769" s="285"/>
    </row>
    <row r="1770" spans="20:20" ht="20.25" customHeight="1">
      <c r="T1770" s="285"/>
    </row>
    <row r="1771" spans="20:20" ht="20.25" customHeight="1">
      <c r="T1771" s="285"/>
    </row>
    <row r="1772" spans="20:20" ht="20.25" customHeight="1">
      <c r="T1772" s="285"/>
    </row>
    <row r="1773" spans="20:20" ht="20.25" customHeight="1">
      <c r="T1773" s="285"/>
    </row>
    <row r="1774" spans="20:20" ht="20.25" customHeight="1">
      <c r="T1774" s="285"/>
    </row>
    <row r="1775" spans="20:20" ht="20.25" customHeight="1">
      <c r="T1775" s="285"/>
    </row>
    <row r="1776" spans="20:20" ht="20.25" customHeight="1">
      <c r="T1776" s="285"/>
    </row>
    <row r="1777" spans="20:20" ht="20.25" customHeight="1">
      <c r="T1777" s="285"/>
    </row>
    <row r="1778" spans="20:20" ht="20.25" customHeight="1">
      <c r="T1778" s="285"/>
    </row>
    <row r="1779" spans="20:20" ht="20.25" customHeight="1">
      <c r="T1779" s="285"/>
    </row>
    <row r="1780" spans="20:20" ht="20.25" customHeight="1">
      <c r="T1780" s="285"/>
    </row>
    <row r="1781" spans="20:20" ht="20.25" customHeight="1">
      <c r="T1781" s="285"/>
    </row>
    <row r="1782" spans="20:20" ht="20.25" customHeight="1">
      <c r="T1782" s="285"/>
    </row>
    <row r="1783" spans="20:20" ht="20.25" customHeight="1">
      <c r="T1783" s="285"/>
    </row>
    <row r="1784" spans="20:20" ht="20.25" customHeight="1">
      <c r="T1784" s="285"/>
    </row>
    <row r="1785" spans="20:20" ht="20.25" customHeight="1">
      <c r="T1785" s="285"/>
    </row>
    <row r="1786" spans="20:20" ht="20.25" customHeight="1">
      <c r="T1786" s="285"/>
    </row>
    <row r="1787" spans="20:20" ht="20.25" customHeight="1">
      <c r="T1787" s="285"/>
    </row>
    <row r="1788" spans="20:20" ht="20.25" customHeight="1">
      <c r="T1788" s="285"/>
    </row>
    <row r="1789" spans="20:20" ht="20.25" customHeight="1">
      <c r="T1789" s="285"/>
    </row>
    <row r="1790" spans="20:20" ht="20.25" customHeight="1">
      <c r="T1790" s="285"/>
    </row>
    <row r="1791" spans="20:20" ht="20.25" customHeight="1">
      <c r="T1791" s="285"/>
    </row>
    <row r="1792" spans="20:20" ht="20.25" customHeight="1">
      <c r="T1792" s="285"/>
    </row>
    <row r="1793" spans="20:20" ht="20.25" customHeight="1">
      <c r="T1793" s="285"/>
    </row>
    <row r="1794" spans="20:20" ht="20.25" customHeight="1">
      <c r="T1794" s="285"/>
    </row>
    <row r="1795" spans="20:20" ht="20.25" customHeight="1">
      <c r="T1795" s="285"/>
    </row>
    <row r="1796" spans="20:20" ht="20.25" customHeight="1">
      <c r="T1796" s="285"/>
    </row>
    <row r="1797" spans="20:20" ht="20.25" customHeight="1">
      <c r="T1797" s="285"/>
    </row>
    <row r="1798" spans="20:20" ht="20.25" customHeight="1">
      <c r="T1798" s="285"/>
    </row>
    <row r="1799" spans="20:20" ht="20.25" customHeight="1">
      <c r="T1799" s="285"/>
    </row>
    <row r="1800" spans="20:20" ht="20.25" customHeight="1">
      <c r="T1800" s="285"/>
    </row>
    <row r="1801" spans="20:20" ht="20.25" customHeight="1">
      <c r="T1801" s="285"/>
    </row>
    <row r="1802" spans="20:20" ht="20.25" customHeight="1">
      <c r="T1802" s="285"/>
    </row>
    <row r="1803" spans="20:20" ht="20.25" customHeight="1">
      <c r="T1803" s="285"/>
    </row>
    <row r="1804" spans="20:20" ht="20.25" customHeight="1">
      <c r="T1804" s="285"/>
    </row>
    <row r="1805" spans="20:20" ht="20.25" customHeight="1">
      <c r="T1805" s="285"/>
    </row>
    <row r="1806" spans="20:20" ht="20.25" customHeight="1">
      <c r="T1806" s="285"/>
    </row>
    <row r="1807" spans="20:20" ht="20.25" customHeight="1">
      <c r="T1807" s="285"/>
    </row>
    <row r="1808" spans="20:20" ht="20.25" customHeight="1">
      <c r="T1808" s="285"/>
    </row>
    <row r="1809" spans="20:20" ht="20.25" customHeight="1">
      <c r="T1809" s="285"/>
    </row>
    <row r="1810" spans="20:20" ht="20.25" customHeight="1">
      <c r="T1810" s="285"/>
    </row>
    <row r="1811" spans="20:20" ht="20.25" customHeight="1">
      <c r="T1811" s="285"/>
    </row>
    <row r="1812" spans="20:20" ht="20.25" customHeight="1">
      <c r="T1812" s="285"/>
    </row>
    <row r="1813" spans="20:20" ht="20.25" customHeight="1">
      <c r="T1813" s="285"/>
    </row>
    <row r="1814" spans="20:20" ht="20.25" customHeight="1">
      <c r="T1814" s="285"/>
    </row>
    <row r="1815" spans="20:20" ht="20.25" customHeight="1">
      <c r="T1815" s="285"/>
    </row>
    <row r="1816" spans="20:20" ht="20.25" customHeight="1">
      <c r="T1816" s="285"/>
    </row>
    <row r="1817" spans="20:20" ht="20.25" customHeight="1">
      <c r="T1817" s="285"/>
    </row>
    <row r="1818" spans="20:20" ht="20.25" customHeight="1">
      <c r="T1818" s="285"/>
    </row>
    <row r="1819" spans="20:20" ht="20.25" customHeight="1">
      <c r="T1819" s="285"/>
    </row>
    <row r="1820" spans="20:20" ht="20.25" customHeight="1">
      <c r="T1820" s="285"/>
    </row>
    <row r="1821" spans="20:20" ht="20.25" customHeight="1">
      <c r="T1821" s="285"/>
    </row>
    <row r="1822" spans="20:20" ht="20.25" customHeight="1">
      <c r="T1822" s="285"/>
    </row>
    <row r="1823" spans="20:20" ht="20.25" customHeight="1">
      <c r="T1823" s="285"/>
    </row>
    <row r="1824" spans="20:20" ht="20.25" customHeight="1">
      <c r="T1824" s="285"/>
    </row>
    <row r="1825" spans="20:20" ht="20.25" customHeight="1">
      <c r="T1825" s="285"/>
    </row>
    <row r="1826" spans="20:20" ht="20.25" customHeight="1">
      <c r="T1826" s="285"/>
    </row>
    <row r="1827" spans="20:20" ht="20.25" customHeight="1">
      <c r="T1827" s="285"/>
    </row>
    <row r="1828" spans="20:20" ht="20.25" customHeight="1">
      <c r="T1828" s="285"/>
    </row>
    <row r="1829" spans="20:20" ht="20.25" customHeight="1">
      <c r="T1829" s="285"/>
    </row>
    <row r="1830" spans="20:20" ht="20.25" customHeight="1">
      <c r="T1830" s="285"/>
    </row>
    <row r="1831" spans="20:20" ht="20.25" customHeight="1">
      <c r="T1831" s="285"/>
    </row>
    <row r="1832" spans="20:20" ht="20.25" customHeight="1">
      <c r="T1832" s="285"/>
    </row>
    <row r="1833" spans="20:20" ht="20.25" customHeight="1">
      <c r="T1833" s="285"/>
    </row>
    <row r="1834" spans="20:20" ht="20.25" customHeight="1">
      <c r="T1834" s="285"/>
    </row>
    <row r="1835" spans="20:20" ht="20.25" customHeight="1">
      <c r="T1835" s="285"/>
    </row>
    <row r="1836" spans="20:20" ht="20.25" customHeight="1">
      <c r="T1836" s="285"/>
    </row>
    <row r="1837" spans="20:20" ht="20.25" customHeight="1">
      <c r="T1837" s="285"/>
    </row>
    <row r="1838" spans="20:20" ht="20.25" customHeight="1">
      <c r="T1838" s="285"/>
    </row>
    <row r="1839" spans="20:20" ht="20.25" customHeight="1">
      <c r="T1839" s="285"/>
    </row>
    <row r="1840" spans="20:20" ht="20.25" customHeight="1">
      <c r="T1840" s="285"/>
    </row>
    <row r="1841" spans="20:20" ht="20.25" customHeight="1">
      <c r="T1841" s="285"/>
    </row>
    <row r="1842" spans="20:20" ht="20.25" customHeight="1">
      <c r="T1842" s="285"/>
    </row>
    <row r="1843" spans="20:20" ht="20.25" customHeight="1">
      <c r="T1843" s="285"/>
    </row>
    <row r="1844" spans="20:20" ht="20.25" customHeight="1">
      <c r="T1844" s="285"/>
    </row>
    <row r="1845" spans="20:20" ht="20.25" customHeight="1">
      <c r="T1845" s="285"/>
    </row>
    <row r="1846" spans="20:20" ht="20.25" customHeight="1">
      <c r="T1846" s="285"/>
    </row>
    <row r="1847" spans="20:20" ht="20.25" customHeight="1">
      <c r="T1847" s="285"/>
    </row>
    <row r="1848" spans="20:20" ht="20.25" customHeight="1">
      <c r="T1848" s="285"/>
    </row>
    <row r="1849" spans="20:20" ht="20.25" customHeight="1">
      <c r="T1849" s="285"/>
    </row>
    <row r="1850" spans="20:20" ht="20.25" customHeight="1">
      <c r="T1850" s="285"/>
    </row>
    <row r="1851" spans="20:20" ht="20.25" customHeight="1">
      <c r="T1851" s="285"/>
    </row>
    <row r="1852" spans="20:20" ht="20.25" customHeight="1">
      <c r="T1852" s="285"/>
    </row>
    <row r="1853" spans="20:20" ht="20.25" customHeight="1">
      <c r="T1853" s="285"/>
    </row>
    <row r="1854" spans="20:20" ht="20.25" customHeight="1">
      <c r="T1854" s="285"/>
    </row>
    <row r="1855" spans="20:20" ht="20.25" customHeight="1">
      <c r="T1855" s="285"/>
    </row>
    <row r="1856" spans="20:20" ht="20.25" customHeight="1">
      <c r="T1856" s="285"/>
    </row>
    <row r="1857" spans="20:20" ht="20.25" customHeight="1">
      <c r="T1857" s="285"/>
    </row>
    <row r="1858" spans="20:20" ht="20.25" customHeight="1">
      <c r="T1858" s="285"/>
    </row>
    <row r="1859" spans="20:20" ht="20.25" customHeight="1">
      <c r="T1859" s="285"/>
    </row>
    <row r="1860" spans="20:20" ht="20.25" customHeight="1">
      <c r="T1860" s="285"/>
    </row>
    <row r="1861" spans="20:20" ht="20.25" customHeight="1">
      <c r="T1861" s="285"/>
    </row>
    <row r="1862" spans="20:20" ht="20.25" customHeight="1">
      <c r="T1862" s="285"/>
    </row>
    <row r="1863" spans="20:20" ht="20.25" customHeight="1">
      <c r="T1863" s="285"/>
    </row>
    <row r="1864" spans="20:20" ht="20.25" customHeight="1">
      <c r="T1864" s="285"/>
    </row>
    <row r="1865" spans="20:20" ht="20.25" customHeight="1">
      <c r="T1865" s="285"/>
    </row>
    <row r="1866" spans="20:20" ht="20.25" customHeight="1">
      <c r="T1866" s="285"/>
    </row>
    <row r="1867" spans="20:20" ht="20.25" customHeight="1">
      <c r="T1867" s="285"/>
    </row>
    <row r="1868" spans="20:20" ht="20.25" customHeight="1">
      <c r="T1868" s="285"/>
    </row>
    <row r="1869" spans="20:20" ht="20.25" customHeight="1">
      <c r="T1869" s="285"/>
    </row>
    <row r="1870" spans="20:20" ht="20.25" customHeight="1">
      <c r="T1870" s="285"/>
    </row>
    <row r="1871" spans="20:20" ht="20.25" customHeight="1">
      <c r="T1871" s="285"/>
    </row>
    <row r="1872" spans="20:20" ht="20.25" customHeight="1">
      <c r="T1872" s="285"/>
    </row>
    <row r="1873" spans="20:20" ht="20.25" customHeight="1">
      <c r="T1873" s="285"/>
    </row>
    <row r="1874" spans="20:20" ht="20.25" customHeight="1">
      <c r="T1874" s="285"/>
    </row>
    <row r="1875" spans="20:20" ht="20.25" customHeight="1">
      <c r="T1875" s="285"/>
    </row>
    <row r="1876" spans="20:20" ht="20.25" customHeight="1">
      <c r="T1876" s="285"/>
    </row>
    <row r="1877" spans="20:20" ht="20.25" customHeight="1">
      <c r="T1877" s="285"/>
    </row>
    <row r="1878" spans="20:20" ht="20.25" customHeight="1">
      <c r="T1878" s="285"/>
    </row>
    <row r="1879" spans="20:20" ht="20.25" customHeight="1">
      <c r="T1879" s="285"/>
    </row>
    <row r="1880" spans="20:20" ht="20.25" customHeight="1">
      <c r="T1880" s="285"/>
    </row>
    <row r="1881" spans="20:20" ht="20.25" customHeight="1">
      <c r="T1881" s="285"/>
    </row>
    <row r="1882" spans="20:20" ht="20.25" customHeight="1">
      <c r="T1882" s="285"/>
    </row>
    <row r="1883" spans="20:20" ht="20.25" customHeight="1">
      <c r="T1883" s="285"/>
    </row>
    <row r="1884" spans="20:20" ht="20.25" customHeight="1">
      <c r="T1884" s="285"/>
    </row>
    <row r="1885" spans="20:20" ht="20.25" customHeight="1">
      <c r="T1885" s="285"/>
    </row>
    <row r="1886" spans="20:20" ht="20.25" customHeight="1">
      <c r="T1886" s="285"/>
    </row>
    <row r="1887" spans="20:20" ht="20.25" customHeight="1">
      <c r="T1887" s="285"/>
    </row>
    <row r="1888" spans="20:20" ht="20.25" customHeight="1">
      <c r="T1888" s="285"/>
    </row>
    <row r="1889" spans="20:20" ht="20.25" customHeight="1">
      <c r="T1889" s="285"/>
    </row>
    <row r="1890" spans="20:20" ht="20.25" customHeight="1">
      <c r="T1890" s="285"/>
    </row>
    <row r="1891" spans="20:20" ht="20.25" customHeight="1">
      <c r="T1891" s="285"/>
    </row>
    <row r="1892" spans="20:20" ht="20.25" customHeight="1">
      <c r="T1892" s="285"/>
    </row>
    <row r="1893" spans="20:20" ht="20.25" customHeight="1">
      <c r="T1893" s="285"/>
    </row>
    <row r="1894" spans="20:20" ht="20.25" customHeight="1">
      <c r="T1894" s="285"/>
    </row>
    <row r="1895" spans="20:20" ht="20.25" customHeight="1">
      <c r="T1895" s="285"/>
    </row>
    <row r="1896" spans="20:20" ht="20.25" customHeight="1">
      <c r="T1896" s="285"/>
    </row>
    <row r="1897" spans="20:20" ht="20.25" customHeight="1">
      <c r="T1897" s="285"/>
    </row>
    <row r="1898" spans="20:20" ht="20.25" customHeight="1">
      <c r="T1898" s="285"/>
    </row>
    <row r="1899" spans="20:20" ht="20.25" customHeight="1">
      <c r="T1899" s="285"/>
    </row>
    <row r="1900" spans="20:20" ht="20.25" customHeight="1">
      <c r="T1900" s="285"/>
    </row>
    <row r="1901" spans="20:20" ht="20.25" customHeight="1">
      <c r="T1901" s="285"/>
    </row>
    <row r="1902" spans="20:20" ht="20.25" customHeight="1">
      <c r="T1902" s="285"/>
    </row>
    <row r="1903" spans="20:20" ht="20.25" customHeight="1">
      <c r="T1903" s="285"/>
    </row>
    <row r="1904" spans="20:20" ht="20.25" customHeight="1">
      <c r="T1904" s="285"/>
    </row>
    <row r="1905" spans="20:20" ht="20.25" customHeight="1">
      <c r="T1905" s="285"/>
    </row>
    <row r="1906" spans="20:20" ht="20.25" customHeight="1">
      <c r="T1906" s="285"/>
    </row>
    <row r="1907" spans="20:20" ht="20.25" customHeight="1">
      <c r="T1907" s="285"/>
    </row>
    <row r="1908" spans="20:20" ht="20.25" customHeight="1">
      <c r="T1908" s="285"/>
    </row>
    <row r="1909" spans="20:20" ht="20.25" customHeight="1">
      <c r="T1909" s="285"/>
    </row>
    <row r="1910" spans="20:20" ht="20.25" customHeight="1">
      <c r="T1910" s="285"/>
    </row>
    <row r="1911" spans="20:20" ht="20.25" customHeight="1">
      <c r="T1911" s="285"/>
    </row>
    <row r="1912" spans="20:20" ht="20.25" customHeight="1">
      <c r="T1912" s="285"/>
    </row>
    <row r="1913" spans="20:20" ht="20.25" customHeight="1">
      <c r="T1913" s="285"/>
    </row>
    <row r="1914" spans="20:20" ht="20.25" customHeight="1">
      <c r="T1914" s="285"/>
    </row>
    <row r="1915" spans="20:20" ht="20.25" customHeight="1">
      <c r="T1915" s="285"/>
    </row>
    <row r="1916" spans="20:20" ht="20.25" customHeight="1">
      <c r="T1916" s="285"/>
    </row>
    <row r="1917" spans="20:20" ht="20.25" customHeight="1">
      <c r="T1917" s="285"/>
    </row>
    <row r="1918" spans="20:20" ht="20.25" customHeight="1">
      <c r="T1918" s="285"/>
    </row>
    <row r="1919" spans="20:20" ht="20.25" customHeight="1">
      <c r="T1919" s="285"/>
    </row>
    <row r="1920" spans="20:20" ht="20.25" customHeight="1">
      <c r="T1920" s="285"/>
    </row>
    <row r="1921" spans="20:20" ht="20.25" customHeight="1">
      <c r="T1921" s="285"/>
    </row>
    <row r="1922" spans="20:20" ht="20.25" customHeight="1">
      <c r="T1922" s="285"/>
    </row>
    <row r="1923" spans="20:20" ht="20.25" customHeight="1">
      <c r="T1923" s="285"/>
    </row>
    <row r="1924" spans="20:20" ht="20.25" customHeight="1">
      <c r="T1924" s="285"/>
    </row>
    <row r="1925" spans="20:20" ht="20.25" customHeight="1">
      <c r="T1925" s="285"/>
    </row>
    <row r="1926" spans="20:20" ht="20.25" customHeight="1">
      <c r="T1926" s="285"/>
    </row>
    <row r="1927" spans="20:20" ht="20.25" customHeight="1">
      <c r="T1927" s="285"/>
    </row>
    <row r="1928" spans="20:20" ht="20.25" customHeight="1">
      <c r="T1928" s="285"/>
    </row>
    <row r="1929" spans="20:20" ht="20.25" customHeight="1">
      <c r="T1929" s="285"/>
    </row>
    <row r="1930" spans="20:20" ht="20.25" customHeight="1">
      <c r="T1930" s="285"/>
    </row>
    <row r="1931" spans="20:20" ht="20.25" customHeight="1">
      <c r="T1931" s="285"/>
    </row>
    <row r="1932" spans="20:20" ht="20.25" customHeight="1">
      <c r="T1932" s="285"/>
    </row>
    <row r="1933" spans="20:20" ht="20.25" customHeight="1">
      <c r="T1933" s="285"/>
    </row>
    <row r="1934" spans="20:20" ht="20.25" customHeight="1">
      <c r="T1934" s="285"/>
    </row>
    <row r="1935" spans="20:20" ht="20.25" customHeight="1">
      <c r="T1935" s="285"/>
    </row>
    <row r="1936" spans="20:20" ht="20.25" customHeight="1">
      <c r="T1936" s="285"/>
    </row>
    <row r="1937" spans="20:20" ht="20.25" customHeight="1">
      <c r="T1937" s="285"/>
    </row>
    <row r="1938" spans="20:20" ht="20.25" customHeight="1">
      <c r="T1938" s="285"/>
    </row>
    <row r="1939" spans="20:20" ht="20.25" customHeight="1">
      <c r="T1939" s="285"/>
    </row>
    <row r="1940" spans="20:20" ht="20.25" customHeight="1">
      <c r="T1940" s="285"/>
    </row>
    <row r="1941" spans="20:20" ht="20.25" customHeight="1">
      <c r="T1941" s="285"/>
    </row>
    <row r="1942" spans="20:20" ht="20.25" customHeight="1">
      <c r="T1942" s="285"/>
    </row>
    <row r="1943" spans="20:20" ht="20.25" customHeight="1">
      <c r="T1943" s="285"/>
    </row>
    <row r="1944" spans="20:20" ht="20.25" customHeight="1">
      <c r="T1944" s="285"/>
    </row>
    <row r="1945" spans="20:20" ht="20.25" customHeight="1">
      <c r="T1945" s="285"/>
    </row>
    <row r="1946" spans="20:20" ht="20.25" customHeight="1">
      <c r="T1946" s="285"/>
    </row>
    <row r="1947" spans="20:20" ht="20.25" customHeight="1">
      <c r="T1947" s="285"/>
    </row>
    <row r="1948" spans="20:20" ht="20.25" customHeight="1">
      <c r="T1948" s="285"/>
    </row>
    <row r="1949" spans="20:20" ht="20.25" customHeight="1">
      <c r="T1949" s="285"/>
    </row>
    <row r="1950" spans="20:20" ht="20.25" customHeight="1">
      <c r="T1950" s="285"/>
    </row>
    <row r="1951" spans="20:20" ht="20.25" customHeight="1">
      <c r="T1951" s="285"/>
    </row>
    <row r="1952" spans="20:20" ht="20.25" customHeight="1">
      <c r="T1952" s="285"/>
    </row>
    <row r="1953" spans="20:20" ht="20.25" customHeight="1">
      <c r="T1953" s="285"/>
    </row>
    <row r="1954" spans="20:20" ht="20.25" customHeight="1">
      <c r="T1954" s="285"/>
    </row>
    <row r="1955" spans="20:20" ht="20.25" customHeight="1">
      <c r="T1955" s="285"/>
    </row>
    <row r="1956" spans="20:20" ht="20.25" customHeight="1">
      <c r="T1956" s="285"/>
    </row>
    <row r="1957" spans="20:20" ht="20.25" customHeight="1">
      <c r="T1957" s="285"/>
    </row>
    <row r="1958" spans="20:20" ht="20.25" customHeight="1">
      <c r="T1958" s="285"/>
    </row>
    <row r="1959" spans="20:20" ht="20.25" customHeight="1">
      <c r="T1959" s="285"/>
    </row>
    <row r="1960" spans="20:20" ht="20.25" customHeight="1">
      <c r="T1960" s="285"/>
    </row>
    <row r="1961" spans="20:20" ht="20.25" customHeight="1">
      <c r="T1961" s="285"/>
    </row>
    <row r="1962" spans="20:20" ht="20.25" customHeight="1">
      <c r="T1962" s="285"/>
    </row>
    <row r="1963" spans="20:20" ht="20.25" customHeight="1">
      <c r="T1963" s="285"/>
    </row>
    <row r="1964" spans="20:20" ht="20.25" customHeight="1">
      <c r="T1964" s="285"/>
    </row>
    <row r="1965" spans="20:20" ht="20.25" customHeight="1">
      <c r="T1965" s="285"/>
    </row>
    <row r="1966" spans="20:20" ht="20.25" customHeight="1">
      <c r="T1966" s="285"/>
    </row>
    <row r="1967" spans="20:20" ht="20.25" customHeight="1">
      <c r="T1967" s="285"/>
    </row>
    <row r="1968" spans="20:20" ht="20.25" customHeight="1">
      <c r="T1968" s="285"/>
    </row>
    <row r="1969" spans="20:20" ht="20.25" customHeight="1">
      <c r="T1969" s="285"/>
    </row>
    <row r="1970" spans="20:20" ht="20.25" customHeight="1">
      <c r="T1970" s="285"/>
    </row>
    <row r="1971" spans="20:20" ht="20.25" customHeight="1">
      <c r="T1971" s="285"/>
    </row>
    <row r="1972" spans="20:20" ht="20.25" customHeight="1">
      <c r="T1972" s="285"/>
    </row>
    <row r="1973" spans="20:20" ht="20.25" customHeight="1">
      <c r="T1973" s="285"/>
    </row>
    <row r="1974" spans="20:20" ht="20.25" customHeight="1">
      <c r="T1974" s="285"/>
    </row>
    <row r="1975" spans="20:20" ht="20.25" customHeight="1">
      <c r="T1975" s="285"/>
    </row>
    <row r="1976" spans="20:20" ht="20.25" customHeight="1">
      <c r="T1976" s="285"/>
    </row>
    <row r="1977" spans="20:20" ht="20.25" customHeight="1">
      <c r="T1977" s="285"/>
    </row>
    <row r="1978" spans="20:20" ht="20.25" customHeight="1">
      <c r="T1978" s="285"/>
    </row>
    <row r="1979" spans="20:20" ht="20.25" customHeight="1">
      <c r="T1979" s="285"/>
    </row>
    <row r="1980" spans="20:20" ht="20.25" customHeight="1">
      <c r="T1980" s="285"/>
    </row>
    <row r="1981" spans="20:20" ht="20.25" customHeight="1">
      <c r="T1981" s="285"/>
    </row>
    <row r="1982" spans="20:20" ht="20.25" customHeight="1">
      <c r="T1982" s="285"/>
    </row>
    <row r="1983" spans="20:20" ht="20.25" customHeight="1">
      <c r="T1983" s="285"/>
    </row>
    <row r="1984" spans="20:20" ht="20.25" customHeight="1">
      <c r="T1984" s="285"/>
    </row>
    <row r="1985" spans="20:20" ht="20.25" customHeight="1">
      <c r="T1985" s="285"/>
    </row>
    <row r="1986" spans="20:20" ht="20.25" customHeight="1">
      <c r="T1986" s="285"/>
    </row>
    <row r="1987" spans="20:20" ht="20.25" customHeight="1">
      <c r="T1987" s="285"/>
    </row>
    <row r="1988" spans="20:20" ht="20.25" customHeight="1">
      <c r="T1988" s="285"/>
    </row>
    <row r="1989" spans="20:20" ht="20.25" customHeight="1">
      <c r="T1989" s="285"/>
    </row>
    <row r="1990" spans="20:20" ht="20.25" customHeight="1">
      <c r="T1990" s="285"/>
    </row>
    <row r="1991" spans="20:20" ht="20.25" customHeight="1">
      <c r="T1991" s="285"/>
    </row>
    <row r="1992" spans="20:20" ht="20.25" customHeight="1">
      <c r="T1992" s="285"/>
    </row>
    <row r="1993" spans="20:20" ht="20.25" customHeight="1">
      <c r="T1993" s="285"/>
    </row>
    <row r="1994" spans="20:20" ht="20.25" customHeight="1">
      <c r="T1994" s="285"/>
    </row>
    <row r="1995" spans="20:20" ht="20.25" customHeight="1">
      <c r="T1995" s="285"/>
    </row>
    <row r="1996" spans="20:20" ht="20.25" customHeight="1">
      <c r="T1996" s="285"/>
    </row>
    <row r="1997" spans="20:20" ht="20.25" customHeight="1">
      <c r="T1997" s="285"/>
    </row>
    <row r="1998" spans="20:20" ht="20.25" customHeight="1">
      <c r="T1998" s="285"/>
    </row>
    <row r="1999" spans="20:20" ht="20.25" customHeight="1">
      <c r="T1999" s="285"/>
    </row>
    <row r="2000" spans="20:20" ht="20.25" customHeight="1">
      <c r="T2000" s="285"/>
    </row>
    <row r="2001" spans="20:20" ht="20.25" customHeight="1">
      <c r="T2001" s="285"/>
    </row>
    <row r="2002" spans="20:20" ht="20.25" customHeight="1">
      <c r="T2002" s="285"/>
    </row>
    <row r="2003" spans="20:20" ht="20.25" customHeight="1">
      <c r="T2003" s="285"/>
    </row>
    <row r="2004" spans="20:20" ht="20.25" customHeight="1">
      <c r="T2004" s="285"/>
    </row>
    <row r="2005" spans="20:20" ht="20.25" customHeight="1">
      <c r="T2005" s="285"/>
    </row>
    <row r="2006" spans="20:20" ht="20.25" customHeight="1">
      <c r="T2006" s="285"/>
    </row>
    <row r="2007" spans="20:20" ht="20.25" customHeight="1">
      <c r="T2007" s="285"/>
    </row>
    <row r="2008" spans="20:20" ht="20.25" customHeight="1">
      <c r="T2008" s="285"/>
    </row>
    <row r="2009" spans="20:20" ht="20.25" customHeight="1">
      <c r="T2009" s="285"/>
    </row>
    <row r="2010" spans="20:20" ht="20.25" customHeight="1">
      <c r="T2010" s="285"/>
    </row>
    <row r="2011" spans="20:20" ht="20.25" customHeight="1">
      <c r="T2011" s="285"/>
    </row>
    <row r="2012" spans="20:20" ht="20.25" customHeight="1">
      <c r="T2012" s="285"/>
    </row>
    <row r="2013" spans="20:20" ht="20.25" customHeight="1">
      <c r="T2013" s="285"/>
    </row>
    <row r="2014" spans="20:20" ht="20.25" customHeight="1">
      <c r="T2014" s="285"/>
    </row>
    <row r="2015" spans="20:20" ht="20.25" customHeight="1">
      <c r="T2015" s="285"/>
    </row>
    <row r="2016" spans="20:20" ht="20.25" customHeight="1">
      <c r="T2016" s="285"/>
    </row>
    <row r="2017" spans="20:20" ht="20.25" customHeight="1">
      <c r="T2017" s="285"/>
    </row>
    <row r="2018" spans="20:20" ht="20.25" customHeight="1">
      <c r="T2018" s="285"/>
    </row>
    <row r="2019" spans="20:20" ht="20.25" customHeight="1">
      <c r="T2019" s="285"/>
    </row>
    <row r="2020" spans="20:20" ht="20.25" customHeight="1">
      <c r="T2020" s="285"/>
    </row>
    <row r="2021" spans="20:20" ht="20.25" customHeight="1">
      <c r="T2021" s="285"/>
    </row>
    <row r="2022" spans="20:20" ht="20.25" customHeight="1">
      <c r="T2022" s="285"/>
    </row>
    <row r="2023" spans="20:20" ht="20.25" customHeight="1">
      <c r="T2023" s="285"/>
    </row>
    <row r="2024" spans="20:20" ht="20.25" customHeight="1">
      <c r="T2024" s="285"/>
    </row>
    <row r="2025" spans="20:20" ht="20.25" customHeight="1">
      <c r="T2025" s="285"/>
    </row>
    <row r="2026" spans="20:20" ht="20.25" customHeight="1">
      <c r="T2026" s="285"/>
    </row>
    <row r="2027" spans="20:20" ht="20.25" customHeight="1">
      <c r="T2027" s="285"/>
    </row>
    <row r="2028" spans="20:20" ht="20.25" customHeight="1">
      <c r="T2028" s="285"/>
    </row>
    <row r="2029" spans="20:20" ht="20.25" customHeight="1">
      <c r="T2029" s="285"/>
    </row>
    <row r="2030" spans="20:20" ht="20.25" customHeight="1">
      <c r="T2030" s="285"/>
    </row>
    <row r="2031" spans="20:20" ht="20.25" customHeight="1">
      <c r="T2031" s="285"/>
    </row>
    <row r="2032" spans="20:20" ht="20.25" customHeight="1">
      <c r="T2032" s="285"/>
    </row>
    <row r="2033" spans="20:20" ht="20.25" customHeight="1">
      <c r="T2033" s="285"/>
    </row>
    <row r="2034" spans="20:20" ht="20.25" customHeight="1">
      <c r="T2034" s="285"/>
    </row>
    <row r="2035" spans="20:20" ht="20.25" customHeight="1">
      <c r="T2035" s="285"/>
    </row>
    <row r="2036" spans="20:20" ht="20.25" customHeight="1">
      <c r="T2036" s="285"/>
    </row>
    <row r="2037" spans="20:20" ht="20.25" customHeight="1">
      <c r="T2037" s="285"/>
    </row>
    <row r="2038" spans="20:20" ht="20.25" customHeight="1">
      <c r="T2038" s="285"/>
    </row>
    <row r="2039" spans="20:20" ht="20.25" customHeight="1">
      <c r="T2039" s="285"/>
    </row>
    <row r="2040" spans="20:20" ht="20.25" customHeight="1">
      <c r="T2040" s="285"/>
    </row>
    <row r="2041" spans="20:20" ht="20.25" customHeight="1">
      <c r="T2041" s="285"/>
    </row>
    <row r="2042" spans="20:20" ht="20.25" customHeight="1">
      <c r="T2042" s="285"/>
    </row>
    <row r="2043" spans="20:20" ht="20.25" customHeight="1">
      <c r="T2043" s="285"/>
    </row>
    <row r="2044" spans="20:20" ht="20.25" customHeight="1">
      <c r="T2044" s="285"/>
    </row>
    <row r="2045" spans="20:20" ht="20.25" customHeight="1">
      <c r="T2045" s="285"/>
    </row>
    <row r="2046" spans="20:20" ht="20.25" customHeight="1">
      <c r="T2046" s="285"/>
    </row>
    <row r="2047" spans="20:20" ht="20.25" customHeight="1">
      <c r="T2047" s="285"/>
    </row>
    <row r="2048" spans="20:20" ht="20.25" customHeight="1">
      <c r="T2048" s="285"/>
    </row>
    <row r="2049" spans="20:20" ht="20.25" customHeight="1">
      <c r="T2049" s="285"/>
    </row>
    <row r="2050" spans="20:20" ht="20.25" customHeight="1">
      <c r="T2050" s="285"/>
    </row>
    <row r="2051" spans="20:20" ht="20.25" customHeight="1">
      <c r="T2051" s="285"/>
    </row>
    <row r="2052" spans="20:20" ht="20.25" customHeight="1">
      <c r="T2052" s="285"/>
    </row>
    <row r="2053" spans="20:20" ht="20.25" customHeight="1">
      <c r="T2053" s="285"/>
    </row>
    <row r="2054" spans="20:20" ht="20.25" customHeight="1">
      <c r="T2054" s="285"/>
    </row>
    <row r="2055" spans="20:20" ht="20.25" customHeight="1">
      <c r="T2055" s="285"/>
    </row>
    <row r="2056" spans="20:20" ht="20.25" customHeight="1">
      <c r="T2056" s="285"/>
    </row>
    <row r="2057" spans="20:20" ht="20.25" customHeight="1">
      <c r="T2057" s="285"/>
    </row>
    <row r="2058" spans="20:20" ht="20.25" customHeight="1">
      <c r="T2058" s="285"/>
    </row>
    <row r="2059" spans="20:20" ht="20.25" customHeight="1">
      <c r="T2059" s="285"/>
    </row>
    <row r="2060" spans="20:20" ht="20.25" customHeight="1">
      <c r="T2060" s="285"/>
    </row>
    <row r="2061" spans="20:20" ht="20.25" customHeight="1">
      <c r="T2061" s="285"/>
    </row>
    <row r="2062" spans="20:20" ht="20.25" customHeight="1">
      <c r="T2062" s="285"/>
    </row>
    <row r="2063" spans="20:20" ht="20.25" customHeight="1">
      <c r="T2063" s="285"/>
    </row>
    <row r="2064" spans="20:20" ht="20.25" customHeight="1">
      <c r="T2064" s="285"/>
    </row>
    <row r="2065" spans="20:20" ht="20.25" customHeight="1">
      <c r="T2065" s="285"/>
    </row>
    <row r="2066" spans="20:20" ht="20.25" customHeight="1">
      <c r="T2066" s="285"/>
    </row>
    <row r="2067" spans="20:20" ht="20.25" customHeight="1">
      <c r="T2067" s="285"/>
    </row>
    <row r="2068" spans="20:20" ht="20.25" customHeight="1">
      <c r="T2068" s="285"/>
    </row>
    <row r="2069" spans="20:20" ht="20.25" customHeight="1">
      <c r="T2069" s="285"/>
    </row>
    <row r="2070" spans="20:20" ht="20.25" customHeight="1">
      <c r="T2070" s="285"/>
    </row>
    <row r="2071" spans="20:20" ht="20.25" customHeight="1">
      <c r="T2071" s="285"/>
    </row>
    <row r="2072" spans="20:20" ht="20.25" customHeight="1">
      <c r="T2072" s="285"/>
    </row>
    <row r="2073" spans="20:20" ht="20.25" customHeight="1">
      <c r="T2073" s="285"/>
    </row>
    <row r="2074" spans="20:20" ht="20.25" customHeight="1">
      <c r="T2074" s="285"/>
    </row>
    <row r="2075" spans="20:20" ht="20.25" customHeight="1">
      <c r="T2075" s="285"/>
    </row>
    <row r="2076" spans="20:20" ht="20.25" customHeight="1">
      <c r="T2076" s="285"/>
    </row>
    <row r="2077" spans="20:20" ht="20.25" customHeight="1">
      <c r="T2077" s="285"/>
    </row>
    <row r="2078" spans="20:20" ht="20.25" customHeight="1">
      <c r="T2078" s="285"/>
    </row>
    <row r="2079" spans="20:20" ht="20.25" customHeight="1">
      <c r="T2079" s="285"/>
    </row>
    <row r="2080" spans="20:20" ht="20.25" customHeight="1">
      <c r="T2080" s="285"/>
    </row>
    <row r="2081" spans="20:20" ht="20.25" customHeight="1">
      <c r="T2081" s="285"/>
    </row>
    <row r="2082" spans="20:20" ht="20.25" customHeight="1">
      <c r="T2082" s="285"/>
    </row>
    <row r="2083" spans="20:20" ht="20.25" customHeight="1">
      <c r="T2083" s="285"/>
    </row>
    <row r="2084" spans="20:20" ht="20.25" customHeight="1">
      <c r="T2084" s="285"/>
    </row>
    <row r="2085" spans="20:20" ht="20.25" customHeight="1">
      <c r="T2085" s="285"/>
    </row>
    <row r="2086" spans="20:20" ht="20.25" customHeight="1">
      <c r="T2086" s="285"/>
    </row>
    <row r="2087" spans="20:20" ht="20.25" customHeight="1">
      <c r="T2087" s="285"/>
    </row>
    <row r="2088" spans="20:20" ht="20.25" customHeight="1">
      <c r="T2088" s="285"/>
    </row>
    <row r="2089" spans="20:20" ht="20.25" customHeight="1">
      <c r="T2089" s="285"/>
    </row>
    <row r="2090" spans="20:20" ht="20.25" customHeight="1">
      <c r="T2090" s="285"/>
    </row>
    <row r="2091" spans="20:20" ht="20.25" customHeight="1">
      <c r="T2091" s="285"/>
    </row>
    <row r="2092" spans="20:20" ht="20.25" customHeight="1">
      <c r="T2092" s="285"/>
    </row>
    <row r="2093" spans="20:20" ht="20.25" customHeight="1">
      <c r="T2093" s="285"/>
    </row>
    <row r="2094" spans="20:20" ht="20.25" customHeight="1">
      <c r="T2094" s="285"/>
    </row>
    <row r="2095" spans="20:20" ht="20.25" customHeight="1">
      <c r="T2095" s="285"/>
    </row>
    <row r="2096" spans="20:20" ht="20.25" customHeight="1">
      <c r="T2096" s="285"/>
    </row>
    <row r="2097" spans="20:20" ht="20.25" customHeight="1">
      <c r="T2097" s="285"/>
    </row>
    <row r="2098" spans="20:20" ht="20.25" customHeight="1">
      <c r="T2098" s="285"/>
    </row>
    <row r="2099" spans="20:20" ht="20.25" customHeight="1">
      <c r="T2099" s="285"/>
    </row>
    <row r="2100" spans="20:20" ht="20.25" customHeight="1">
      <c r="T2100" s="285"/>
    </row>
    <row r="2101" spans="20:20" ht="20.25" customHeight="1">
      <c r="T2101" s="285"/>
    </row>
    <row r="2102" spans="20:20" ht="20.25" customHeight="1">
      <c r="T2102" s="285"/>
    </row>
    <row r="2103" spans="20:20" ht="20.25" customHeight="1">
      <c r="T2103" s="285"/>
    </row>
    <row r="2104" spans="20:20" ht="20.25" customHeight="1">
      <c r="T2104" s="285"/>
    </row>
    <row r="2105" spans="20:20" ht="20.25" customHeight="1">
      <c r="T2105" s="285"/>
    </row>
    <row r="2106" spans="20:20" ht="20.25" customHeight="1">
      <c r="T2106" s="285"/>
    </row>
    <row r="2107" spans="20:20" ht="20.25" customHeight="1">
      <c r="T2107" s="285"/>
    </row>
    <row r="2108" spans="20:20" ht="20.25" customHeight="1">
      <c r="T2108" s="285"/>
    </row>
    <row r="2109" spans="20:20" ht="20.25" customHeight="1">
      <c r="T2109" s="285"/>
    </row>
    <row r="2110" spans="20:20" ht="20.25" customHeight="1">
      <c r="T2110" s="285"/>
    </row>
    <row r="2111" spans="20:20" ht="20.25" customHeight="1">
      <c r="T2111" s="285"/>
    </row>
    <row r="2112" spans="20:20" ht="20.25" customHeight="1">
      <c r="T2112" s="285"/>
    </row>
    <row r="2113" spans="20:20" ht="20.25" customHeight="1">
      <c r="T2113" s="285"/>
    </row>
    <row r="2114" spans="20:20" ht="20.25" customHeight="1">
      <c r="T2114" s="285"/>
    </row>
    <row r="2115" spans="20:20" ht="20.25" customHeight="1">
      <c r="T2115" s="285"/>
    </row>
    <row r="2116" spans="20:20" ht="20.25" customHeight="1">
      <c r="T2116" s="285"/>
    </row>
    <row r="2117" spans="20:20" ht="20.25" customHeight="1">
      <c r="T2117" s="285"/>
    </row>
    <row r="2118" spans="20:20" ht="20.25" customHeight="1">
      <c r="T2118" s="285"/>
    </row>
    <row r="2119" spans="20:20" ht="20.25" customHeight="1">
      <c r="T2119" s="285"/>
    </row>
    <row r="2120" spans="20:20" ht="20.25" customHeight="1">
      <c r="T2120" s="285"/>
    </row>
    <row r="2121" spans="20:20" ht="20.25" customHeight="1">
      <c r="T2121" s="285"/>
    </row>
    <row r="2122" spans="20:20" ht="20.25" customHeight="1">
      <c r="T2122" s="285"/>
    </row>
    <row r="2123" spans="20:20" ht="20.25" customHeight="1">
      <c r="T2123" s="285"/>
    </row>
    <row r="2124" spans="20:20" ht="20.25" customHeight="1">
      <c r="T2124" s="285"/>
    </row>
    <row r="2125" spans="20:20" ht="20.25" customHeight="1">
      <c r="T2125" s="285"/>
    </row>
    <row r="2126" spans="20:20" ht="20.25" customHeight="1">
      <c r="T2126" s="285"/>
    </row>
    <row r="2127" spans="20:20" ht="20.25" customHeight="1">
      <c r="T2127" s="285"/>
    </row>
    <row r="2128" spans="20:20" ht="20.25" customHeight="1">
      <c r="T2128" s="285"/>
    </row>
    <row r="2129" spans="20:20" ht="20.25" customHeight="1">
      <c r="T2129" s="285"/>
    </row>
    <row r="2130" spans="20:20" ht="20.25" customHeight="1">
      <c r="T2130" s="285"/>
    </row>
    <row r="2131" spans="20:20" ht="20.25" customHeight="1">
      <c r="T2131" s="285"/>
    </row>
    <row r="2132" spans="20:20" ht="20.25" customHeight="1">
      <c r="T2132" s="285"/>
    </row>
    <row r="2133" spans="20:20" ht="20.25" customHeight="1">
      <c r="T2133" s="285"/>
    </row>
    <row r="2134" spans="20:20" ht="20.25" customHeight="1">
      <c r="T2134" s="285"/>
    </row>
    <row r="2135" spans="20:20" ht="20.25" customHeight="1">
      <c r="T2135" s="285"/>
    </row>
    <row r="2136" spans="20:20" ht="20.25" customHeight="1">
      <c r="T2136" s="285"/>
    </row>
    <row r="2137" spans="20:20" ht="20.25" customHeight="1">
      <c r="T2137" s="285"/>
    </row>
    <row r="2138" spans="20:20" ht="20.25" customHeight="1">
      <c r="T2138" s="285"/>
    </row>
    <row r="2139" spans="20:20" ht="20.25" customHeight="1">
      <c r="T2139" s="285"/>
    </row>
    <row r="2140" spans="20:20" ht="20.25" customHeight="1">
      <c r="T2140" s="285"/>
    </row>
    <row r="2141" spans="20:20" ht="20.25" customHeight="1">
      <c r="T2141" s="285"/>
    </row>
    <row r="2142" spans="20:20" ht="20.25" customHeight="1">
      <c r="T2142" s="285"/>
    </row>
    <row r="2143" spans="20:20" ht="20.25" customHeight="1">
      <c r="T2143" s="285"/>
    </row>
    <row r="2144" spans="20:20" ht="20.25" customHeight="1">
      <c r="T2144" s="285"/>
    </row>
    <row r="2145" spans="20:20" ht="20.25" customHeight="1">
      <c r="T2145" s="285"/>
    </row>
    <row r="2146" spans="20:20" ht="20.25" customHeight="1">
      <c r="T2146" s="285"/>
    </row>
    <row r="2147" spans="20:20" ht="20.25" customHeight="1">
      <c r="T2147" s="285"/>
    </row>
    <row r="2148" spans="20:20" ht="20.25" customHeight="1">
      <c r="T2148" s="285"/>
    </row>
    <row r="2149" spans="20:20" ht="20.25" customHeight="1">
      <c r="T2149" s="285"/>
    </row>
    <row r="2150" spans="20:20" ht="20.25" customHeight="1">
      <c r="T2150" s="285"/>
    </row>
    <row r="2151" spans="20:20" ht="20.25" customHeight="1">
      <c r="T2151" s="285"/>
    </row>
    <row r="2152" spans="20:20" ht="20.25" customHeight="1">
      <c r="T2152" s="285"/>
    </row>
    <row r="2153" spans="20:20" ht="20.25" customHeight="1">
      <c r="T2153" s="285"/>
    </row>
    <row r="2154" spans="20:20" ht="20.25" customHeight="1">
      <c r="T2154" s="285"/>
    </row>
    <row r="2155" spans="20:20" ht="20.25" customHeight="1">
      <c r="T2155" s="285"/>
    </row>
    <row r="2156" spans="20:20" ht="20.25" customHeight="1">
      <c r="T2156" s="285"/>
    </row>
    <row r="2157" spans="20:20" ht="20.25" customHeight="1">
      <c r="T2157" s="285"/>
    </row>
    <row r="2158" spans="20:20" ht="20.25" customHeight="1">
      <c r="T2158" s="285"/>
    </row>
    <row r="2159" spans="20:20" ht="20.25" customHeight="1">
      <c r="T2159" s="285"/>
    </row>
    <row r="2160" spans="20:20" ht="20.25" customHeight="1">
      <c r="T2160" s="285"/>
    </row>
    <row r="2161" spans="20:20" ht="20.25" customHeight="1">
      <c r="T2161" s="285"/>
    </row>
    <row r="2162" spans="20:20" ht="20.25" customHeight="1">
      <c r="T2162" s="285"/>
    </row>
    <row r="2163" spans="20:20" ht="20.25" customHeight="1">
      <c r="T2163" s="285"/>
    </row>
    <row r="2164" spans="20:20" ht="20.25" customHeight="1">
      <c r="T2164" s="285"/>
    </row>
    <row r="2165" spans="20:20" ht="20.25" customHeight="1">
      <c r="T2165" s="285"/>
    </row>
    <row r="2166" spans="20:20" ht="20.25" customHeight="1">
      <c r="T2166" s="285"/>
    </row>
    <row r="2167" spans="20:20" ht="20.25" customHeight="1">
      <c r="T2167" s="285"/>
    </row>
    <row r="2168" spans="20:20" ht="20.25" customHeight="1">
      <c r="T2168" s="285"/>
    </row>
    <row r="2169" spans="20:20" ht="20.25" customHeight="1">
      <c r="T2169" s="285"/>
    </row>
    <row r="2170" spans="20:20" ht="20.25" customHeight="1">
      <c r="T2170" s="285"/>
    </row>
    <row r="2171" spans="20:20" ht="20.25" customHeight="1">
      <c r="T2171" s="285"/>
    </row>
    <row r="2172" spans="20:20" ht="20.25" customHeight="1">
      <c r="T2172" s="285"/>
    </row>
    <row r="2173" spans="20:20" ht="20.25" customHeight="1">
      <c r="T2173" s="285"/>
    </row>
    <row r="2174" spans="20:20" ht="20.25" customHeight="1">
      <c r="T2174" s="285"/>
    </row>
    <row r="2175" spans="20:20" ht="20.25" customHeight="1">
      <c r="T2175" s="285"/>
    </row>
    <row r="2176" spans="20:20" ht="20.25" customHeight="1">
      <c r="T2176" s="285"/>
    </row>
    <row r="2177" spans="20:20" ht="20.25" customHeight="1">
      <c r="T2177" s="285"/>
    </row>
    <row r="2178" spans="20:20" ht="20.25" customHeight="1">
      <c r="T2178" s="285"/>
    </row>
    <row r="2179" spans="20:20" ht="20.25" customHeight="1">
      <c r="T2179" s="285"/>
    </row>
    <row r="2180" spans="20:20" ht="20.25" customHeight="1">
      <c r="T2180" s="285"/>
    </row>
    <row r="2181" spans="20:20" ht="20.25" customHeight="1">
      <c r="T2181" s="285"/>
    </row>
    <row r="2182" spans="20:20" ht="20.25" customHeight="1">
      <c r="T2182" s="285"/>
    </row>
    <row r="2183" spans="20:20" ht="20.25" customHeight="1">
      <c r="T2183" s="285"/>
    </row>
    <row r="2184" spans="20:20" ht="20.25" customHeight="1">
      <c r="T2184" s="285"/>
    </row>
    <row r="2185" spans="20:20" ht="20.25" customHeight="1">
      <c r="T2185" s="285"/>
    </row>
    <row r="2186" spans="20:20" ht="20.25" customHeight="1">
      <c r="T2186" s="285"/>
    </row>
    <row r="2187" spans="20:20" ht="20.25" customHeight="1">
      <c r="T2187" s="285"/>
    </row>
    <row r="2188" spans="20:20" ht="20.25" customHeight="1">
      <c r="T2188" s="285"/>
    </row>
    <row r="2189" spans="20:20" ht="20.25" customHeight="1">
      <c r="T2189" s="285"/>
    </row>
    <row r="2190" spans="20:20" ht="20.25" customHeight="1">
      <c r="T2190" s="285"/>
    </row>
    <row r="2191" spans="20:20" ht="20.25" customHeight="1">
      <c r="T2191" s="285"/>
    </row>
    <row r="2192" spans="20:20" ht="20.25" customHeight="1">
      <c r="T2192" s="285"/>
    </row>
    <row r="2193" spans="20:20" ht="20.25" customHeight="1">
      <c r="T2193" s="285"/>
    </row>
    <row r="2194" spans="20:20" ht="20.25" customHeight="1">
      <c r="T2194" s="285"/>
    </row>
    <row r="2195" spans="20:20" ht="20.25" customHeight="1">
      <c r="T2195" s="285"/>
    </row>
    <row r="2196" spans="20:20" ht="20.25" customHeight="1">
      <c r="T2196" s="285"/>
    </row>
    <row r="2197" spans="20:20" ht="20.25" customHeight="1">
      <c r="T2197" s="285"/>
    </row>
    <row r="2198" spans="20:20" ht="20.25" customHeight="1">
      <c r="T2198" s="285"/>
    </row>
    <row r="2199" spans="20:20" ht="20.25" customHeight="1">
      <c r="T2199" s="285"/>
    </row>
    <row r="2200" spans="20:20" ht="20.25" customHeight="1">
      <c r="T2200" s="285"/>
    </row>
    <row r="2201" spans="20:20" ht="20.25" customHeight="1">
      <c r="T2201" s="285"/>
    </row>
    <row r="2202" spans="20:20" ht="20.25" customHeight="1">
      <c r="T2202" s="285"/>
    </row>
    <row r="2203" spans="20:20" ht="20.25" customHeight="1">
      <c r="T2203" s="285"/>
    </row>
    <row r="2204" spans="20:20" ht="20.25" customHeight="1">
      <c r="T2204" s="285"/>
    </row>
    <row r="2205" spans="20:20" ht="20.25" customHeight="1">
      <c r="T2205" s="285"/>
    </row>
    <row r="2206" spans="20:20" ht="20.25" customHeight="1">
      <c r="T2206" s="285"/>
    </row>
    <row r="2207" spans="20:20" ht="20.25" customHeight="1">
      <c r="T2207" s="285"/>
    </row>
    <row r="2208" spans="20:20" ht="20.25" customHeight="1">
      <c r="T2208" s="285"/>
    </row>
    <row r="2209" spans="20:20" ht="20.25" customHeight="1">
      <c r="T2209" s="285"/>
    </row>
    <row r="2210" spans="20:20" ht="20.25" customHeight="1">
      <c r="T2210" s="285"/>
    </row>
    <row r="2211" spans="20:20" ht="20.25" customHeight="1">
      <c r="T2211" s="285"/>
    </row>
    <row r="2212" spans="20:20" ht="20.25" customHeight="1">
      <c r="T2212" s="285"/>
    </row>
    <row r="2213" spans="20:20" ht="20.25" customHeight="1">
      <c r="T2213" s="285"/>
    </row>
    <row r="2214" spans="20:20" ht="20.25" customHeight="1">
      <c r="T2214" s="285"/>
    </row>
    <row r="2215" spans="20:20" ht="20.25" customHeight="1">
      <c r="T2215" s="285"/>
    </row>
    <row r="2216" spans="20:20" ht="20.25" customHeight="1">
      <c r="T2216" s="285"/>
    </row>
    <row r="2217" spans="20:20" ht="20.25" customHeight="1">
      <c r="T2217" s="285"/>
    </row>
    <row r="2218" spans="20:20" ht="20.25" customHeight="1">
      <c r="T2218" s="285"/>
    </row>
    <row r="2219" spans="20:20" ht="20.25" customHeight="1">
      <c r="T2219" s="285"/>
    </row>
    <row r="2220" spans="20:20" ht="20.25" customHeight="1">
      <c r="T2220" s="285"/>
    </row>
    <row r="2221" spans="20:20" ht="20.25" customHeight="1">
      <c r="T2221" s="285"/>
    </row>
    <row r="2222" spans="20:20" ht="20.25" customHeight="1">
      <c r="T2222" s="285"/>
    </row>
    <row r="2223" spans="20:20" ht="20.25" customHeight="1">
      <c r="T2223" s="285"/>
    </row>
    <row r="2224" spans="20:20" ht="20.25" customHeight="1">
      <c r="T2224" s="285"/>
    </row>
    <row r="2225" spans="20:20" ht="20.25" customHeight="1">
      <c r="T2225" s="285"/>
    </row>
    <row r="2226" spans="20:20" ht="20.25" customHeight="1">
      <c r="T2226" s="285"/>
    </row>
    <row r="2227" spans="20:20" ht="20.25" customHeight="1">
      <c r="T2227" s="285"/>
    </row>
    <row r="2228" spans="20:20" ht="20.25" customHeight="1">
      <c r="T2228" s="285"/>
    </row>
    <row r="2229" spans="20:20" ht="20.25" customHeight="1">
      <c r="T2229" s="285"/>
    </row>
    <row r="2230" spans="20:20" ht="20.25" customHeight="1">
      <c r="T2230" s="285"/>
    </row>
    <row r="2231" spans="20:20" ht="20.25" customHeight="1">
      <c r="T2231" s="285"/>
    </row>
    <row r="2232" spans="20:20" ht="20.25" customHeight="1">
      <c r="T2232" s="285"/>
    </row>
    <row r="2233" spans="20:20" ht="20.25" customHeight="1">
      <c r="T2233" s="285"/>
    </row>
    <row r="2234" spans="20:20" ht="20.25" customHeight="1">
      <c r="T2234" s="285"/>
    </row>
    <row r="2235" spans="20:20" ht="20.25" customHeight="1">
      <c r="T2235" s="285"/>
    </row>
    <row r="2236" spans="20:20" ht="20.25" customHeight="1">
      <c r="T2236" s="285"/>
    </row>
    <row r="2237" spans="20:20" ht="20.25" customHeight="1">
      <c r="T2237" s="285"/>
    </row>
    <row r="2238" spans="20:20" ht="20.25" customHeight="1">
      <c r="T2238" s="285"/>
    </row>
    <row r="2239" spans="20:20" ht="20.25" customHeight="1">
      <c r="T2239" s="285"/>
    </row>
    <row r="2240" spans="20:20" ht="20.25" customHeight="1">
      <c r="T2240" s="285"/>
    </row>
    <row r="2241" spans="20:20" ht="20.25" customHeight="1">
      <c r="T2241" s="285"/>
    </row>
    <row r="2242" spans="20:20" ht="20.25" customHeight="1">
      <c r="T2242" s="285"/>
    </row>
    <row r="2243" spans="20:20" ht="20.25" customHeight="1">
      <c r="T2243" s="285"/>
    </row>
    <row r="2244" spans="20:20" ht="20.25" customHeight="1">
      <c r="T2244" s="285"/>
    </row>
    <row r="2245" spans="20:20" ht="20.25" customHeight="1">
      <c r="T2245" s="285"/>
    </row>
    <row r="2246" spans="20:20" ht="20.25" customHeight="1">
      <c r="T2246" s="285"/>
    </row>
    <row r="2247" spans="20:20" ht="20.25" customHeight="1">
      <c r="T2247" s="285"/>
    </row>
    <row r="2248" spans="20:20" ht="20.25" customHeight="1">
      <c r="T2248" s="285"/>
    </row>
    <row r="2249" spans="20:20" ht="20.25" customHeight="1">
      <c r="T2249" s="285"/>
    </row>
    <row r="2250" spans="20:20" ht="20.25" customHeight="1">
      <c r="T2250" s="285"/>
    </row>
    <row r="2251" spans="20:20" ht="20.25" customHeight="1">
      <c r="T2251" s="285"/>
    </row>
    <row r="2252" spans="20:20" ht="20.25" customHeight="1">
      <c r="T2252" s="285"/>
    </row>
    <row r="2253" spans="20:20" ht="20.25" customHeight="1">
      <c r="T2253" s="285"/>
    </row>
    <row r="2254" spans="20:20" ht="20.25" customHeight="1">
      <c r="T2254" s="285"/>
    </row>
    <row r="2255" spans="20:20" ht="20.25" customHeight="1">
      <c r="T2255" s="285"/>
    </row>
    <row r="2256" spans="20:20" ht="20.25" customHeight="1">
      <c r="T2256" s="285"/>
    </row>
    <row r="2257" spans="20:20" ht="20.25" customHeight="1">
      <c r="T2257" s="285"/>
    </row>
    <row r="2258" spans="20:20" ht="20.25" customHeight="1">
      <c r="T2258" s="285"/>
    </row>
    <row r="2259" spans="20:20" ht="20.25" customHeight="1">
      <c r="T2259" s="285"/>
    </row>
    <row r="2260" spans="20:20" ht="20.25" customHeight="1">
      <c r="T2260" s="285"/>
    </row>
    <row r="2261" spans="20:20" ht="20.25" customHeight="1">
      <c r="T2261" s="285"/>
    </row>
    <row r="2262" spans="20:20" ht="20.25" customHeight="1">
      <c r="T2262" s="285"/>
    </row>
    <row r="2263" spans="20:20" ht="20.25" customHeight="1">
      <c r="T2263" s="285"/>
    </row>
    <row r="2264" spans="20:20" ht="20.25" customHeight="1">
      <c r="T2264" s="285"/>
    </row>
    <row r="2265" spans="20:20" ht="20.25" customHeight="1">
      <c r="T2265" s="285"/>
    </row>
    <row r="2266" spans="20:20" ht="20.25" customHeight="1">
      <c r="T2266" s="285"/>
    </row>
    <row r="2267" spans="20:20" ht="20.25" customHeight="1">
      <c r="T2267" s="285"/>
    </row>
    <row r="2268" spans="20:20" ht="20.25" customHeight="1">
      <c r="T2268" s="285"/>
    </row>
    <row r="2269" spans="20:20" ht="20.25" customHeight="1">
      <c r="T2269" s="285"/>
    </row>
    <row r="2270" spans="20:20" ht="20.25" customHeight="1">
      <c r="T2270" s="285"/>
    </row>
    <row r="2271" spans="20:20" ht="20.25" customHeight="1">
      <c r="T2271" s="285"/>
    </row>
    <row r="2272" spans="20:20" ht="20.25" customHeight="1">
      <c r="T2272" s="285"/>
    </row>
    <row r="2273" spans="20:20" ht="20.25" customHeight="1">
      <c r="T2273" s="285"/>
    </row>
    <row r="2274" spans="20:20" ht="20.25" customHeight="1">
      <c r="T2274" s="285"/>
    </row>
    <row r="2275" spans="20:20" ht="20.25" customHeight="1">
      <c r="T2275" s="285"/>
    </row>
    <row r="2276" spans="20:20" ht="20.25" customHeight="1">
      <c r="T2276" s="285"/>
    </row>
    <row r="2277" spans="20:20" ht="20.25" customHeight="1">
      <c r="T2277" s="285"/>
    </row>
    <row r="2278" spans="20:20" ht="20.25" customHeight="1">
      <c r="T2278" s="285"/>
    </row>
    <row r="2279" spans="20:20" ht="20.25" customHeight="1">
      <c r="T2279" s="285"/>
    </row>
    <row r="2280" spans="20:20" ht="20.25" customHeight="1">
      <c r="T2280" s="285"/>
    </row>
    <row r="2281" spans="20:20" ht="20.25" customHeight="1">
      <c r="T2281" s="285"/>
    </row>
    <row r="2282" spans="20:20" ht="20.25" customHeight="1">
      <c r="T2282" s="285"/>
    </row>
    <row r="2283" spans="20:20" ht="20.25" customHeight="1">
      <c r="T2283" s="285"/>
    </row>
    <row r="2284" spans="20:20" ht="20.25" customHeight="1">
      <c r="T2284" s="285"/>
    </row>
    <row r="2285" spans="20:20" ht="20.25" customHeight="1">
      <c r="T2285" s="285"/>
    </row>
    <row r="2286" spans="20:20" ht="20.25" customHeight="1">
      <c r="T2286" s="285"/>
    </row>
    <row r="2287" spans="20:20" ht="20.25" customHeight="1">
      <c r="T2287" s="285"/>
    </row>
    <row r="2288" spans="20:20" ht="20.25" customHeight="1">
      <c r="T2288" s="285"/>
    </row>
    <row r="2289" spans="20:20" ht="20.25" customHeight="1">
      <c r="T2289" s="285"/>
    </row>
    <row r="2290" spans="20:20" ht="20.25" customHeight="1">
      <c r="T2290" s="285"/>
    </row>
    <row r="2291" spans="20:20" ht="20.25" customHeight="1">
      <c r="T2291" s="285"/>
    </row>
    <row r="2292" spans="20:20" ht="20.25" customHeight="1">
      <c r="T2292" s="285"/>
    </row>
    <row r="2293" spans="20:20" ht="20.25" customHeight="1">
      <c r="T2293" s="285"/>
    </row>
    <row r="2294" spans="20:20" ht="20.25" customHeight="1">
      <c r="T2294" s="285"/>
    </row>
    <row r="2295" spans="20:20" ht="20.25" customHeight="1">
      <c r="T2295" s="285"/>
    </row>
    <row r="2296" spans="20:20" ht="20.25" customHeight="1">
      <c r="T2296" s="285"/>
    </row>
    <row r="2297" spans="20:20" ht="20.25" customHeight="1">
      <c r="T2297" s="285"/>
    </row>
    <row r="2298" spans="20:20" ht="20.25" customHeight="1">
      <c r="T2298" s="285"/>
    </row>
    <row r="2299" spans="20:20" ht="20.25" customHeight="1">
      <c r="T2299" s="285"/>
    </row>
    <row r="2300" spans="20:20" ht="20.25" customHeight="1">
      <c r="T2300" s="285"/>
    </row>
    <row r="2301" spans="20:20" ht="20.25" customHeight="1">
      <c r="T2301" s="285"/>
    </row>
    <row r="2302" spans="20:20" ht="20.25" customHeight="1">
      <c r="T2302" s="285"/>
    </row>
    <row r="2303" spans="20:20" ht="20.25" customHeight="1">
      <c r="T2303" s="285"/>
    </row>
    <row r="2304" spans="20:20" ht="20.25" customHeight="1">
      <c r="T2304" s="285"/>
    </row>
    <row r="2305" spans="20:20" ht="20.25" customHeight="1">
      <c r="T2305" s="285"/>
    </row>
    <row r="2306" spans="20:20" ht="20.25" customHeight="1">
      <c r="T2306" s="285"/>
    </row>
    <row r="2307" spans="20:20" ht="20.25" customHeight="1">
      <c r="T2307" s="285"/>
    </row>
    <row r="2308" spans="20:20" ht="20.25" customHeight="1">
      <c r="T2308" s="285"/>
    </row>
    <row r="2309" spans="20:20" ht="20.25" customHeight="1">
      <c r="T2309" s="285"/>
    </row>
    <row r="2310" spans="20:20" ht="20.25" customHeight="1">
      <c r="T2310" s="285"/>
    </row>
    <row r="2311" spans="20:20" ht="20.25" customHeight="1">
      <c r="T2311" s="285"/>
    </row>
    <row r="2312" spans="20:20" ht="20.25" customHeight="1">
      <c r="T2312" s="285"/>
    </row>
    <row r="2313" spans="20:20" ht="20.25" customHeight="1">
      <c r="T2313" s="285"/>
    </row>
    <row r="2314" spans="20:20" ht="20.25" customHeight="1">
      <c r="T2314" s="285"/>
    </row>
    <row r="2315" spans="20:20" ht="20.25" customHeight="1">
      <c r="T2315" s="285"/>
    </row>
    <row r="2316" spans="20:20" ht="20.25" customHeight="1">
      <c r="T2316" s="285"/>
    </row>
    <row r="2317" spans="20:20" ht="20.25" customHeight="1">
      <c r="T2317" s="285"/>
    </row>
    <row r="2318" spans="20:20" ht="20.25" customHeight="1">
      <c r="T2318" s="285"/>
    </row>
    <row r="2319" spans="20:20" ht="20.25" customHeight="1">
      <c r="T2319" s="285"/>
    </row>
    <row r="2320" spans="20:20" ht="20.25" customHeight="1">
      <c r="T2320" s="285"/>
    </row>
    <row r="2321" spans="20:20" ht="20.25" customHeight="1">
      <c r="T2321" s="285"/>
    </row>
    <row r="2322" spans="20:20" ht="20.25" customHeight="1">
      <c r="T2322" s="285"/>
    </row>
    <row r="2323" spans="20:20" ht="20.25" customHeight="1">
      <c r="T2323" s="285"/>
    </row>
    <row r="2324" spans="20:20" ht="20.25" customHeight="1">
      <c r="T2324" s="285"/>
    </row>
    <row r="2325" spans="20:20" ht="20.25" customHeight="1">
      <c r="T2325" s="285"/>
    </row>
    <row r="2326" spans="20:20" ht="20.25" customHeight="1">
      <c r="T2326" s="285"/>
    </row>
    <row r="2327" spans="20:20" ht="20.25" customHeight="1">
      <c r="T2327" s="285"/>
    </row>
    <row r="2328" spans="20:20" ht="20.25" customHeight="1">
      <c r="T2328" s="285"/>
    </row>
    <row r="2329" spans="20:20" ht="20.25" customHeight="1">
      <c r="T2329" s="285"/>
    </row>
    <row r="2330" spans="20:20" ht="20.25" customHeight="1">
      <c r="T2330" s="285"/>
    </row>
    <row r="2331" spans="20:20" ht="20.25" customHeight="1">
      <c r="T2331" s="285"/>
    </row>
    <row r="2332" spans="20:20" ht="20.25" customHeight="1">
      <c r="T2332" s="285"/>
    </row>
    <row r="2333" spans="20:20" ht="20.25" customHeight="1">
      <c r="T2333" s="285"/>
    </row>
    <row r="2334" spans="20:20" ht="20.25" customHeight="1">
      <c r="T2334" s="285"/>
    </row>
    <row r="2335" spans="20:20" ht="20.25" customHeight="1">
      <c r="T2335" s="285"/>
    </row>
    <row r="2336" spans="20:20" ht="20.25" customHeight="1">
      <c r="T2336" s="285"/>
    </row>
    <row r="2337" spans="20:20" ht="20.25" customHeight="1">
      <c r="T2337" s="285"/>
    </row>
    <row r="2338" spans="20:20" ht="20.25" customHeight="1">
      <c r="T2338" s="285"/>
    </row>
    <row r="2339" spans="20:20" ht="20.25" customHeight="1">
      <c r="T2339" s="285"/>
    </row>
    <row r="2340" spans="20:20" ht="20.25" customHeight="1">
      <c r="T2340" s="285"/>
    </row>
    <row r="2341" spans="20:20" ht="20.25" customHeight="1">
      <c r="T2341" s="285"/>
    </row>
    <row r="2342" spans="20:20" ht="20.25" customHeight="1">
      <c r="T2342" s="285"/>
    </row>
    <row r="2343" spans="20:20" ht="20.25" customHeight="1">
      <c r="T2343" s="285"/>
    </row>
    <row r="2344" spans="20:20" ht="20.25" customHeight="1">
      <c r="T2344" s="285"/>
    </row>
    <row r="2345" spans="20:20" ht="20.25" customHeight="1">
      <c r="T2345" s="285"/>
    </row>
    <row r="2346" spans="20:20" ht="20.25" customHeight="1">
      <c r="T2346" s="285"/>
    </row>
    <row r="2347" spans="20:20" ht="20.25" customHeight="1">
      <c r="T2347" s="285"/>
    </row>
    <row r="2348" spans="20:20" ht="20.25" customHeight="1">
      <c r="T2348" s="285"/>
    </row>
    <row r="2349" spans="20:20" ht="20.25" customHeight="1">
      <c r="T2349" s="285"/>
    </row>
    <row r="2350" spans="20:20" ht="20.25" customHeight="1">
      <c r="T2350" s="285"/>
    </row>
    <row r="2351" spans="20:20" ht="20.25" customHeight="1">
      <c r="T2351" s="285"/>
    </row>
    <row r="2352" spans="20:20" ht="20.25" customHeight="1">
      <c r="T2352" s="285"/>
    </row>
    <row r="2353" spans="20:20" ht="20.25" customHeight="1">
      <c r="T2353" s="285"/>
    </row>
    <row r="2354" spans="20:20" ht="20.25" customHeight="1">
      <c r="T2354" s="285"/>
    </row>
    <row r="2355" spans="20:20" ht="20.25" customHeight="1">
      <c r="T2355" s="285"/>
    </row>
    <row r="2356" spans="20:20" ht="20.25" customHeight="1">
      <c r="T2356" s="285"/>
    </row>
    <row r="2357" spans="20:20" ht="20.25" customHeight="1">
      <c r="T2357" s="285"/>
    </row>
    <row r="2358" spans="20:20" ht="20.25" customHeight="1">
      <c r="T2358" s="285"/>
    </row>
    <row r="2359" spans="20:20" ht="20.25" customHeight="1">
      <c r="T2359" s="285"/>
    </row>
    <row r="2360" spans="20:20" ht="20.25" customHeight="1">
      <c r="T2360" s="285"/>
    </row>
    <row r="2361" spans="20:20" ht="20.25" customHeight="1">
      <c r="T2361" s="285"/>
    </row>
    <row r="2362" spans="20:20" ht="20.25" customHeight="1">
      <c r="T2362" s="285"/>
    </row>
    <row r="2363" spans="20:20" ht="20.25" customHeight="1">
      <c r="T2363" s="285"/>
    </row>
    <row r="2364" spans="20:20" ht="20.25" customHeight="1">
      <c r="T2364" s="285"/>
    </row>
    <row r="2365" spans="20:20" ht="20.25" customHeight="1">
      <c r="T2365" s="285"/>
    </row>
    <row r="2366" spans="20:20" ht="20.25" customHeight="1">
      <c r="T2366" s="285"/>
    </row>
    <row r="2367" spans="20:20" ht="20.25" customHeight="1">
      <c r="T2367" s="285"/>
    </row>
    <row r="2368" spans="20:20" ht="20.25" customHeight="1">
      <c r="T2368" s="285"/>
    </row>
    <row r="2369" spans="20:20" ht="20.25" customHeight="1">
      <c r="T2369" s="285"/>
    </row>
    <row r="2370" spans="20:20" ht="20.25" customHeight="1">
      <c r="T2370" s="285"/>
    </row>
    <row r="2371" spans="20:20" ht="20.25" customHeight="1">
      <c r="T2371" s="285"/>
    </row>
    <row r="2372" spans="20:20" ht="20.25" customHeight="1">
      <c r="T2372" s="285"/>
    </row>
    <row r="2373" spans="20:20" ht="20.25" customHeight="1">
      <c r="T2373" s="285"/>
    </row>
    <row r="2374" spans="20:20" ht="20.25" customHeight="1">
      <c r="T2374" s="285"/>
    </row>
    <row r="2375" spans="20:20" ht="20.25" customHeight="1">
      <c r="T2375" s="285"/>
    </row>
    <row r="2376" spans="20:20" ht="20.25" customHeight="1">
      <c r="T2376" s="285"/>
    </row>
    <row r="2377" spans="20:20" ht="20.25" customHeight="1">
      <c r="T2377" s="285"/>
    </row>
    <row r="2378" spans="20:20" ht="20.25" customHeight="1">
      <c r="T2378" s="285"/>
    </row>
    <row r="2379" spans="20:20" ht="20.25" customHeight="1">
      <c r="T2379" s="285"/>
    </row>
    <row r="2380" spans="20:20" ht="20.25" customHeight="1">
      <c r="T2380" s="285"/>
    </row>
    <row r="2381" spans="20:20" ht="20.25" customHeight="1">
      <c r="T2381" s="285"/>
    </row>
    <row r="2382" spans="20:20" ht="20.25" customHeight="1">
      <c r="T2382" s="285"/>
    </row>
    <row r="2383" spans="20:20" ht="20.25" customHeight="1">
      <c r="T2383" s="285"/>
    </row>
    <row r="2384" spans="20:20" ht="20.25" customHeight="1">
      <c r="T2384" s="285"/>
    </row>
    <row r="2385" spans="20:20" ht="20.25" customHeight="1">
      <c r="T2385" s="285"/>
    </row>
    <row r="2386" spans="20:20" ht="20.25" customHeight="1">
      <c r="T2386" s="285"/>
    </row>
    <row r="2387" spans="20:20" ht="20.25" customHeight="1">
      <c r="T2387" s="285"/>
    </row>
    <row r="2388" spans="20:20" ht="20.25" customHeight="1">
      <c r="T2388" s="285"/>
    </row>
    <row r="2389" spans="20:20" ht="20.25" customHeight="1">
      <c r="T2389" s="285"/>
    </row>
    <row r="2390" spans="20:20" ht="20.25" customHeight="1">
      <c r="T2390" s="285"/>
    </row>
    <row r="2391" spans="20:20" ht="20.25" customHeight="1">
      <c r="T2391" s="285"/>
    </row>
    <row r="2392" spans="20:20" ht="20.25" customHeight="1">
      <c r="T2392" s="285"/>
    </row>
    <row r="2393" spans="20:20" ht="20.25" customHeight="1">
      <c r="T2393" s="285"/>
    </row>
    <row r="2394" spans="20:20" ht="20.25" customHeight="1">
      <c r="T2394" s="285"/>
    </row>
    <row r="2395" spans="20:20" ht="20.25" customHeight="1">
      <c r="T2395" s="285"/>
    </row>
    <row r="2396" spans="20:20" ht="20.25" customHeight="1">
      <c r="T2396" s="285"/>
    </row>
    <row r="2397" spans="20:20" ht="20.25" customHeight="1">
      <c r="T2397" s="285"/>
    </row>
    <row r="2398" spans="20:20" ht="20.25" customHeight="1">
      <c r="T2398" s="285"/>
    </row>
    <row r="2399" spans="20:20" ht="20.25" customHeight="1">
      <c r="T2399" s="285"/>
    </row>
    <row r="2400" spans="20:20" ht="20.25" customHeight="1">
      <c r="T2400" s="285"/>
    </row>
    <row r="2401" spans="20:20" ht="20.25" customHeight="1">
      <c r="T2401" s="285"/>
    </row>
    <row r="2402" spans="20:20" ht="20.25" customHeight="1">
      <c r="T2402" s="285"/>
    </row>
    <row r="2403" spans="20:20" ht="20.25" customHeight="1">
      <c r="T2403" s="285"/>
    </row>
    <row r="2404" spans="20:20" ht="20.25" customHeight="1">
      <c r="T2404" s="285"/>
    </row>
    <row r="2405" spans="20:20" ht="20.25" customHeight="1">
      <c r="T2405" s="285"/>
    </row>
    <row r="2406" spans="20:20" ht="20.25" customHeight="1">
      <c r="T2406" s="285"/>
    </row>
    <row r="2407" spans="20:20" ht="20.25" customHeight="1">
      <c r="T2407" s="285"/>
    </row>
    <row r="2408" spans="20:20" ht="20.25" customHeight="1">
      <c r="T2408" s="285"/>
    </row>
    <row r="2409" spans="20:20" ht="20.25" customHeight="1">
      <c r="T2409" s="285"/>
    </row>
    <row r="2410" spans="20:20" ht="20.25" customHeight="1">
      <c r="T2410" s="285"/>
    </row>
    <row r="2411" spans="20:20" ht="20.25" customHeight="1">
      <c r="T2411" s="285"/>
    </row>
    <row r="2412" spans="20:20" ht="20.25" customHeight="1">
      <c r="T2412" s="285"/>
    </row>
    <row r="2413" spans="20:20" ht="20.25" customHeight="1">
      <c r="T2413" s="285"/>
    </row>
    <row r="2414" spans="20:20" ht="20.25" customHeight="1">
      <c r="T2414" s="285"/>
    </row>
    <row r="2415" spans="20:20" ht="20.25" customHeight="1">
      <c r="T2415" s="285"/>
    </row>
    <row r="2416" spans="20:20" ht="20.25" customHeight="1">
      <c r="T2416" s="285"/>
    </row>
    <row r="2417" spans="20:20" ht="20.25" customHeight="1">
      <c r="T2417" s="285"/>
    </row>
    <row r="2418" spans="20:20" ht="20.25" customHeight="1">
      <c r="T2418" s="285"/>
    </row>
    <row r="2419" spans="20:20" ht="20.25" customHeight="1">
      <c r="T2419" s="285"/>
    </row>
    <row r="2420" spans="20:20" ht="20.25" customHeight="1">
      <c r="T2420" s="285"/>
    </row>
    <row r="2421" spans="20:20" ht="20.25" customHeight="1">
      <c r="T2421" s="285"/>
    </row>
    <row r="2422" spans="20:20" ht="20.25" customHeight="1">
      <c r="T2422" s="285"/>
    </row>
    <row r="2423" spans="20:20" ht="20.25" customHeight="1">
      <c r="T2423" s="285"/>
    </row>
    <row r="2424" spans="20:20" ht="20.25" customHeight="1">
      <c r="T2424" s="285"/>
    </row>
    <row r="2425" spans="20:20" ht="20.25" customHeight="1">
      <c r="T2425" s="285"/>
    </row>
    <row r="2426" spans="20:20" ht="20.25" customHeight="1">
      <c r="T2426" s="285"/>
    </row>
    <row r="2427" spans="20:20" ht="20.25" customHeight="1">
      <c r="T2427" s="285"/>
    </row>
    <row r="2428" spans="20:20" ht="20.25" customHeight="1">
      <c r="T2428" s="285"/>
    </row>
    <row r="2429" spans="20:20" ht="20.25" customHeight="1">
      <c r="T2429" s="285"/>
    </row>
    <row r="2430" spans="20:20" ht="20.25" customHeight="1">
      <c r="T2430" s="285"/>
    </row>
    <row r="2431" spans="20:20" ht="20.25" customHeight="1">
      <c r="T2431" s="285"/>
    </row>
    <row r="2432" spans="20:20" ht="20.25" customHeight="1">
      <c r="T2432" s="285"/>
    </row>
    <row r="2433" spans="20:20" ht="20.25" customHeight="1">
      <c r="T2433" s="285"/>
    </row>
    <row r="2434" spans="20:20" ht="20.25" customHeight="1">
      <c r="T2434" s="285"/>
    </row>
    <row r="2435" spans="20:20" ht="20.25" customHeight="1">
      <c r="T2435" s="285"/>
    </row>
    <row r="2436" spans="20:20" ht="20.25" customHeight="1">
      <c r="T2436" s="285"/>
    </row>
    <row r="2437" spans="20:20" ht="20.25" customHeight="1">
      <c r="T2437" s="285"/>
    </row>
    <row r="2438" spans="20:20" ht="20.25" customHeight="1">
      <c r="T2438" s="285"/>
    </row>
    <row r="2439" spans="20:20" ht="20.25" customHeight="1">
      <c r="T2439" s="285"/>
    </row>
    <row r="2440" spans="20:20" ht="20.25" customHeight="1">
      <c r="T2440" s="285"/>
    </row>
    <row r="2441" spans="20:20" ht="20.25" customHeight="1">
      <c r="T2441" s="285"/>
    </row>
    <row r="2442" spans="20:20" ht="20.25" customHeight="1">
      <c r="T2442" s="285"/>
    </row>
    <row r="2443" spans="20:20" ht="20.25" customHeight="1">
      <c r="T2443" s="285"/>
    </row>
    <row r="2444" spans="20:20" ht="20.25" customHeight="1">
      <c r="T2444" s="285"/>
    </row>
    <row r="2445" spans="20:20" ht="20.25" customHeight="1">
      <c r="T2445" s="285"/>
    </row>
    <row r="2446" spans="20:20" ht="20.25" customHeight="1">
      <c r="T2446" s="285"/>
    </row>
    <row r="2447" spans="20:20" ht="20.25" customHeight="1">
      <c r="T2447" s="285"/>
    </row>
    <row r="2448" spans="20:20" ht="20.25" customHeight="1">
      <c r="T2448" s="285"/>
    </row>
    <row r="2449" spans="20:20" ht="20.25" customHeight="1">
      <c r="T2449" s="285"/>
    </row>
    <row r="2450" spans="20:20" ht="20.25" customHeight="1">
      <c r="T2450" s="285"/>
    </row>
    <row r="2451" spans="20:20" ht="20.25" customHeight="1">
      <c r="T2451" s="285"/>
    </row>
    <row r="2452" spans="20:20" ht="20.25" customHeight="1">
      <c r="T2452" s="285"/>
    </row>
    <row r="2453" spans="20:20" ht="20.25" customHeight="1">
      <c r="T2453" s="285"/>
    </row>
    <row r="2454" spans="20:20" ht="20.25" customHeight="1">
      <c r="T2454" s="285"/>
    </row>
    <row r="2455" spans="20:20" ht="20.25" customHeight="1">
      <c r="T2455" s="285"/>
    </row>
    <row r="2456" spans="20:20" ht="20.25" customHeight="1">
      <c r="T2456" s="285"/>
    </row>
    <row r="2457" spans="20:20" ht="20.25" customHeight="1">
      <c r="T2457" s="285"/>
    </row>
    <row r="2458" spans="20:20" ht="20.25" customHeight="1">
      <c r="T2458" s="285"/>
    </row>
    <row r="2459" spans="20:20" ht="20.25" customHeight="1">
      <c r="T2459" s="285"/>
    </row>
    <row r="2460" spans="20:20" ht="20.25" customHeight="1">
      <c r="T2460" s="285"/>
    </row>
    <row r="2461" spans="20:20" ht="20.25" customHeight="1">
      <c r="T2461" s="285"/>
    </row>
    <row r="2462" spans="20:20" ht="20.25" customHeight="1">
      <c r="T2462" s="285"/>
    </row>
    <row r="2463" spans="20:20" ht="20.25" customHeight="1">
      <c r="T2463" s="285"/>
    </row>
    <row r="2464" spans="20:20" ht="20.25" customHeight="1">
      <c r="T2464" s="285"/>
    </row>
    <row r="2465" spans="20:20" ht="20.25" customHeight="1">
      <c r="T2465" s="285"/>
    </row>
    <row r="2466" spans="20:20" ht="20.25" customHeight="1">
      <c r="T2466" s="285"/>
    </row>
    <row r="2467" spans="20:20" ht="20.25" customHeight="1">
      <c r="T2467" s="285"/>
    </row>
    <row r="2468" spans="20:20" ht="20.25" customHeight="1">
      <c r="T2468" s="285"/>
    </row>
    <row r="2469" spans="20:20" ht="20.25" customHeight="1">
      <c r="T2469" s="285"/>
    </row>
    <row r="2470" spans="20:20" ht="20.25" customHeight="1">
      <c r="T2470" s="285"/>
    </row>
    <row r="2471" spans="20:20" ht="20.25" customHeight="1">
      <c r="T2471" s="285"/>
    </row>
    <row r="2472" spans="20:20" ht="20.25" customHeight="1">
      <c r="T2472" s="285"/>
    </row>
    <row r="2473" spans="20:20" ht="20.25" customHeight="1">
      <c r="T2473" s="285"/>
    </row>
    <row r="2474" spans="20:20" ht="20.25" customHeight="1">
      <c r="T2474" s="285"/>
    </row>
    <row r="2475" spans="20:20" ht="20.25" customHeight="1">
      <c r="T2475" s="285"/>
    </row>
    <row r="2476" spans="20:20" ht="20.25" customHeight="1">
      <c r="T2476" s="285"/>
    </row>
    <row r="2477" spans="20:20" ht="20.25" customHeight="1">
      <c r="T2477" s="285"/>
    </row>
    <row r="2478" spans="20:20" ht="20.25" customHeight="1">
      <c r="T2478" s="285"/>
    </row>
    <row r="2479" spans="20:20" ht="20.25" customHeight="1">
      <c r="T2479" s="285"/>
    </row>
    <row r="2480" spans="20:20" ht="20.25" customHeight="1">
      <c r="T2480" s="285"/>
    </row>
    <row r="2481" spans="20:20" ht="20.25" customHeight="1">
      <c r="T2481" s="285"/>
    </row>
    <row r="2482" spans="20:20" ht="20.25" customHeight="1">
      <c r="T2482" s="285"/>
    </row>
    <row r="2483" spans="20:20" ht="20.25" customHeight="1">
      <c r="T2483" s="285"/>
    </row>
    <row r="2484" spans="20:20" ht="20.25" customHeight="1">
      <c r="T2484" s="285"/>
    </row>
    <row r="2485" spans="20:20" ht="20.25" customHeight="1">
      <c r="T2485" s="285"/>
    </row>
    <row r="2486" spans="20:20" ht="20.25" customHeight="1">
      <c r="T2486" s="285"/>
    </row>
    <row r="2487" spans="20:20" ht="20.25" customHeight="1">
      <c r="T2487" s="285"/>
    </row>
    <row r="2488" spans="20:20" ht="20.25" customHeight="1">
      <c r="T2488" s="285"/>
    </row>
    <row r="2489" spans="20:20" ht="20.25" customHeight="1">
      <c r="T2489" s="285"/>
    </row>
    <row r="2490" spans="20:20" ht="20.25" customHeight="1">
      <c r="T2490" s="285"/>
    </row>
    <row r="2491" spans="20:20" ht="20.25" customHeight="1">
      <c r="T2491" s="285"/>
    </row>
    <row r="2492" spans="20:20" ht="20.25" customHeight="1">
      <c r="T2492" s="285"/>
    </row>
    <row r="2493" spans="20:20" ht="20.25" customHeight="1">
      <c r="T2493" s="285"/>
    </row>
    <row r="2494" spans="20:20" ht="20.25" customHeight="1">
      <c r="T2494" s="285"/>
    </row>
    <row r="2495" spans="20:20" ht="20.25" customHeight="1">
      <c r="T2495" s="285"/>
    </row>
    <row r="2496" spans="20:20" ht="20.25" customHeight="1">
      <c r="T2496" s="285"/>
    </row>
    <row r="2497" spans="20:20" ht="20.25" customHeight="1">
      <c r="T2497" s="285"/>
    </row>
    <row r="2498" spans="20:20" ht="20.25" customHeight="1">
      <c r="T2498" s="285"/>
    </row>
    <row r="2499" spans="20:20" ht="20.25" customHeight="1">
      <c r="T2499" s="285"/>
    </row>
    <row r="2500" spans="20:20" ht="20.25" customHeight="1">
      <c r="T2500" s="285"/>
    </row>
    <row r="2501" spans="20:20" ht="20.25" customHeight="1">
      <c r="T2501" s="285"/>
    </row>
    <row r="2502" spans="20:20" ht="20.25" customHeight="1">
      <c r="T2502" s="285"/>
    </row>
    <row r="2503" spans="20:20" ht="20.25" customHeight="1">
      <c r="T2503" s="285"/>
    </row>
    <row r="2504" spans="20:20" ht="20.25" customHeight="1">
      <c r="T2504" s="285"/>
    </row>
    <row r="2505" spans="20:20" ht="20.25" customHeight="1">
      <c r="T2505" s="285"/>
    </row>
    <row r="2506" spans="20:20" ht="20.25" customHeight="1">
      <c r="T2506" s="285"/>
    </row>
    <row r="2507" spans="20:20" ht="20.25" customHeight="1">
      <c r="T2507" s="285"/>
    </row>
    <row r="2508" spans="20:20" ht="20.25" customHeight="1">
      <c r="T2508" s="285"/>
    </row>
    <row r="2509" spans="20:20" ht="20.25" customHeight="1">
      <c r="T2509" s="285"/>
    </row>
    <row r="2510" spans="20:20" ht="20.25" customHeight="1">
      <c r="T2510" s="285"/>
    </row>
    <row r="2511" spans="20:20" ht="20.25" customHeight="1">
      <c r="T2511" s="285"/>
    </row>
    <row r="2512" spans="20:20" ht="20.25" customHeight="1">
      <c r="T2512" s="285"/>
    </row>
    <row r="2513" spans="20:20" ht="20.25" customHeight="1">
      <c r="T2513" s="285"/>
    </row>
    <row r="2514" spans="20:20" ht="20.25" customHeight="1">
      <c r="T2514" s="285"/>
    </row>
    <row r="2515" spans="20:20" ht="20.25" customHeight="1">
      <c r="T2515" s="285"/>
    </row>
    <row r="2516" spans="20:20" ht="20.25" customHeight="1">
      <c r="T2516" s="285"/>
    </row>
    <row r="2517" spans="20:20" ht="20.25" customHeight="1">
      <c r="T2517" s="285"/>
    </row>
    <row r="2518" spans="20:20" ht="20.25" customHeight="1">
      <c r="T2518" s="285"/>
    </row>
    <row r="2519" spans="20:20" ht="20.25" customHeight="1">
      <c r="T2519" s="285"/>
    </row>
    <row r="2520" spans="20:20" ht="20.25" customHeight="1">
      <c r="T2520" s="285"/>
    </row>
    <row r="2521" spans="20:20" ht="20.25" customHeight="1">
      <c r="T2521" s="285"/>
    </row>
    <row r="2522" spans="20:20" ht="20.25" customHeight="1">
      <c r="T2522" s="285"/>
    </row>
    <row r="2523" spans="20:20" ht="20.25" customHeight="1">
      <c r="T2523" s="285"/>
    </row>
    <row r="2524" spans="20:20" ht="20.25" customHeight="1">
      <c r="T2524" s="285"/>
    </row>
    <row r="2525" spans="20:20" ht="20.25" customHeight="1">
      <c r="T2525" s="285"/>
    </row>
    <row r="2526" spans="20:20" ht="20.25" customHeight="1">
      <c r="T2526" s="285"/>
    </row>
    <row r="2527" spans="20:20" ht="20.25" customHeight="1">
      <c r="T2527" s="285"/>
    </row>
    <row r="2528" spans="20:20" ht="20.25" customHeight="1">
      <c r="T2528" s="285"/>
    </row>
    <row r="2529" spans="20:20" ht="20.25" customHeight="1">
      <c r="T2529" s="285"/>
    </row>
    <row r="2530" spans="20:20" ht="20.25" customHeight="1">
      <c r="T2530" s="285"/>
    </row>
    <row r="2531" spans="20:20" ht="20.25" customHeight="1">
      <c r="T2531" s="285"/>
    </row>
    <row r="2532" spans="20:20" ht="20.25" customHeight="1">
      <c r="T2532" s="285"/>
    </row>
    <row r="2533" spans="20:20" ht="20.25" customHeight="1">
      <c r="T2533" s="285"/>
    </row>
    <row r="2534" spans="20:20" ht="20.25" customHeight="1">
      <c r="T2534" s="285"/>
    </row>
    <row r="2535" spans="20:20" ht="20.25" customHeight="1">
      <c r="T2535" s="285"/>
    </row>
    <row r="2536" spans="20:20" ht="20.25" customHeight="1">
      <c r="T2536" s="285"/>
    </row>
    <row r="2537" spans="20:20" ht="20.25" customHeight="1">
      <c r="T2537" s="285"/>
    </row>
    <row r="2538" spans="20:20" ht="20.25" customHeight="1">
      <c r="T2538" s="285"/>
    </row>
    <row r="2539" spans="20:20" ht="20.25" customHeight="1">
      <c r="T2539" s="285"/>
    </row>
    <row r="2540" spans="20:20" ht="20.25" customHeight="1">
      <c r="T2540" s="285"/>
    </row>
    <row r="2541" spans="20:20" ht="20.25" customHeight="1">
      <c r="T2541" s="285"/>
    </row>
    <row r="2542" spans="20:20" ht="20.25" customHeight="1">
      <c r="T2542" s="285"/>
    </row>
    <row r="2543" spans="20:20" ht="20.25" customHeight="1">
      <c r="T2543" s="285"/>
    </row>
    <row r="2544" spans="20:20" ht="20.25" customHeight="1">
      <c r="T2544" s="285"/>
    </row>
    <row r="2545" spans="20:20" ht="20.25" customHeight="1">
      <c r="T2545" s="285"/>
    </row>
    <row r="2546" spans="20:20" ht="20.25" customHeight="1">
      <c r="T2546" s="285"/>
    </row>
    <row r="2547" spans="20:20" ht="20.25" customHeight="1">
      <c r="T2547" s="285"/>
    </row>
    <row r="2548" spans="20:20" ht="20.25" customHeight="1">
      <c r="T2548" s="285"/>
    </row>
    <row r="2549" spans="20:20" ht="20.25" customHeight="1">
      <c r="T2549" s="285"/>
    </row>
    <row r="2550" spans="20:20" ht="20.25" customHeight="1">
      <c r="T2550" s="285"/>
    </row>
    <row r="2551" spans="20:20" ht="20.25" customHeight="1">
      <c r="T2551" s="285"/>
    </row>
    <row r="2552" spans="20:20" ht="20.25" customHeight="1">
      <c r="T2552" s="285"/>
    </row>
    <row r="2553" spans="20:20" ht="20.25" customHeight="1">
      <c r="T2553" s="285"/>
    </row>
    <row r="2554" spans="20:20" ht="20.25" customHeight="1">
      <c r="T2554" s="285"/>
    </row>
    <row r="2555" spans="20:20" ht="20.25" customHeight="1">
      <c r="T2555" s="285"/>
    </row>
    <row r="2556" spans="20:20" ht="20.25" customHeight="1">
      <c r="T2556" s="285"/>
    </row>
    <row r="2557" spans="20:20" ht="20.25" customHeight="1">
      <c r="T2557" s="285"/>
    </row>
    <row r="2558" spans="20:20" ht="20.25" customHeight="1">
      <c r="T2558" s="285"/>
    </row>
    <row r="2559" spans="20:20" ht="20.25" customHeight="1">
      <c r="T2559" s="285"/>
    </row>
    <row r="2560" spans="20:20" ht="20.25" customHeight="1">
      <c r="T2560" s="285"/>
    </row>
    <row r="2561" spans="20:20" ht="20.25" customHeight="1">
      <c r="T2561" s="285"/>
    </row>
    <row r="2562" spans="20:20" ht="20.25" customHeight="1">
      <c r="T2562" s="285"/>
    </row>
    <row r="2563" spans="20:20" ht="20.25" customHeight="1">
      <c r="T2563" s="285"/>
    </row>
    <row r="2564" spans="20:20" ht="20.25" customHeight="1">
      <c r="T2564" s="285"/>
    </row>
    <row r="2565" spans="20:20" ht="20.25" customHeight="1">
      <c r="T2565" s="285"/>
    </row>
    <row r="2566" spans="20:20" ht="20.25" customHeight="1">
      <c r="T2566" s="285"/>
    </row>
    <row r="2567" spans="20:20" ht="20.25" customHeight="1">
      <c r="T2567" s="285"/>
    </row>
    <row r="2568" spans="20:20" ht="20.25" customHeight="1">
      <c r="T2568" s="285"/>
    </row>
    <row r="2569" spans="20:20" ht="20.25" customHeight="1">
      <c r="T2569" s="285"/>
    </row>
    <row r="2570" spans="20:20" ht="20.25" customHeight="1">
      <c r="T2570" s="285"/>
    </row>
    <row r="2571" spans="20:20" ht="20.25" customHeight="1">
      <c r="T2571" s="285"/>
    </row>
    <row r="2572" spans="20:20" ht="20.25" customHeight="1">
      <c r="T2572" s="285"/>
    </row>
    <row r="2573" spans="20:20" ht="20.25" customHeight="1">
      <c r="T2573" s="285"/>
    </row>
    <row r="2574" spans="20:20" ht="20.25" customHeight="1">
      <c r="T2574" s="285"/>
    </row>
    <row r="2575" spans="20:20" ht="20.25" customHeight="1">
      <c r="T2575" s="285"/>
    </row>
    <row r="2576" spans="20:20" ht="20.25" customHeight="1">
      <c r="T2576" s="285"/>
    </row>
    <row r="2577" spans="20:20" ht="20.25" customHeight="1">
      <c r="T2577" s="285"/>
    </row>
    <row r="2578" spans="20:20" ht="20.25" customHeight="1">
      <c r="T2578" s="285"/>
    </row>
    <row r="2579" spans="20:20" ht="20.25" customHeight="1">
      <c r="T2579" s="285"/>
    </row>
    <row r="2580" spans="20:20" ht="20.25" customHeight="1">
      <c r="T2580" s="285"/>
    </row>
    <row r="2581" spans="20:20" ht="20.25" customHeight="1">
      <c r="T2581" s="285"/>
    </row>
    <row r="2582" spans="20:20" ht="20.25" customHeight="1">
      <c r="T2582" s="285"/>
    </row>
    <row r="2583" spans="20:20" ht="20.25" customHeight="1">
      <c r="T2583" s="285"/>
    </row>
    <row r="2584" spans="20:20" ht="20.25" customHeight="1">
      <c r="T2584" s="285"/>
    </row>
    <row r="2585" spans="20:20" ht="20.25" customHeight="1">
      <c r="T2585" s="285"/>
    </row>
    <row r="2586" spans="20:20" ht="20.25" customHeight="1">
      <c r="T2586" s="285"/>
    </row>
    <row r="2587" spans="20:20" ht="20.25" customHeight="1">
      <c r="T2587" s="285"/>
    </row>
    <row r="2588" spans="20:20" ht="20.25" customHeight="1">
      <c r="T2588" s="285"/>
    </row>
    <row r="2589" spans="20:20" ht="20.25" customHeight="1">
      <c r="T2589" s="285"/>
    </row>
    <row r="2590" spans="20:20" ht="20.25" customHeight="1">
      <c r="T2590" s="285"/>
    </row>
    <row r="2591" spans="20:20" ht="20.25" customHeight="1">
      <c r="T2591" s="285"/>
    </row>
    <row r="2592" spans="20:20" ht="20.25" customHeight="1">
      <c r="T2592" s="285"/>
    </row>
    <row r="2593" spans="20:20" ht="20.25" customHeight="1">
      <c r="T2593" s="285"/>
    </row>
    <row r="2594" spans="20:20" ht="20.25" customHeight="1">
      <c r="T2594" s="285"/>
    </row>
    <row r="2595" spans="20:20" ht="20.25" customHeight="1">
      <c r="T2595" s="285"/>
    </row>
    <row r="2596" spans="20:20" ht="20.25" customHeight="1">
      <c r="T2596" s="285"/>
    </row>
    <row r="2597" spans="20:20" ht="20.25" customHeight="1">
      <c r="T2597" s="285"/>
    </row>
    <row r="2598" spans="20:20" ht="20.25" customHeight="1">
      <c r="T2598" s="285"/>
    </row>
    <row r="2599" spans="20:20" ht="20.25" customHeight="1">
      <c r="T2599" s="285"/>
    </row>
    <row r="2600" spans="20:20" ht="20.25" customHeight="1">
      <c r="T2600" s="285"/>
    </row>
    <row r="2601" spans="20:20" ht="20.25" customHeight="1">
      <c r="T2601" s="285"/>
    </row>
    <row r="2602" spans="20:20" ht="20.25" customHeight="1">
      <c r="T2602" s="285"/>
    </row>
    <row r="2603" spans="20:20" ht="20.25" customHeight="1">
      <c r="T2603" s="285"/>
    </row>
    <row r="2604" spans="20:20" ht="20.25" customHeight="1">
      <c r="T2604" s="285"/>
    </row>
    <row r="2605" spans="20:20" ht="20.25" customHeight="1">
      <c r="T2605" s="285"/>
    </row>
    <row r="2606" spans="20:20" ht="20.25" customHeight="1">
      <c r="T2606" s="285"/>
    </row>
    <row r="2607" spans="20:20" ht="20.25" customHeight="1">
      <c r="T2607" s="285"/>
    </row>
    <row r="2608" spans="20:20" ht="20.25" customHeight="1">
      <c r="T2608" s="285"/>
    </row>
    <row r="2609" spans="20:20" ht="20.25" customHeight="1">
      <c r="T2609" s="285"/>
    </row>
    <row r="2610" spans="20:20" ht="20.25" customHeight="1">
      <c r="T2610" s="285"/>
    </row>
    <row r="2611" spans="20:20" ht="20.25" customHeight="1">
      <c r="T2611" s="285"/>
    </row>
    <row r="2612" spans="20:20" ht="20.25" customHeight="1">
      <c r="T2612" s="285"/>
    </row>
    <row r="2613" spans="20:20" ht="20.25" customHeight="1">
      <c r="T2613" s="285"/>
    </row>
    <row r="2614" spans="20:20" ht="20.25" customHeight="1">
      <c r="T2614" s="285"/>
    </row>
    <row r="2615" spans="20:20" ht="20.25" customHeight="1">
      <c r="T2615" s="285"/>
    </row>
    <row r="2616" spans="20:20" ht="20.25" customHeight="1">
      <c r="T2616" s="285"/>
    </row>
    <row r="2617" spans="20:20" ht="20.25" customHeight="1">
      <c r="T2617" s="285"/>
    </row>
    <row r="2618" spans="20:20" ht="20.25" customHeight="1">
      <c r="T2618" s="285"/>
    </row>
    <row r="2619" spans="20:20" ht="20.25" customHeight="1">
      <c r="T2619" s="285"/>
    </row>
    <row r="2620" spans="20:20" ht="20.25" customHeight="1">
      <c r="T2620" s="285"/>
    </row>
    <row r="2621" spans="20:20" ht="20.25" customHeight="1">
      <c r="T2621" s="285"/>
    </row>
    <row r="2622" spans="20:20" ht="20.25" customHeight="1">
      <c r="T2622" s="285"/>
    </row>
    <row r="2623" spans="20:20" ht="20.25" customHeight="1">
      <c r="T2623" s="285"/>
    </row>
    <row r="2624" spans="20:20" ht="20.25" customHeight="1">
      <c r="T2624" s="285"/>
    </row>
    <row r="2625" spans="20:20" ht="20.25" customHeight="1">
      <c r="T2625" s="285"/>
    </row>
    <row r="2626" spans="20:20" ht="20.25" customHeight="1">
      <c r="T2626" s="285"/>
    </row>
    <row r="2627" spans="20:20" ht="20.25" customHeight="1">
      <c r="T2627" s="285"/>
    </row>
    <row r="2628" spans="20:20" ht="20.25" customHeight="1">
      <c r="T2628" s="285"/>
    </row>
    <row r="2629" spans="20:20" ht="20.25" customHeight="1">
      <c r="T2629" s="285"/>
    </row>
    <row r="2630" spans="20:20" ht="20.25" customHeight="1">
      <c r="T2630" s="285"/>
    </row>
    <row r="2631" spans="20:20" ht="20.25" customHeight="1">
      <c r="T2631" s="285"/>
    </row>
    <row r="2632" spans="20:20" ht="20.25" customHeight="1">
      <c r="T2632" s="285"/>
    </row>
    <row r="2633" spans="20:20" ht="20.25" customHeight="1">
      <c r="T2633" s="285"/>
    </row>
    <row r="2634" spans="20:20" ht="20.25" customHeight="1">
      <c r="T2634" s="285"/>
    </row>
    <row r="2635" spans="20:20" ht="20.25" customHeight="1">
      <c r="T2635" s="285"/>
    </row>
    <row r="2636" spans="20:20" ht="20.25" customHeight="1">
      <c r="T2636" s="285"/>
    </row>
    <row r="2637" spans="20:20" ht="20.25" customHeight="1">
      <c r="T2637" s="285"/>
    </row>
    <row r="2638" spans="20:20" ht="20.25" customHeight="1">
      <c r="T2638" s="285"/>
    </row>
    <row r="2639" spans="20:20" ht="20.25" customHeight="1">
      <c r="T2639" s="285"/>
    </row>
    <row r="2640" spans="20:20" ht="20.25" customHeight="1">
      <c r="T2640" s="285"/>
    </row>
    <row r="2641" spans="20:20" ht="20.25" customHeight="1">
      <c r="T2641" s="285"/>
    </row>
    <row r="2642" spans="20:20" ht="20.25" customHeight="1">
      <c r="T2642" s="285"/>
    </row>
    <row r="2643" spans="20:20" ht="20.25" customHeight="1">
      <c r="T2643" s="285"/>
    </row>
    <row r="2644" spans="20:20" ht="20.25" customHeight="1">
      <c r="T2644" s="285"/>
    </row>
    <row r="2645" spans="20:20" ht="20.25" customHeight="1">
      <c r="T2645" s="285"/>
    </row>
    <row r="2646" spans="20:20" ht="20.25" customHeight="1">
      <c r="T2646" s="285"/>
    </row>
    <row r="2647" spans="20:20" ht="20.25" customHeight="1">
      <c r="T2647" s="285"/>
    </row>
    <row r="2648" spans="20:20" ht="20.25" customHeight="1">
      <c r="T2648" s="285"/>
    </row>
    <row r="2649" spans="20:20" ht="20.25" customHeight="1">
      <c r="T2649" s="285"/>
    </row>
    <row r="2650" spans="20:20" ht="20.25" customHeight="1">
      <c r="T2650" s="285"/>
    </row>
    <row r="2651" spans="20:20" ht="20.25" customHeight="1">
      <c r="T2651" s="285"/>
    </row>
    <row r="2652" spans="20:20" ht="20.25" customHeight="1">
      <c r="T2652" s="285"/>
    </row>
    <row r="2653" spans="20:20" ht="20.25" customHeight="1">
      <c r="T2653" s="285"/>
    </row>
    <row r="2654" spans="20:20" ht="20.25" customHeight="1">
      <c r="T2654" s="285"/>
    </row>
    <row r="2655" spans="20:20" ht="20.25" customHeight="1">
      <c r="T2655" s="285"/>
    </row>
    <row r="2656" spans="20:20" ht="20.25" customHeight="1">
      <c r="T2656" s="285"/>
    </row>
    <row r="2657" spans="20:20" ht="20.25" customHeight="1">
      <c r="T2657" s="285"/>
    </row>
    <row r="2658" spans="20:20" ht="20.25" customHeight="1">
      <c r="T2658" s="285"/>
    </row>
    <row r="2659" spans="20:20" ht="20.25" customHeight="1">
      <c r="T2659" s="285"/>
    </row>
    <row r="2660" spans="20:20" ht="20.25" customHeight="1">
      <c r="T2660" s="285"/>
    </row>
    <row r="2661" spans="20:20" ht="20.25" customHeight="1">
      <c r="T2661" s="285"/>
    </row>
    <row r="2662" spans="20:20" ht="20.25" customHeight="1">
      <c r="T2662" s="285"/>
    </row>
    <row r="2663" spans="20:20" ht="20.25" customHeight="1">
      <c r="T2663" s="285"/>
    </row>
    <row r="2664" spans="20:20" ht="20.25" customHeight="1">
      <c r="T2664" s="285"/>
    </row>
    <row r="2665" spans="20:20" ht="20.25" customHeight="1">
      <c r="T2665" s="285"/>
    </row>
    <row r="2666" spans="20:20" ht="20.25" customHeight="1">
      <c r="T2666" s="285"/>
    </row>
    <row r="2667" spans="20:20" ht="20.25" customHeight="1">
      <c r="T2667" s="285"/>
    </row>
    <row r="2668" spans="20:20" ht="20.25" customHeight="1">
      <c r="T2668" s="285"/>
    </row>
    <row r="2669" spans="20:20" ht="20.25" customHeight="1">
      <c r="T2669" s="285"/>
    </row>
    <row r="2670" spans="20:20" ht="20.25" customHeight="1">
      <c r="T2670" s="285"/>
    </row>
    <row r="2671" spans="20:20" ht="20.25" customHeight="1">
      <c r="T2671" s="285"/>
    </row>
    <row r="2672" spans="20:20" ht="20.25" customHeight="1">
      <c r="T2672" s="285"/>
    </row>
    <row r="2673" spans="20:20" ht="20.25" customHeight="1">
      <c r="T2673" s="285"/>
    </row>
    <row r="2674" spans="20:20" ht="20.25" customHeight="1">
      <c r="T2674" s="285"/>
    </row>
    <row r="2675" spans="20:20" ht="20.25" customHeight="1">
      <c r="T2675" s="285"/>
    </row>
    <row r="2676" spans="20:20" ht="20.25" customHeight="1">
      <c r="T2676" s="285"/>
    </row>
    <row r="2677" spans="20:20" ht="20.25" customHeight="1">
      <c r="T2677" s="285"/>
    </row>
    <row r="2678" spans="20:20" ht="20.25" customHeight="1">
      <c r="T2678" s="285"/>
    </row>
    <row r="2679" spans="20:20" ht="20.25" customHeight="1">
      <c r="T2679" s="285"/>
    </row>
    <row r="2680" spans="20:20" ht="20.25" customHeight="1">
      <c r="T2680" s="285"/>
    </row>
    <row r="2681" spans="20:20" ht="20.25" customHeight="1">
      <c r="T2681" s="285"/>
    </row>
    <row r="2682" spans="20:20" ht="20.25" customHeight="1">
      <c r="T2682" s="285"/>
    </row>
    <row r="2683" spans="20:20" ht="20.25" customHeight="1">
      <c r="T2683" s="285"/>
    </row>
    <row r="2684" spans="20:20" ht="20.25" customHeight="1">
      <c r="T2684" s="285"/>
    </row>
    <row r="2685" spans="20:20" ht="20.25" customHeight="1">
      <c r="T2685" s="285"/>
    </row>
    <row r="2686" spans="20:20" ht="20.25" customHeight="1">
      <c r="T2686" s="285"/>
    </row>
    <row r="2687" spans="20:20" ht="20.25" customHeight="1">
      <c r="T2687" s="285"/>
    </row>
    <row r="2688" spans="20:20" ht="20.25" customHeight="1">
      <c r="T2688" s="285"/>
    </row>
    <row r="2689" spans="20:20" ht="20.25" customHeight="1">
      <c r="T2689" s="285"/>
    </row>
    <row r="2690" spans="20:20" ht="20.25" customHeight="1">
      <c r="T2690" s="285"/>
    </row>
    <row r="2691" spans="20:20" ht="20.25" customHeight="1">
      <c r="T2691" s="285"/>
    </row>
    <row r="2692" spans="20:20" ht="20.25" customHeight="1">
      <c r="T2692" s="285"/>
    </row>
    <row r="2693" spans="20:20" ht="20.25" customHeight="1">
      <c r="T2693" s="285"/>
    </row>
    <row r="2694" spans="20:20" ht="20.25" customHeight="1">
      <c r="T2694" s="285"/>
    </row>
    <row r="2695" spans="20:20" ht="20.25" customHeight="1">
      <c r="T2695" s="285"/>
    </row>
    <row r="2696" spans="20:20" ht="20.25" customHeight="1">
      <c r="T2696" s="285"/>
    </row>
    <row r="2697" spans="20:20" ht="20.25" customHeight="1">
      <c r="T2697" s="285"/>
    </row>
    <row r="2698" spans="20:20" ht="20.25" customHeight="1">
      <c r="T2698" s="285"/>
    </row>
    <row r="2699" spans="20:20" ht="20.25" customHeight="1">
      <c r="T2699" s="285"/>
    </row>
    <row r="2700" spans="20:20" ht="20.25" customHeight="1">
      <c r="T2700" s="285"/>
    </row>
    <row r="2701" spans="20:20" ht="20.25" customHeight="1">
      <c r="T2701" s="285"/>
    </row>
    <row r="2702" spans="20:20" ht="20.25" customHeight="1">
      <c r="T2702" s="285"/>
    </row>
    <row r="2703" spans="20:20" ht="20.25" customHeight="1">
      <c r="T2703" s="285"/>
    </row>
    <row r="2704" spans="20:20" ht="20.25" customHeight="1">
      <c r="T2704" s="285"/>
    </row>
    <row r="2705" spans="20:20" ht="20.25" customHeight="1">
      <c r="T2705" s="285"/>
    </row>
    <row r="2706" spans="20:20" ht="20.25" customHeight="1">
      <c r="T2706" s="285"/>
    </row>
    <row r="2707" spans="20:20" ht="20.25" customHeight="1">
      <c r="T2707" s="285"/>
    </row>
    <row r="2708" spans="20:20" ht="20.25" customHeight="1">
      <c r="T2708" s="285"/>
    </row>
    <row r="2709" spans="20:20" ht="20.25" customHeight="1">
      <c r="T2709" s="285"/>
    </row>
    <row r="2710" spans="20:20" ht="20.25" customHeight="1">
      <c r="T2710" s="285"/>
    </row>
    <row r="2711" spans="20:20" ht="20.25" customHeight="1">
      <c r="T2711" s="285"/>
    </row>
    <row r="2712" spans="20:20" ht="20.25" customHeight="1">
      <c r="T2712" s="285"/>
    </row>
    <row r="2713" spans="20:20" ht="20.25" customHeight="1">
      <c r="T2713" s="285"/>
    </row>
    <row r="2714" spans="20:20" ht="20.25" customHeight="1">
      <c r="T2714" s="285"/>
    </row>
    <row r="2715" spans="20:20" ht="20.25" customHeight="1">
      <c r="T2715" s="285"/>
    </row>
    <row r="2716" spans="20:20" ht="20.25" customHeight="1">
      <c r="T2716" s="285"/>
    </row>
    <row r="2717" spans="20:20" ht="20.25" customHeight="1">
      <c r="T2717" s="285"/>
    </row>
    <row r="2718" spans="20:20" ht="20.25" customHeight="1">
      <c r="T2718" s="285"/>
    </row>
    <row r="2719" spans="20:20" ht="20.25" customHeight="1">
      <c r="T2719" s="285"/>
    </row>
    <row r="2720" spans="20:20" ht="20.25" customHeight="1">
      <c r="T2720" s="285"/>
    </row>
    <row r="2721" spans="20:20" ht="20.25" customHeight="1">
      <c r="T2721" s="285"/>
    </row>
    <row r="2722" spans="20:20" ht="20.25" customHeight="1">
      <c r="T2722" s="285"/>
    </row>
    <row r="2723" spans="20:20" ht="20.25" customHeight="1">
      <c r="T2723" s="285"/>
    </row>
    <row r="2724" spans="20:20" ht="20.25" customHeight="1">
      <c r="T2724" s="285"/>
    </row>
    <row r="2725" spans="20:20" ht="20.25" customHeight="1">
      <c r="T2725" s="285"/>
    </row>
    <row r="2726" spans="20:20" ht="20.25" customHeight="1">
      <c r="T2726" s="285"/>
    </row>
    <row r="2727" spans="20:20" ht="20.25" customHeight="1">
      <c r="T2727" s="285"/>
    </row>
    <row r="2728" spans="20:20" ht="20.25" customHeight="1">
      <c r="T2728" s="285"/>
    </row>
    <row r="2729" spans="20:20" ht="20.25" customHeight="1">
      <c r="T2729" s="285"/>
    </row>
    <row r="2730" spans="20:20" ht="20.25" customHeight="1">
      <c r="T2730" s="285"/>
    </row>
    <row r="2731" spans="20:20" ht="20.25" customHeight="1">
      <c r="T2731" s="285"/>
    </row>
    <row r="2732" spans="20:20" ht="20.25" customHeight="1">
      <c r="T2732" s="285"/>
    </row>
    <row r="2733" spans="20:20" ht="20.25" customHeight="1">
      <c r="T2733" s="285"/>
    </row>
    <row r="2734" spans="20:20" ht="20.25" customHeight="1">
      <c r="T2734" s="285"/>
    </row>
    <row r="2735" spans="20:20" ht="20.25" customHeight="1">
      <c r="T2735" s="285"/>
    </row>
    <row r="2736" spans="20:20" ht="20.25" customHeight="1">
      <c r="T2736" s="285"/>
    </row>
    <row r="2737" spans="20:20" ht="20.25" customHeight="1">
      <c r="T2737" s="285"/>
    </row>
    <row r="2738" spans="20:20" ht="20.25" customHeight="1">
      <c r="T2738" s="285"/>
    </row>
    <row r="2739" spans="20:20" ht="20.25" customHeight="1">
      <c r="T2739" s="285"/>
    </row>
    <row r="2740" spans="20:20" ht="20.25" customHeight="1">
      <c r="T2740" s="285"/>
    </row>
    <row r="2741" spans="20:20" ht="20.25" customHeight="1">
      <c r="T2741" s="285"/>
    </row>
    <row r="2742" spans="20:20" ht="20.25" customHeight="1">
      <c r="T2742" s="285"/>
    </row>
    <row r="2743" spans="20:20" ht="20.25" customHeight="1">
      <c r="T2743" s="285"/>
    </row>
    <row r="2744" spans="20:20" ht="20.25" customHeight="1">
      <c r="T2744" s="285"/>
    </row>
    <row r="2745" spans="20:20" ht="20.25" customHeight="1">
      <c r="T2745" s="285"/>
    </row>
    <row r="2746" spans="20:20" ht="20.25" customHeight="1">
      <c r="T2746" s="285"/>
    </row>
    <row r="2747" spans="20:20" ht="20.25" customHeight="1">
      <c r="T2747" s="285"/>
    </row>
    <row r="2748" spans="20:20" ht="20.25" customHeight="1">
      <c r="T2748" s="285"/>
    </row>
    <row r="2749" spans="20:20" ht="20.25" customHeight="1">
      <c r="T2749" s="285"/>
    </row>
    <row r="2750" spans="20:20" ht="20.25" customHeight="1">
      <c r="T2750" s="285"/>
    </row>
    <row r="2751" spans="20:20" ht="20.25" customHeight="1">
      <c r="T2751" s="285"/>
    </row>
    <row r="2752" spans="20:20" ht="20.25" customHeight="1">
      <c r="T2752" s="285"/>
    </row>
    <row r="2753" spans="20:20" ht="20.25" customHeight="1">
      <c r="T2753" s="285"/>
    </row>
    <row r="2754" spans="20:20" ht="20.25" customHeight="1">
      <c r="T2754" s="285"/>
    </row>
    <row r="2755" spans="20:20" ht="20.25" customHeight="1">
      <c r="T2755" s="285"/>
    </row>
    <row r="2756" spans="20:20" ht="20.25" customHeight="1">
      <c r="T2756" s="285"/>
    </row>
    <row r="2757" spans="20:20" ht="20.25" customHeight="1">
      <c r="T2757" s="285"/>
    </row>
    <row r="2758" spans="20:20" ht="20.25" customHeight="1">
      <c r="T2758" s="285"/>
    </row>
    <row r="2759" spans="20:20" ht="20.25" customHeight="1">
      <c r="T2759" s="285"/>
    </row>
    <row r="2760" spans="20:20" ht="20.25" customHeight="1">
      <c r="T2760" s="285"/>
    </row>
    <row r="2761" spans="20:20" ht="20.25" customHeight="1">
      <c r="T2761" s="285"/>
    </row>
    <row r="2762" spans="20:20" ht="20.25" customHeight="1">
      <c r="T2762" s="285"/>
    </row>
    <row r="2763" spans="20:20" ht="20.25" customHeight="1">
      <c r="T2763" s="285"/>
    </row>
    <row r="2764" spans="20:20" ht="20.25" customHeight="1">
      <c r="T2764" s="285"/>
    </row>
    <row r="2765" spans="20:20" ht="20.25" customHeight="1">
      <c r="T2765" s="285"/>
    </row>
    <row r="2766" spans="20:20" ht="20.25" customHeight="1">
      <c r="T2766" s="285"/>
    </row>
    <row r="2767" spans="20:20" ht="20.25" customHeight="1">
      <c r="T2767" s="285"/>
    </row>
    <row r="2768" spans="20:20" ht="20.25" customHeight="1">
      <c r="T2768" s="285"/>
    </row>
    <row r="2769" spans="20:20" ht="20.25" customHeight="1">
      <c r="T2769" s="285"/>
    </row>
    <row r="2770" spans="20:20" ht="20.25" customHeight="1">
      <c r="T2770" s="285"/>
    </row>
    <row r="2771" spans="20:20" ht="20.25" customHeight="1">
      <c r="T2771" s="285"/>
    </row>
    <row r="2772" spans="20:20" ht="20.25" customHeight="1">
      <c r="T2772" s="285"/>
    </row>
    <row r="2773" spans="20:20" ht="20.25" customHeight="1">
      <c r="T2773" s="285"/>
    </row>
    <row r="2774" spans="20:20" ht="20.25" customHeight="1">
      <c r="T2774" s="285"/>
    </row>
    <row r="2775" spans="20:20" ht="20.25" customHeight="1">
      <c r="T2775" s="285"/>
    </row>
    <row r="2776" spans="20:20" ht="20.25" customHeight="1">
      <c r="T2776" s="285"/>
    </row>
    <row r="2777" spans="20:20" ht="20.25" customHeight="1">
      <c r="T2777" s="285"/>
    </row>
    <row r="2778" spans="20:20" ht="20.25" customHeight="1">
      <c r="T2778" s="285"/>
    </row>
    <row r="2779" spans="20:20" ht="20.25" customHeight="1">
      <c r="T2779" s="285"/>
    </row>
    <row r="2780" spans="20:20" ht="20.25" customHeight="1">
      <c r="T2780" s="285"/>
    </row>
    <row r="2781" spans="20:20" ht="20.25" customHeight="1">
      <c r="T2781" s="285"/>
    </row>
    <row r="2782" spans="20:20" ht="20.25" customHeight="1">
      <c r="T2782" s="285"/>
    </row>
    <row r="2783" spans="20:20" ht="20.25" customHeight="1">
      <c r="T2783" s="285"/>
    </row>
    <row r="2784" spans="20:20" ht="20.25" customHeight="1">
      <c r="T2784" s="285"/>
    </row>
    <row r="2785" spans="20:20" ht="20.25" customHeight="1">
      <c r="T2785" s="285"/>
    </row>
    <row r="2786" spans="20:20" ht="20.25" customHeight="1">
      <c r="T2786" s="285"/>
    </row>
    <row r="2787" spans="20:20" ht="20.25" customHeight="1">
      <c r="T2787" s="285"/>
    </row>
    <row r="2788" spans="20:20" ht="20.25" customHeight="1">
      <c r="T2788" s="285"/>
    </row>
    <row r="2789" spans="20:20" ht="20.25" customHeight="1">
      <c r="T2789" s="285"/>
    </row>
    <row r="2790" spans="20:20" ht="20.25" customHeight="1">
      <c r="T2790" s="285"/>
    </row>
    <row r="2791" spans="20:20" ht="20.25" customHeight="1">
      <c r="T2791" s="285"/>
    </row>
    <row r="2792" spans="20:20" ht="20.25" customHeight="1">
      <c r="T2792" s="285"/>
    </row>
    <row r="2793" spans="20:20" ht="20.25" customHeight="1">
      <c r="T2793" s="285"/>
    </row>
    <row r="2794" spans="20:20" ht="20.25" customHeight="1">
      <c r="T2794" s="285"/>
    </row>
    <row r="2795" spans="20:20" ht="20.25" customHeight="1">
      <c r="T2795" s="285"/>
    </row>
    <row r="2796" spans="20:20" ht="20.25" customHeight="1">
      <c r="T2796" s="285"/>
    </row>
    <row r="2797" spans="20:20" ht="20.25" customHeight="1">
      <c r="T2797" s="285"/>
    </row>
    <row r="2798" spans="20:20" ht="20.25" customHeight="1">
      <c r="T2798" s="285"/>
    </row>
    <row r="2799" spans="20:20" ht="20.25" customHeight="1">
      <c r="T2799" s="285"/>
    </row>
    <row r="2800" spans="20:20" ht="20.25" customHeight="1">
      <c r="T2800" s="285"/>
    </row>
    <row r="2801" spans="20:20" ht="20.25" customHeight="1">
      <c r="T2801" s="285"/>
    </row>
    <row r="2802" spans="20:20" ht="20.25" customHeight="1">
      <c r="T2802" s="285"/>
    </row>
    <row r="2803" spans="20:20" ht="20.25" customHeight="1">
      <c r="T2803" s="285"/>
    </row>
    <row r="2804" spans="20:20" ht="20.25" customHeight="1">
      <c r="T2804" s="285"/>
    </row>
    <row r="2805" spans="20:20" ht="20.25" customHeight="1">
      <c r="T2805" s="285"/>
    </row>
    <row r="2806" spans="20:20" ht="20.25" customHeight="1">
      <c r="T2806" s="285"/>
    </row>
    <row r="2807" spans="20:20" ht="20.25" customHeight="1">
      <c r="T2807" s="285"/>
    </row>
    <row r="2808" spans="20:20" ht="20.25" customHeight="1">
      <c r="T2808" s="285"/>
    </row>
    <row r="2809" spans="20:20" ht="20.25" customHeight="1">
      <c r="T2809" s="285"/>
    </row>
    <row r="2810" spans="20:20" ht="20.25" customHeight="1">
      <c r="T2810" s="285"/>
    </row>
    <row r="2811" spans="20:20" ht="20.25" customHeight="1">
      <c r="T2811" s="285"/>
    </row>
    <row r="2812" spans="20:20" ht="20.25" customHeight="1">
      <c r="T2812" s="285"/>
    </row>
    <row r="2813" spans="20:20" ht="20.25" customHeight="1">
      <c r="T2813" s="285"/>
    </row>
    <row r="2814" spans="20:20" ht="20.25" customHeight="1">
      <c r="T2814" s="285"/>
    </row>
    <row r="2815" spans="20:20" ht="20.25" customHeight="1">
      <c r="T2815" s="285"/>
    </row>
    <row r="2816" spans="20:20" ht="20.25" customHeight="1">
      <c r="T2816" s="285"/>
    </row>
    <row r="2817" spans="20:20" ht="20.25" customHeight="1">
      <c r="T2817" s="285"/>
    </row>
    <row r="2818" spans="20:20" ht="20.25" customHeight="1">
      <c r="T2818" s="285"/>
    </row>
    <row r="2819" spans="20:20" ht="20.25" customHeight="1">
      <c r="T2819" s="285"/>
    </row>
    <row r="2820" spans="20:20" ht="20.25" customHeight="1">
      <c r="T2820" s="285"/>
    </row>
    <row r="2821" spans="20:20" ht="20.25" customHeight="1">
      <c r="T2821" s="285"/>
    </row>
    <row r="2822" spans="20:20" ht="20.25" customHeight="1">
      <c r="T2822" s="285"/>
    </row>
    <row r="2823" spans="20:20" ht="20.25" customHeight="1">
      <c r="T2823" s="285"/>
    </row>
    <row r="2824" spans="20:20" ht="20.25" customHeight="1">
      <c r="T2824" s="285"/>
    </row>
    <row r="2825" spans="20:20" ht="20.25" customHeight="1">
      <c r="T2825" s="285"/>
    </row>
    <row r="2826" spans="20:20" ht="20.25" customHeight="1">
      <c r="T2826" s="285"/>
    </row>
    <row r="2827" spans="20:20" ht="20.25" customHeight="1">
      <c r="T2827" s="285"/>
    </row>
    <row r="2828" spans="20:20" ht="20.25" customHeight="1">
      <c r="T2828" s="285"/>
    </row>
    <row r="2829" spans="20:20" ht="20.25" customHeight="1">
      <c r="T2829" s="285"/>
    </row>
    <row r="2830" spans="20:20" ht="20.25" customHeight="1">
      <c r="T2830" s="285"/>
    </row>
    <row r="2831" spans="20:20" ht="20.25" customHeight="1">
      <c r="T2831" s="285"/>
    </row>
    <row r="2832" spans="20:20" ht="20.25" customHeight="1">
      <c r="T2832" s="285"/>
    </row>
    <row r="2833" spans="20:20" ht="20.25" customHeight="1">
      <c r="T2833" s="285"/>
    </row>
    <row r="2834" spans="20:20" ht="20.25" customHeight="1">
      <c r="T2834" s="285"/>
    </row>
    <row r="2835" spans="20:20" ht="20.25" customHeight="1">
      <c r="T2835" s="285"/>
    </row>
    <row r="2836" spans="20:20" ht="20.25" customHeight="1">
      <c r="T2836" s="285"/>
    </row>
    <row r="2837" spans="20:20" ht="20.25" customHeight="1">
      <c r="T2837" s="285"/>
    </row>
    <row r="2838" spans="20:20" ht="20.25" customHeight="1">
      <c r="T2838" s="285"/>
    </row>
    <row r="2839" spans="20:20" ht="20.25" customHeight="1">
      <c r="T2839" s="285"/>
    </row>
    <row r="2840" spans="20:20" ht="20.25" customHeight="1">
      <c r="T2840" s="285"/>
    </row>
    <row r="2841" spans="20:20" ht="20.25" customHeight="1">
      <c r="T2841" s="285"/>
    </row>
    <row r="2842" spans="20:20" ht="20.25" customHeight="1">
      <c r="T2842" s="285"/>
    </row>
    <row r="2843" spans="20:20" ht="20.25" customHeight="1">
      <c r="T2843" s="285"/>
    </row>
    <row r="2844" spans="20:20" ht="20.25" customHeight="1">
      <c r="T2844" s="285"/>
    </row>
    <row r="2845" spans="20:20" ht="20.25" customHeight="1">
      <c r="T2845" s="285"/>
    </row>
    <row r="2846" spans="20:20" ht="20.25" customHeight="1">
      <c r="T2846" s="285"/>
    </row>
    <row r="2847" spans="20:20" ht="20.25" customHeight="1">
      <c r="T2847" s="285"/>
    </row>
    <row r="2848" spans="20:20" ht="20.25" customHeight="1">
      <c r="T2848" s="285"/>
    </row>
    <row r="2849" spans="20:20" ht="20.25" customHeight="1">
      <c r="T2849" s="285"/>
    </row>
    <row r="2850" spans="20:20" ht="20.25" customHeight="1">
      <c r="T2850" s="285"/>
    </row>
    <row r="2851" spans="20:20" ht="20.25" customHeight="1">
      <c r="T2851" s="285"/>
    </row>
    <row r="2852" spans="20:20" ht="20.25" customHeight="1">
      <c r="T2852" s="285"/>
    </row>
    <row r="2853" spans="20:20" ht="20.25" customHeight="1">
      <c r="T2853" s="285"/>
    </row>
    <row r="2854" spans="20:20" ht="20.25" customHeight="1">
      <c r="T2854" s="285"/>
    </row>
    <row r="2855" spans="20:20" ht="20.25" customHeight="1">
      <c r="T2855" s="285"/>
    </row>
    <row r="2856" spans="20:20" ht="20.25" customHeight="1">
      <c r="T2856" s="285"/>
    </row>
    <row r="2857" spans="20:20" ht="20.25" customHeight="1">
      <c r="T2857" s="285"/>
    </row>
    <row r="2858" spans="20:20" ht="20.25" customHeight="1">
      <c r="T2858" s="285"/>
    </row>
    <row r="2859" spans="20:20" ht="20.25" customHeight="1">
      <c r="T2859" s="285"/>
    </row>
    <row r="2860" spans="20:20" ht="20.25" customHeight="1">
      <c r="T2860" s="285"/>
    </row>
    <row r="2861" spans="20:20" ht="20.25" customHeight="1">
      <c r="T2861" s="285"/>
    </row>
    <row r="2862" spans="20:20" ht="20.25" customHeight="1">
      <c r="T2862" s="285"/>
    </row>
    <row r="2863" spans="20:20" ht="20.25" customHeight="1">
      <c r="T2863" s="285"/>
    </row>
    <row r="2864" spans="20:20" ht="20.25" customHeight="1">
      <c r="T2864" s="285"/>
    </row>
    <row r="2865" spans="20:20" ht="20.25" customHeight="1">
      <c r="T2865" s="285"/>
    </row>
    <row r="2866" spans="20:20" ht="20.25" customHeight="1">
      <c r="T2866" s="285"/>
    </row>
    <row r="2867" spans="20:20" ht="20.25" customHeight="1">
      <c r="T2867" s="285"/>
    </row>
    <row r="2868" spans="20:20" ht="20.25" customHeight="1">
      <c r="T2868" s="285"/>
    </row>
    <row r="2869" spans="20:20" ht="20.25" customHeight="1">
      <c r="T2869" s="285"/>
    </row>
    <row r="2870" spans="20:20" ht="20.25" customHeight="1">
      <c r="T2870" s="285"/>
    </row>
    <row r="2871" spans="20:20" ht="20.25" customHeight="1">
      <c r="T2871" s="285"/>
    </row>
    <row r="2872" spans="20:20" ht="20.25" customHeight="1">
      <c r="T2872" s="285"/>
    </row>
    <row r="2873" spans="20:20" ht="20.25" customHeight="1">
      <c r="T2873" s="285"/>
    </row>
    <row r="2874" spans="20:20" ht="20.25" customHeight="1">
      <c r="T2874" s="285"/>
    </row>
    <row r="2875" spans="20:20" ht="20.25" customHeight="1">
      <c r="T2875" s="285"/>
    </row>
    <row r="2876" spans="20:20" ht="20.25" customHeight="1">
      <c r="T2876" s="285"/>
    </row>
    <row r="2877" spans="20:20" ht="20.25" customHeight="1">
      <c r="T2877" s="285"/>
    </row>
    <row r="2878" spans="20:20" ht="20.25" customHeight="1">
      <c r="T2878" s="285"/>
    </row>
    <row r="2879" spans="20:20" ht="20.25" customHeight="1">
      <c r="T2879" s="285"/>
    </row>
    <row r="2880" spans="20:20" ht="20.25" customHeight="1">
      <c r="T2880" s="285"/>
    </row>
    <row r="2881" spans="20:20" ht="20.25" customHeight="1">
      <c r="T2881" s="285"/>
    </row>
    <row r="2882" spans="20:20" ht="20.25" customHeight="1">
      <c r="T2882" s="285"/>
    </row>
    <row r="2883" spans="20:20" ht="20.25" customHeight="1">
      <c r="T2883" s="285"/>
    </row>
    <row r="2884" spans="20:20" ht="20.25" customHeight="1">
      <c r="T2884" s="285"/>
    </row>
    <row r="2885" spans="20:20" ht="20.25" customHeight="1">
      <c r="T2885" s="285"/>
    </row>
    <row r="2886" spans="20:20" ht="20.25" customHeight="1">
      <c r="T2886" s="285"/>
    </row>
    <row r="2887" spans="20:20" ht="20.25" customHeight="1">
      <c r="T2887" s="285"/>
    </row>
    <row r="2888" spans="20:20" ht="20.25" customHeight="1">
      <c r="T2888" s="285"/>
    </row>
    <row r="2889" spans="20:20" ht="20.25" customHeight="1">
      <c r="T2889" s="285"/>
    </row>
    <row r="2890" spans="20:20" ht="20.25" customHeight="1">
      <c r="T2890" s="285"/>
    </row>
    <row r="2891" spans="20:20" ht="20.25" customHeight="1">
      <c r="T2891" s="285"/>
    </row>
    <row r="2892" spans="20:20" ht="20.25" customHeight="1">
      <c r="T2892" s="285"/>
    </row>
    <row r="2893" spans="20:20" ht="20.25" customHeight="1">
      <c r="T2893" s="285"/>
    </row>
    <row r="2894" spans="20:20" ht="20.25" customHeight="1">
      <c r="T2894" s="285"/>
    </row>
    <row r="2895" spans="20:20" ht="20.25" customHeight="1">
      <c r="T2895" s="285"/>
    </row>
    <row r="2896" spans="20:20" ht="20.25" customHeight="1">
      <c r="T2896" s="285"/>
    </row>
    <row r="2897" spans="20:20" ht="20.25" customHeight="1">
      <c r="T2897" s="285"/>
    </row>
    <row r="2898" spans="20:20" ht="20.25" customHeight="1">
      <c r="T2898" s="285"/>
    </row>
    <row r="2899" spans="20:20" ht="20.25" customHeight="1">
      <c r="T2899" s="285"/>
    </row>
    <row r="2900" spans="20:20" ht="20.25" customHeight="1">
      <c r="T2900" s="285"/>
    </row>
    <row r="2901" spans="20:20" ht="20.25" customHeight="1">
      <c r="T2901" s="285"/>
    </row>
    <row r="2902" spans="20:20" ht="20.25" customHeight="1">
      <c r="T2902" s="285"/>
    </row>
    <row r="2903" spans="20:20" ht="20.25" customHeight="1">
      <c r="T2903" s="285"/>
    </row>
    <row r="2904" spans="20:20" ht="20.25" customHeight="1">
      <c r="T2904" s="285"/>
    </row>
    <row r="2905" spans="20:20" ht="20.25" customHeight="1">
      <c r="T2905" s="285"/>
    </row>
    <row r="2906" spans="20:20" ht="20.25" customHeight="1">
      <c r="T2906" s="285"/>
    </row>
    <row r="2907" spans="20:20" ht="20.25" customHeight="1">
      <c r="T2907" s="285"/>
    </row>
    <row r="2908" spans="20:20" ht="20.25" customHeight="1">
      <c r="T2908" s="285"/>
    </row>
    <row r="2909" spans="20:20" ht="20.25" customHeight="1">
      <c r="T2909" s="285"/>
    </row>
    <row r="2910" spans="20:20" ht="20.25" customHeight="1">
      <c r="T2910" s="285"/>
    </row>
    <row r="2911" spans="20:20" ht="20.25" customHeight="1">
      <c r="T2911" s="285"/>
    </row>
    <row r="2912" spans="20:20" ht="20.25" customHeight="1">
      <c r="T2912" s="285"/>
    </row>
    <row r="2913" spans="20:20" ht="20.25" customHeight="1">
      <c r="T2913" s="285"/>
    </row>
    <row r="2914" spans="20:20" ht="20.25" customHeight="1">
      <c r="T2914" s="285"/>
    </row>
    <row r="2915" spans="20:20" ht="20.25" customHeight="1">
      <c r="T2915" s="285"/>
    </row>
    <row r="2916" spans="20:20" ht="20.25" customHeight="1">
      <c r="T2916" s="285"/>
    </row>
    <row r="2917" spans="20:20" ht="20.25" customHeight="1">
      <c r="T2917" s="285"/>
    </row>
    <row r="2918" spans="20:20" ht="20.25" customHeight="1">
      <c r="T2918" s="285"/>
    </row>
    <row r="2919" spans="20:20" ht="20.25" customHeight="1">
      <c r="T2919" s="285"/>
    </row>
    <row r="2920" spans="20:20" ht="20.25" customHeight="1">
      <c r="T2920" s="285"/>
    </row>
    <row r="2921" spans="20:20" ht="20.25" customHeight="1">
      <c r="T2921" s="285"/>
    </row>
    <row r="2922" spans="20:20" ht="20.25" customHeight="1">
      <c r="T2922" s="285"/>
    </row>
    <row r="2923" spans="20:20" ht="20.25" customHeight="1">
      <c r="T2923" s="285"/>
    </row>
    <row r="2924" spans="20:20" ht="20.25" customHeight="1">
      <c r="T2924" s="285"/>
    </row>
    <row r="2925" spans="20:20" ht="20.25" customHeight="1">
      <c r="T2925" s="285"/>
    </row>
    <row r="2926" spans="20:20" ht="20.25" customHeight="1">
      <c r="T2926" s="285"/>
    </row>
    <row r="2927" spans="20:20" ht="20.25" customHeight="1">
      <c r="T2927" s="285"/>
    </row>
    <row r="2928" spans="20:20" ht="20.25" customHeight="1">
      <c r="T2928" s="285"/>
    </row>
    <row r="2929" spans="20:20" ht="20.25" customHeight="1">
      <c r="T2929" s="285"/>
    </row>
    <row r="2930" spans="20:20" ht="20.25" customHeight="1">
      <c r="T2930" s="285"/>
    </row>
    <row r="2931" spans="20:20" ht="20.25" customHeight="1">
      <c r="T2931" s="285"/>
    </row>
    <row r="2932" spans="20:20" ht="20.25" customHeight="1">
      <c r="T2932" s="285"/>
    </row>
    <row r="2933" spans="20:20" ht="20.25" customHeight="1">
      <c r="T2933" s="285"/>
    </row>
    <row r="2934" spans="20:20" ht="20.25" customHeight="1">
      <c r="T2934" s="285"/>
    </row>
    <row r="2935" spans="20:20" ht="20.25" customHeight="1">
      <c r="T2935" s="285"/>
    </row>
    <row r="2936" spans="20:20" ht="20.25" customHeight="1">
      <c r="T2936" s="285"/>
    </row>
    <row r="2937" spans="20:20" ht="20.25" customHeight="1">
      <c r="T2937" s="285"/>
    </row>
    <row r="2938" spans="20:20" ht="20.25" customHeight="1">
      <c r="T2938" s="285"/>
    </row>
    <row r="2939" spans="20:20" ht="20.25" customHeight="1">
      <c r="T2939" s="285"/>
    </row>
    <row r="2940" spans="20:20" ht="20.25" customHeight="1">
      <c r="T2940" s="285"/>
    </row>
    <row r="2941" spans="20:20" ht="20.25" customHeight="1">
      <c r="T2941" s="285"/>
    </row>
    <row r="2942" spans="20:20" ht="20.25" customHeight="1">
      <c r="T2942" s="285"/>
    </row>
    <row r="2943" spans="20:20" ht="20.25" customHeight="1">
      <c r="T2943" s="285"/>
    </row>
    <row r="2944" spans="20:20" ht="20.25" customHeight="1">
      <c r="T2944" s="285"/>
    </row>
    <row r="2945" spans="20:20" ht="20.25" customHeight="1">
      <c r="T2945" s="285"/>
    </row>
    <row r="2946" spans="20:20" ht="20.25" customHeight="1">
      <c r="T2946" s="285"/>
    </row>
    <row r="2947" spans="20:20" ht="20.25" customHeight="1">
      <c r="T2947" s="285"/>
    </row>
    <row r="2948" spans="20:20" ht="20.25" customHeight="1">
      <c r="T2948" s="285"/>
    </row>
    <row r="2949" spans="20:20" ht="20.25" customHeight="1">
      <c r="T2949" s="285"/>
    </row>
    <row r="2950" spans="20:20" ht="20.25" customHeight="1">
      <c r="T2950" s="285"/>
    </row>
    <row r="2951" spans="20:20" ht="20.25" customHeight="1">
      <c r="T2951" s="285"/>
    </row>
    <row r="2952" spans="20:20" ht="20.25" customHeight="1">
      <c r="T2952" s="285"/>
    </row>
    <row r="2953" spans="20:20" ht="20.25" customHeight="1">
      <c r="T2953" s="285"/>
    </row>
    <row r="2954" spans="20:20" ht="20.25" customHeight="1">
      <c r="T2954" s="285"/>
    </row>
    <row r="2955" spans="20:20" ht="20.25" customHeight="1">
      <c r="T2955" s="285"/>
    </row>
    <row r="2956" spans="20:20" ht="20.25" customHeight="1">
      <c r="T2956" s="285"/>
    </row>
    <row r="2957" spans="20:20" ht="20.25" customHeight="1">
      <c r="T2957" s="285"/>
    </row>
    <row r="2958" spans="20:20" ht="20.25" customHeight="1">
      <c r="T2958" s="285"/>
    </row>
    <row r="2959" spans="20:20" ht="20.25" customHeight="1">
      <c r="T2959" s="285"/>
    </row>
    <row r="2960" spans="20:20" ht="20.25" customHeight="1">
      <c r="T2960" s="285"/>
    </row>
    <row r="2961" spans="20:20" ht="20.25" customHeight="1">
      <c r="T2961" s="285"/>
    </row>
    <row r="2962" spans="20:20" ht="20.25" customHeight="1">
      <c r="T2962" s="285"/>
    </row>
    <row r="2963" spans="20:20" ht="20.25" customHeight="1">
      <c r="T2963" s="285"/>
    </row>
    <row r="2964" spans="20:20" ht="20.25" customHeight="1">
      <c r="T2964" s="285"/>
    </row>
    <row r="2965" spans="20:20" ht="20.25" customHeight="1">
      <c r="T2965" s="285"/>
    </row>
    <row r="2966" spans="20:20" ht="20.25" customHeight="1">
      <c r="T2966" s="285"/>
    </row>
    <row r="2967" spans="20:20" ht="20.25" customHeight="1">
      <c r="T2967" s="285"/>
    </row>
    <row r="2968" spans="20:20" ht="20.25" customHeight="1">
      <c r="T2968" s="285"/>
    </row>
    <row r="2969" spans="20:20" ht="20.25" customHeight="1">
      <c r="T2969" s="285"/>
    </row>
    <row r="2970" spans="20:20" ht="20.25" customHeight="1">
      <c r="T2970" s="285"/>
    </row>
    <row r="2971" spans="20:20" ht="20.25" customHeight="1">
      <c r="T2971" s="285"/>
    </row>
    <row r="2972" spans="20:20" ht="20.25" customHeight="1">
      <c r="T2972" s="285"/>
    </row>
    <row r="2973" spans="20:20" ht="20.25" customHeight="1">
      <c r="T2973" s="285"/>
    </row>
    <row r="2974" spans="20:20" ht="20.25" customHeight="1">
      <c r="T2974" s="285"/>
    </row>
    <row r="2975" spans="20:20" ht="20.25" customHeight="1">
      <c r="T2975" s="285"/>
    </row>
    <row r="2976" spans="20:20" ht="20.25" customHeight="1">
      <c r="T2976" s="285"/>
    </row>
    <row r="2977" spans="20:20" ht="20.25" customHeight="1">
      <c r="T2977" s="285"/>
    </row>
    <row r="2978" spans="20:20" ht="20.25" customHeight="1">
      <c r="T2978" s="285"/>
    </row>
    <row r="2979" spans="20:20" ht="20.25" customHeight="1">
      <c r="T2979" s="285"/>
    </row>
    <row r="2980" spans="20:20" ht="20.25" customHeight="1">
      <c r="T2980" s="285"/>
    </row>
    <row r="2981" spans="20:20" ht="20.25" customHeight="1">
      <c r="T2981" s="285"/>
    </row>
    <row r="2982" spans="20:20" ht="20.25" customHeight="1">
      <c r="T2982" s="285"/>
    </row>
    <row r="2983" spans="20:20" ht="20.25" customHeight="1">
      <c r="T2983" s="285"/>
    </row>
    <row r="2984" spans="20:20" ht="20.25" customHeight="1">
      <c r="T2984" s="285"/>
    </row>
    <row r="2985" spans="20:20" ht="20.25" customHeight="1">
      <c r="T2985" s="285"/>
    </row>
    <row r="2986" spans="20:20" ht="20.25" customHeight="1">
      <c r="T2986" s="285"/>
    </row>
    <row r="2987" spans="20:20" ht="20.25" customHeight="1">
      <c r="T2987" s="285"/>
    </row>
    <row r="2988" spans="20:20" ht="20.25" customHeight="1">
      <c r="T2988" s="285"/>
    </row>
    <row r="2989" spans="20:20" ht="20.25" customHeight="1">
      <c r="T2989" s="285"/>
    </row>
    <row r="2990" spans="20:20" ht="20.25" customHeight="1">
      <c r="T2990" s="285"/>
    </row>
    <row r="2991" spans="20:20" ht="20.25" customHeight="1">
      <c r="T2991" s="285"/>
    </row>
    <row r="2992" spans="20:20" ht="20.25" customHeight="1">
      <c r="T2992" s="285"/>
    </row>
    <row r="2993" spans="20:20" ht="20.25" customHeight="1">
      <c r="T2993" s="285"/>
    </row>
    <row r="2994" spans="20:20" ht="20.25" customHeight="1">
      <c r="T2994" s="285"/>
    </row>
    <row r="2995" spans="20:20" ht="20.25" customHeight="1">
      <c r="T2995" s="285"/>
    </row>
    <row r="2996" spans="20:20" ht="20.25" customHeight="1">
      <c r="T2996" s="285"/>
    </row>
    <row r="2997" spans="20:20" ht="20.25" customHeight="1">
      <c r="T2997" s="285"/>
    </row>
    <row r="2998" spans="20:20" ht="20.25" customHeight="1">
      <c r="T2998" s="285"/>
    </row>
    <row r="2999" spans="20:20" ht="20.25" customHeight="1">
      <c r="T2999" s="285"/>
    </row>
    <row r="3000" spans="20:20" ht="20.25" customHeight="1">
      <c r="T3000" s="285"/>
    </row>
    <row r="3001" spans="20:20" ht="20.25" customHeight="1">
      <c r="T3001" s="285"/>
    </row>
    <row r="3002" spans="20:20" ht="20.25" customHeight="1">
      <c r="T3002" s="285"/>
    </row>
    <row r="3003" spans="20:20" ht="20.25" customHeight="1">
      <c r="T3003" s="285"/>
    </row>
    <row r="3004" spans="20:20" ht="20.25" customHeight="1">
      <c r="T3004" s="285"/>
    </row>
    <row r="3005" spans="20:20" ht="20.25" customHeight="1">
      <c r="T3005" s="285"/>
    </row>
    <row r="3006" spans="20:20" ht="20.25" customHeight="1">
      <c r="T3006" s="285"/>
    </row>
    <row r="3007" spans="20:20" ht="20.25" customHeight="1">
      <c r="T3007" s="285"/>
    </row>
    <row r="3008" spans="20:20" ht="20.25" customHeight="1">
      <c r="T3008" s="285"/>
    </row>
    <row r="3009" spans="20:20" ht="20.25" customHeight="1">
      <c r="T3009" s="285"/>
    </row>
    <row r="3010" spans="20:20" ht="20.25" customHeight="1">
      <c r="T3010" s="285"/>
    </row>
    <row r="3011" spans="20:20" ht="20.25" customHeight="1">
      <c r="T3011" s="285"/>
    </row>
    <row r="3012" spans="20:20" ht="20.25" customHeight="1">
      <c r="T3012" s="285"/>
    </row>
    <row r="3013" spans="20:20" ht="20.25" customHeight="1">
      <c r="T3013" s="285"/>
    </row>
    <row r="3014" spans="20:20" ht="20.25" customHeight="1">
      <c r="T3014" s="285"/>
    </row>
    <row r="3015" spans="20:20" ht="20.25" customHeight="1">
      <c r="T3015" s="285"/>
    </row>
    <row r="3016" spans="20:20" ht="20.25" customHeight="1">
      <c r="T3016" s="285"/>
    </row>
    <row r="3017" spans="20:20" ht="20.25" customHeight="1">
      <c r="T3017" s="285"/>
    </row>
    <row r="3018" spans="20:20" ht="20.25" customHeight="1">
      <c r="T3018" s="285"/>
    </row>
    <row r="3019" spans="20:20" ht="20.25" customHeight="1">
      <c r="T3019" s="285"/>
    </row>
    <row r="3020" spans="20:20" ht="20.25" customHeight="1">
      <c r="T3020" s="285"/>
    </row>
    <row r="3021" spans="20:20" ht="20.25" customHeight="1">
      <c r="T3021" s="285"/>
    </row>
    <row r="3022" spans="20:20" ht="20.25" customHeight="1">
      <c r="T3022" s="285"/>
    </row>
    <row r="3023" spans="20:20" ht="20.25" customHeight="1">
      <c r="T3023" s="285"/>
    </row>
    <row r="3024" spans="20:20" ht="20.25" customHeight="1">
      <c r="T3024" s="285"/>
    </row>
    <row r="3025" spans="20:20" ht="20.25" customHeight="1">
      <c r="T3025" s="285"/>
    </row>
    <row r="3026" spans="20:20" ht="20.25" customHeight="1">
      <c r="T3026" s="285"/>
    </row>
    <row r="3027" spans="20:20" ht="20.25" customHeight="1">
      <c r="T3027" s="285"/>
    </row>
    <row r="3028" spans="20:20" ht="20.25" customHeight="1">
      <c r="T3028" s="285"/>
    </row>
    <row r="3029" spans="20:20" ht="20.25" customHeight="1">
      <c r="T3029" s="285"/>
    </row>
    <row r="3030" spans="20:20" ht="20.25" customHeight="1">
      <c r="T3030" s="285"/>
    </row>
    <row r="3031" spans="20:20" ht="20.25" customHeight="1">
      <c r="T3031" s="285"/>
    </row>
    <row r="3032" spans="20:20" ht="20.25" customHeight="1">
      <c r="T3032" s="285"/>
    </row>
    <row r="3033" spans="20:20" ht="20.25" customHeight="1">
      <c r="T3033" s="285"/>
    </row>
    <row r="3034" spans="20:20" ht="20.25" customHeight="1">
      <c r="T3034" s="285"/>
    </row>
    <row r="3035" spans="20:20" ht="20.25" customHeight="1">
      <c r="T3035" s="285"/>
    </row>
    <row r="3036" spans="20:20" ht="20.25" customHeight="1">
      <c r="T3036" s="285"/>
    </row>
    <row r="3037" spans="20:20" ht="20.25" customHeight="1">
      <c r="T3037" s="285"/>
    </row>
    <row r="3038" spans="20:20" ht="20.25" customHeight="1">
      <c r="T3038" s="285"/>
    </row>
    <row r="3039" spans="20:20" ht="20.25" customHeight="1">
      <c r="T3039" s="285"/>
    </row>
    <row r="3040" spans="20:20" ht="20.25" customHeight="1">
      <c r="T3040" s="285"/>
    </row>
    <row r="3041" spans="20:20" ht="20.25" customHeight="1">
      <c r="T3041" s="285"/>
    </row>
    <row r="3042" spans="20:20" ht="20.25" customHeight="1">
      <c r="T3042" s="285"/>
    </row>
    <row r="3043" spans="20:20" ht="20.25" customHeight="1">
      <c r="T3043" s="285"/>
    </row>
    <row r="3044" spans="20:20" ht="20.25" customHeight="1">
      <c r="T3044" s="285"/>
    </row>
    <row r="3045" spans="20:20" ht="20.25" customHeight="1">
      <c r="T3045" s="285"/>
    </row>
    <row r="3046" spans="20:20" ht="20.25" customHeight="1">
      <c r="T3046" s="285"/>
    </row>
    <row r="3047" spans="20:20" ht="20.25" customHeight="1">
      <c r="T3047" s="285"/>
    </row>
    <row r="3048" spans="20:20" ht="20.25" customHeight="1">
      <c r="T3048" s="285"/>
    </row>
    <row r="3049" spans="20:20" ht="20.25" customHeight="1">
      <c r="T3049" s="285"/>
    </row>
    <row r="3050" spans="20:20" ht="20.25" customHeight="1">
      <c r="T3050" s="285"/>
    </row>
    <row r="3051" spans="20:20" ht="20.25" customHeight="1">
      <c r="T3051" s="285"/>
    </row>
    <row r="3052" spans="20:20" ht="20.25" customHeight="1">
      <c r="T3052" s="285"/>
    </row>
    <row r="3053" spans="20:20" ht="20.25" customHeight="1">
      <c r="T3053" s="285"/>
    </row>
    <row r="3054" spans="20:20" ht="20.25" customHeight="1">
      <c r="T3054" s="285"/>
    </row>
    <row r="3055" spans="20:20" ht="20.25" customHeight="1">
      <c r="T3055" s="285"/>
    </row>
    <row r="3056" spans="20:20" ht="20.25" customHeight="1">
      <c r="T3056" s="285"/>
    </row>
    <row r="3057" spans="20:20" ht="20.25" customHeight="1">
      <c r="T3057" s="285"/>
    </row>
    <row r="3058" spans="20:20" ht="20.25" customHeight="1">
      <c r="T3058" s="285"/>
    </row>
    <row r="3059" spans="20:20" ht="20.25" customHeight="1">
      <c r="T3059" s="285"/>
    </row>
    <row r="3060" spans="20:20" ht="20.25" customHeight="1">
      <c r="T3060" s="285"/>
    </row>
    <row r="3061" spans="20:20" ht="20.25" customHeight="1">
      <c r="T3061" s="285"/>
    </row>
    <row r="3062" spans="20:20" ht="20.25" customHeight="1">
      <c r="T3062" s="285"/>
    </row>
    <row r="3063" spans="20:20" ht="20.25" customHeight="1">
      <c r="T3063" s="285"/>
    </row>
    <row r="3064" spans="20:20" ht="20.25" customHeight="1">
      <c r="T3064" s="285"/>
    </row>
    <row r="3065" spans="20:20" ht="20.25" customHeight="1">
      <c r="T3065" s="285"/>
    </row>
    <row r="3066" spans="20:20" ht="20.25" customHeight="1">
      <c r="T3066" s="285"/>
    </row>
    <row r="3067" spans="20:20" ht="20.25" customHeight="1">
      <c r="T3067" s="285"/>
    </row>
    <row r="3068" spans="20:20" ht="20.25" customHeight="1">
      <c r="T3068" s="285"/>
    </row>
    <row r="3069" spans="20:20" ht="20.25" customHeight="1">
      <c r="T3069" s="285"/>
    </row>
    <row r="3070" spans="20:20" ht="20.25" customHeight="1">
      <c r="T3070" s="285"/>
    </row>
    <row r="3071" spans="20:20" ht="20.25" customHeight="1">
      <c r="T3071" s="285"/>
    </row>
    <row r="3072" spans="20:20" ht="20.25" customHeight="1">
      <c r="T3072" s="285"/>
    </row>
    <row r="3073" spans="20:20" ht="20.25" customHeight="1">
      <c r="T3073" s="285"/>
    </row>
    <row r="3074" spans="20:20" ht="20.25" customHeight="1">
      <c r="T3074" s="285"/>
    </row>
    <row r="3075" spans="20:20" ht="20.25" customHeight="1">
      <c r="T3075" s="285"/>
    </row>
    <row r="3076" spans="20:20" ht="20.25" customHeight="1">
      <c r="T3076" s="285"/>
    </row>
    <row r="3077" spans="20:20" ht="20.25" customHeight="1">
      <c r="T3077" s="285"/>
    </row>
    <row r="3078" spans="20:20" ht="20.25" customHeight="1">
      <c r="T3078" s="285"/>
    </row>
    <row r="3079" spans="20:20" ht="20.25" customHeight="1">
      <c r="T3079" s="285"/>
    </row>
    <row r="3080" spans="20:20" ht="20.25" customHeight="1">
      <c r="T3080" s="285"/>
    </row>
    <row r="3081" spans="20:20" ht="20.25" customHeight="1">
      <c r="T3081" s="285"/>
    </row>
    <row r="3082" spans="20:20" ht="20.25" customHeight="1">
      <c r="T3082" s="285"/>
    </row>
    <row r="3083" spans="20:20" ht="20.25" customHeight="1">
      <c r="T3083" s="285"/>
    </row>
    <row r="3084" spans="20:20" ht="20.25" customHeight="1">
      <c r="T3084" s="285"/>
    </row>
    <row r="3085" spans="20:20" ht="20.25" customHeight="1">
      <c r="T3085" s="285"/>
    </row>
    <row r="3086" spans="20:20" ht="20.25" customHeight="1">
      <c r="T3086" s="285"/>
    </row>
    <row r="3087" spans="20:20" ht="20.25" customHeight="1">
      <c r="T3087" s="285"/>
    </row>
    <row r="3088" spans="20:20" ht="20.25" customHeight="1">
      <c r="T3088" s="285"/>
    </row>
    <row r="3089" spans="20:20" ht="20.25" customHeight="1">
      <c r="T3089" s="285"/>
    </row>
    <row r="3090" spans="20:20" ht="20.25" customHeight="1">
      <c r="T3090" s="285"/>
    </row>
    <row r="3091" spans="20:20" ht="20.25" customHeight="1">
      <c r="T3091" s="285"/>
    </row>
    <row r="3092" spans="20:20" ht="20.25" customHeight="1">
      <c r="T3092" s="285"/>
    </row>
    <row r="3093" spans="20:20" ht="20.25" customHeight="1">
      <c r="T3093" s="285"/>
    </row>
    <row r="3094" spans="20:20" ht="20.25" customHeight="1">
      <c r="T3094" s="285"/>
    </row>
    <row r="3095" spans="20:20" ht="20.25" customHeight="1">
      <c r="T3095" s="285"/>
    </row>
    <row r="3096" spans="20:20" ht="20.25" customHeight="1">
      <c r="T3096" s="285"/>
    </row>
    <row r="3097" spans="20:20" ht="20.25" customHeight="1">
      <c r="T3097" s="285"/>
    </row>
    <row r="3098" spans="20:20" ht="20.25" customHeight="1">
      <c r="T3098" s="285"/>
    </row>
    <row r="3099" spans="20:20" ht="20.25" customHeight="1">
      <c r="T3099" s="285"/>
    </row>
    <row r="3100" spans="20:20" ht="20.25" customHeight="1">
      <c r="T3100" s="285"/>
    </row>
    <row r="3101" spans="20:20" ht="20.25" customHeight="1">
      <c r="T3101" s="285"/>
    </row>
    <row r="3102" spans="20:20" ht="20.25" customHeight="1">
      <c r="T3102" s="285"/>
    </row>
    <row r="3103" spans="20:20" ht="20.25" customHeight="1">
      <c r="T3103" s="285"/>
    </row>
    <row r="3104" spans="20:20" ht="20.25" customHeight="1">
      <c r="T3104" s="285"/>
    </row>
    <row r="3105" spans="20:20" ht="20.25" customHeight="1">
      <c r="T3105" s="285"/>
    </row>
    <row r="3106" spans="20:20" ht="20.25" customHeight="1">
      <c r="T3106" s="285"/>
    </row>
    <row r="3107" spans="20:20" ht="20.25" customHeight="1">
      <c r="T3107" s="285"/>
    </row>
    <row r="3108" spans="20:20" ht="20.25" customHeight="1">
      <c r="T3108" s="285"/>
    </row>
    <row r="3109" spans="20:20" ht="20.25" customHeight="1">
      <c r="T3109" s="285"/>
    </row>
    <row r="3110" spans="20:20" ht="20.25" customHeight="1">
      <c r="T3110" s="285"/>
    </row>
    <row r="3111" spans="20:20" ht="20.25" customHeight="1">
      <c r="T3111" s="285"/>
    </row>
    <row r="3112" spans="20:20" ht="20.25" customHeight="1">
      <c r="T3112" s="285"/>
    </row>
    <row r="3113" spans="20:20" ht="20.25" customHeight="1">
      <c r="T3113" s="285"/>
    </row>
    <row r="3114" spans="20:20" ht="20.25" customHeight="1">
      <c r="T3114" s="285"/>
    </row>
    <row r="3115" spans="20:20" ht="20.25" customHeight="1">
      <c r="T3115" s="285"/>
    </row>
    <row r="3116" spans="20:20" ht="20.25" customHeight="1">
      <c r="T3116" s="285"/>
    </row>
    <row r="3117" spans="20:20" ht="20.25" customHeight="1">
      <c r="T3117" s="285"/>
    </row>
    <row r="3118" spans="20:20" ht="20.25" customHeight="1">
      <c r="T3118" s="285"/>
    </row>
    <row r="3119" spans="20:20" ht="20.25" customHeight="1">
      <c r="T3119" s="285"/>
    </row>
    <row r="3120" spans="20:20" ht="20.25" customHeight="1">
      <c r="T3120" s="285"/>
    </row>
    <row r="3121" spans="20:20" ht="20.25" customHeight="1">
      <c r="T3121" s="285"/>
    </row>
    <row r="3122" spans="20:20" ht="20.25" customHeight="1">
      <c r="T3122" s="285"/>
    </row>
    <row r="3123" spans="20:20" ht="20.25" customHeight="1">
      <c r="T3123" s="285"/>
    </row>
    <row r="3124" spans="20:20" ht="20.25" customHeight="1">
      <c r="T3124" s="285"/>
    </row>
    <row r="3125" spans="20:20" ht="20.25" customHeight="1">
      <c r="T3125" s="285"/>
    </row>
    <row r="3126" spans="20:20" ht="20.25" customHeight="1">
      <c r="T3126" s="285"/>
    </row>
    <row r="3127" spans="20:20" ht="20.25" customHeight="1">
      <c r="T3127" s="285"/>
    </row>
    <row r="3128" spans="20:20" ht="20.25" customHeight="1">
      <c r="T3128" s="285"/>
    </row>
    <row r="3129" spans="20:20" ht="20.25" customHeight="1">
      <c r="T3129" s="285"/>
    </row>
    <row r="3130" spans="20:20" ht="20.25" customHeight="1">
      <c r="T3130" s="285"/>
    </row>
    <row r="3131" spans="20:20" ht="20.25" customHeight="1">
      <c r="T3131" s="285"/>
    </row>
    <row r="3132" spans="20:20" ht="20.25" customHeight="1">
      <c r="T3132" s="285"/>
    </row>
    <row r="3133" spans="20:20" ht="20.25" customHeight="1">
      <c r="T3133" s="285"/>
    </row>
    <row r="3134" spans="20:20" ht="20.25" customHeight="1">
      <c r="T3134" s="285"/>
    </row>
    <row r="3135" spans="20:20" ht="20.25" customHeight="1">
      <c r="T3135" s="285"/>
    </row>
    <row r="3136" spans="20:20" ht="20.25" customHeight="1">
      <c r="T3136" s="285"/>
    </row>
    <row r="3137" spans="20:20" ht="20.25" customHeight="1">
      <c r="T3137" s="285"/>
    </row>
    <row r="3138" spans="20:20" ht="20.25" customHeight="1">
      <c r="T3138" s="285"/>
    </row>
    <row r="3139" spans="20:20" ht="20.25" customHeight="1">
      <c r="T3139" s="285"/>
    </row>
    <row r="3140" spans="20:20" ht="20.25" customHeight="1">
      <c r="T3140" s="285"/>
    </row>
    <row r="3141" spans="20:20" ht="20.25" customHeight="1">
      <c r="T3141" s="285"/>
    </row>
    <row r="3142" spans="20:20" ht="20.25" customHeight="1">
      <c r="T3142" s="285"/>
    </row>
    <row r="3143" spans="20:20" ht="20.25" customHeight="1">
      <c r="T3143" s="285"/>
    </row>
    <row r="3144" spans="20:20" ht="20.25" customHeight="1">
      <c r="T3144" s="285"/>
    </row>
    <row r="3145" spans="20:20" ht="20.25" customHeight="1">
      <c r="T3145" s="285"/>
    </row>
    <row r="3146" spans="20:20" ht="20.25" customHeight="1">
      <c r="T3146" s="285"/>
    </row>
    <row r="3147" spans="20:20" ht="20.25" customHeight="1">
      <c r="T3147" s="285"/>
    </row>
    <row r="3148" spans="20:20" ht="20.25" customHeight="1">
      <c r="T3148" s="285"/>
    </row>
    <row r="3149" spans="20:20" ht="20.25" customHeight="1">
      <c r="T3149" s="285"/>
    </row>
    <row r="3150" spans="20:20" ht="20.25" customHeight="1">
      <c r="T3150" s="285"/>
    </row>
    <row r="3151" spans="20:20" ht="20.25" customHeight="1">
      <c r="T3151" s="285"/>
    </row>
    <row r="3152" spans="20:20" ht="20.25" customHeight="1">
      <c r="T3152" s="285"/>
    </row>
    <row r="3153" spans="20:20" ht="20.25" customHeight="1">
      <c r="T3153" s="285"/>
    </row>
    <row r="3154" spans="20:20" ht="20.25" customHeight="1">
      <c r="T3154" s="285"/>
    </row>
    <row r="3155" spans="20:20" ht="20.25" customHeight="1">
      <c r="T3155" s="285"/>
    </row>
    <row r="3156" spans="20:20" ht="20.25" customHeight="1">
      <c r="T3156" s="285"/>
    </row>
    <row r="3157" spans="20:20" ht="20.25" customHeight="1">
      <c r="T3157" s="285"/>
    </row>
    <row r="3158" spans="20:20" ht="20.25" customHeight="1">
      <c r="T3158" s="285"/>
    </row>
    <row r="3159" spans="20:20" ht="20.25" customHeight="1">
      <c r="T3159" s="285"/>
    </row>
    <row r="3160" spans="20:20" ht="20.25" customHeight="1">
      <c r="T3160" s="285"/>
    </row>
    <row r="3161" spans="20:20" ht="20.25" customHeight="1">
      <c r="T3161" s="285"/>
    </row>
    <row r="3162" spans="20:20" ht="20.25" customHeight="1">
      <c r="T3162" s="285"/>
    </row>
    <row r="3163" spans="20:20" ht="20.25" customHeight="1">
      <c r="T3163" s="285"/>
    </row>
    <row r="3164" spans="20:20" ht="20.25" customHeight="1">
      <c r="T3164" s="285"/>
    </row>
    <row r="3165" spans="20:20" ht="20.25" customHeight="1">
      <c r="T3165" s="285"/>
    </row>
    <row r="3166" spans="20:20" ht="20.25" customHeight="1">
      <c r="T3166" s="285"/>
    </row>
    <row r="3167" spans="20:20" ht="20.25" customHeight="1">
      <c r="T3167" s="285"/>
    </row>
    <row r="3168" spans="20:20" ht="20.25" customHeight="1">
      <c r="T3168" s="285"/>
    </row>
    <row r="3169" spans="20:20" ht="20.25" customHeight="1">
      <c r="T3169" s="285"/>
    </row>
    <row r="3170" spans="20:20" ht="20.25" customHeight="1">
      <c r="T3170" s="285"/>
    </row>
    <row r="3171" spans="20:20" ht="20.25" customHeight="1">
      <c r="T3171" s="285"/>
    </row>
    <row r="3172" spans="20:20" ht="20.25" customHeight="1">
      <c r="T3172" s="285"/>
    </row>
    <row r="3173" spans="20:20" ht="20.25" customHeight="1">
      <c r="T3173" s="285"/>
    </row>
    <row r="3174" spans="20:20" ht="20.25" customHeight="1">
      <c r="T3174" s="285"/>
    </row>
    <row r="3175" spans="20:20" ht="20.25" customHeight="1">
      <c r="T3175" s="285"/>
    </row>
    <row r="3176" spans="20:20" ht="20.25" customHeight="1">
      <c r="T3176" s="285"/>
    </row>
    <row r="3177" spans="20:20" ht="20.25" customHeight="1">
      <c r="T3177" s="285"/>
    </row>
    <row r="3178" spans="20:20" ht="20.25" customHeight="1">
      <c r="T3178" s="285"/>
    </row>
    <row r="3179" spans="20:20" ht="20.25" customHeight="1">
      <c r="T3179" s="285"/>
    </row>
    <row r="3180" spans="20:20" ht="20.25" customHeight="1">
      <c r="T3180" s="285"/>
    </row>
    <row r="3181" spans="20:20" ht="20.25" customHeight="1">
      <c r="T3181" s="285"/>
    </row>
    <row r="3182" spans="20:20" ht="20.25" customHeight="1">
      <c r="T3182" s="285"/>
    </row>
    <row r="3183" spans="20:20" ht="20.25" customHeight="1">
      <c r="T3183" s="285"/>
    </row>
    <row r="3184" spans="20:20" ht="20.25" customHeight="1">
      <c r="T3184" s="285"/>
    </row>
    <row r="3185" spans="20:20" ht="20.25" customHeight="1">
      <c r="T3185" s="285"/>
    </row>
    <row r="3186" spans="20:20" ht="20.25" customHeight="1">
      <c r="T3186" s="285"/>
    </row>
    <row r="3187" spans="20:20" ht="20.25" customHeight="1">
      <c r="T3187" s="285"/>
    </row>
    <row r="3188" spans="20:20" ht="20.25" customHeight="1">
      <c r="T3188" s="285"/>
    </row>
    <row r="3189" spans="20:20" ht="20.25" customHeight="1">
      <c r="T3189" s="285"/>
    </row>
    <row r="3190" spans="20:20" ht="20.25" customHeight="1">
      <c r="T3190" s="285"/>
    </row>
    <row r="3191" spans="20:20" ht="20.25" customHeight="1">
      <c r="T3191" s="285"/>
    </row>
    <row r="3192" spans="20:20" ht="20.25" customHeight="1">
      <c r="T3192" s="285"/>
    </row>
    <row r="3193" spans="20:20" ht="20.25" customHeight="1">
      <c r="T3193" s="285"/>
    </row>
    <row r="3194" spans="20:20" ht="20.25" customHeight="1">
      <c r="T3194" s="285"/>
    </row>
    <row r="3195" spans="20:20" ht="20.25" customHeight="1">
      <c r="T3195" s="285"/>
    </row>
    <row r="3196" spans="20:20" ht="20.25" customHeight="1">
      <c r="T3196" s="285"/>
    </row>
    <row r="3197" spans="20:20" ht="20.25" customHeight="1">
      <c r="T3197" s="285"/>
    </row>
    <row r="3198" spans="20:20" ht="20.25" customHeight="1">
      <c r="T3198" s="285"/>
    </row>
    <row r="3199" spans="20:20" ht="20.25" customHeight="1">
      <c r="T3199" s="285"/>
    </row>
    <row r="3200" spans="20:20" ht="20.25" customHeight="1">
      <c r="T3200" s="285"/>
    </row>
    <row r="3201" spans="20:20" ht="20.25" customHeight="1">
      <c r="T3201" s="285"/>
    </row>
    <row r="3202" spans="20:20" ht="20.25" customHeight="1">
      <c r="T3202" s="285"/>
    </row>
    <row r="3203" spans="20:20" ht="20.25" customHeight="1">
      <c r="T3203" s="285"/>
    </row>
    <row r="3204" spans="20:20" ht="20.25" customHeight="1">
      <c r="T3204" s="285"/>
    </row>
    <row r="3205" spans="20:20" ht="20.25" customHeight="1">
      <c r="T3205" s="285"/>
    </row>
    <row r="3206" spans="20:20" ht="20.25" customHeight="1">
      <c r="T3206" s="285"/>
    </row>
    <row r="3207" spans="20:20" ht="20.25" customHeight="1">
      <c r="T3207" s="285"/>
    </row>
    <row r="3208" spans="20:20" ht="20.25" customHeight="1">
      <c r="T3208" s="285"/>
    </row>
    <row r="3209" spans="20:20" ht="20.25" customHeight="1">
      <c r="T3209" s="285"/>
    </row>
    <row r="3210" spans="20:20" ht="20.25" customHeight="1">
      <c r="T3210" s="285"/>
    </row>
    <row r="3211" spans="20:20" ht="20.25" customHeight="1">
      <c r="T3211" s="285"/>
    </row>
    <row r="3212" spans="20:20" ht="20.25" customHeight="1">
      <c r="T3212" s="285"/>
    </row>
    <row r="3213" spans="20:20" ht="20.25" customHeight="1">
      <c r="T3213" s="285"/>
    </row>
    <row r="3214" spans="20:20" ht="20.25" customHeight="1">
      <c r="T3214" s="285"/>
    </row>
    <row r="3215" spans="20:20" ht="20.25" customHeight="1">
      <c r="T3215" s="285"/>
    </row>
    <row r="3216" spans="20:20" ht="20.25" customHeight="1">
      <c r="T3216" s="285"/>
    </row>
    <row r="3217" spans="20:20" ht="20.25" customHeight="1">
      <c r="T3217" s="285"/>
    </row>
    <row r="3218" spans="20:20" ht="20.25" customHeight="1">
      <c r="T3218" s="285"/>
    </row>
    <row r="3219" spans="20:20" ht="20.25" customHeight="1">
      <c r="T3219" s="285"/>
    </row>
    <row r="3220" spans="20:20" ht="20.25" customHeight="1">
      <c r="T3220" s="285"/>
    </row>
    <row r="3221" spans="20:20" ht="20.25" customHeight="1">
      <c r="T3221" s="285"/>
    </row>
    <row r="3222" spans="20:20" ht="20.25" customHeight="1">
      <c r="T3222" s="285"/>
    </row>
    <row r="3223" spans="20:20" ht="20.25" customHeight="1">
      <c r="T3223" s="285"/>
    </row>
    <row r="3224" spans="20:20" ht="20.25" customHeight="1">
      <c r="T3224" s="285"/>
    </row>
    <row r="3225" spans="20:20" ht="20.25" customHeight="1">
      <c r="T3225" s="285"/>
    </row>
    <row r="3226" spans="20:20" ht="20.25" customHeight="1">
      <c r="T3226" s="285"/>
    </row>
    <row r="3227" spans="20:20" ht="20.25" customHeight="1">
      <c r="T3227" s="285"/>
    </row>
    <row r="3228" spans="20:20" ht="20.25" customHeight="1">
      <c r="T3228" s="285"/>
    </row>
    <row r="3229" spans="20:20" ht="20.25" customHeight="1">
      <c r="T3229" s="285"/>
    </row>
    <row r="3230" spans="20:20" ht="20.25" customHeight="1">
      <c r="T3230" s="285"/>
    </row>
    <row r="3231" spans="20:20" ht="20.25" customHeight="1">
      <c r="T3231" s="285"/>
    </row>
    <row r="3232" spans="20:20" ht="20.25" customHeight="1">
      <c r="T3232" s="285"/>
    </row>
    <row r="3233" spans="20:20" ht="20.25" customHeight="1">
      <c r="T3233" s="285"/>
    </row>
    <row r="3234" spans="20:20" ht="20.25" customHeight="1">
      <c r="T3234" s="285"/>
    </row>
    <row r="3235" spans="20:20" ht="20.25" customHeight="1">
      <c r="T3235" s="285"/>
    </row>
    <row r="3236" spans="20:20" ht="20.25" customHeight="1">
      <c r="T3236" s="285"/>
    </row>
    <row r="3237" spans="20:20" ht="20.25" customHeight="1">
      <c r="T3237" s="285"/>
    </row>
    <row r="3238" spans="20:20" ht="20.25" customHeight="1">
      <c r="T3238" s="285"/>
    </row>
    <row r="3239" spans="20:20" ht="20.25" customHeight="1">
      <c r="T3239" s="285"/>
    </row>
    <row r="3240" spans="20:20" ht="20.25" customHeight="1">
      <c r="T3240" s="285"/>
    </row>
    <row r="3241" spans="20:20" ht="20.25" customHeight="1">
      <c r="T3241" s="285"/>
    </row>
    <row r="3242" spans="20:20" ht="20.25" customHeight="1">
      <c r="T3242" s="285"/>
    </row>
    <row r="3243" spans="20:20" ht="20.25" customHeight="1">
      <c r="T3243" s="285"/>
    </row>
    <row r="3244" spans="20:20" ht="20.25" customHeight="1">
      <c r="T3244" s="285"/>
    </row>
    <row r="3245" spans="20:20" ht="20.25" customHeight="1">
      <c r="T3245" s="285"/>
    </row>
    <row r="3246" spans="20:20" ht="20.25" customHeight="1">
      <c r="T3246" s="285"/>
    </row>
    <row r="3247" spans="20:20" ht="20.25" customHeight="1">
      <c r="T3247" s="285"/>
    </row>
    <row r="3248" spans="20:20" ht="20.25" customHeight="1">
      <c r="T3248" s="285"/>
    </row>
    <row r="3249" spans="20:20" ht="20.25" customHeight="1">
      <c r="T3249" s="285"/>
    </row>
    <row r="3250" spans="20:20" ht="20.25" customHeight="1">
      <c r="T3250" s="285"/>
    </row>
    <row r="3251" spans="20:20" ht="20.25" customHeight="1">
      <c r="T3251" s="285"/>
    </row>
    <row r="3252" spans="20:20" ht="20.25" customHeight="1">
      <c r="T3252" s="285"/>
    </row>
    <row r="3253" spans="20:20" ht="20.25" customHeight="1">
      <c r="T3253" s="285"/>
    </row>
    <row r="3254" spans="20:20" ht="20.25" customHeight="1">
      <c r="T3254" s="285"/>
    </row>
    <row r="3255" spans="20:20" ht="20.25" customHeight="1">
      <c r="T3255" s="285"/>
    </row>
    <row r="3256" spans="20:20" ht="20.25" customHeight="1">
      <c r="T3256" s="285"/>
    </row>
    <row r="3257" spans="20:20" ht="20.25" customHeight="1">
      <c r="T3257" s="285"/>
    </row>
    <row r="3258" spans="20:20" ht="20.25" customHeight="1">
      <c r="T3258" s="285"/>
    </row>
    <row r="3259" spans="20:20" ht="20.25" customHeight="1">
      <c r="T3259" s="285"/>
    </row>
    <row r="3260" spans="20:20" ht="20.25" customHeight="1">
      <c r="T3260" s="285"/>
    </row>
    <row r="3261" spans="20:20" ht="20.25" customHeight="1">
      <c r="T3261" s="285"/>
    </row>
    <row r="3262" spans="20:20" ht="20.25" customHeight="1">
      <c r="T3262" s="285"/>
    </row>
    <row r="3263" spans="20:20" ht="20.25" customHeight="1">
      <c r="T3263" s="285"/>
    </row>
    <row r="3264" spans="20:20" ht="20.25" customHeight="1">
      <c r="T3264" s="285"/>
    </row>
    <row r="3265" spans="20:20" ht="20.25" customHeight="1">
      <c r="T3265" s="285"/>
    </row>
    <row r="3266" spans="20:20" ht="20.25" customHeight="1">
      <c r="T3266" s="285"/>
    </row>
    <row r="3267" spans="20:20" ht="20.25" customHeight="1">
      <c r="T3267" s="285"/>
    </row>
    <row r="3268" spans="20:20" ht="20.25" customHeight="1">
      <c r="T3268" s="285"/>
    </row>
    <row r="3269" spans="20:20" ht="20.25" customHeight="1">
      <c r="T3269" s="285"/>
    </row>
    <row r="3270" spans="20:20" ht="20.25" customHeight="1">
      <c r="T3270" s="285"/>
    </row>
    <row r="3271" spans="20:20" ht="20.25" customHeight="1">
      <c r="T3271" s="285"/>
    </row>
    <row r="3272" spans="20:20" ht="20.25" customHeight="1">
      <c r="T3272" s="285"/>
    </row>
    <row r="3273" spans="20:20" ht="20.25" customHeight="1">
      <c r="T3273" s="285"/>
    </row>
    <row r="3274" spans="20:20" ht="20.25" customHeight="1">
      <c r="T3274" s="285"/>
    </row>
    <row r="3275" spans="20:20" ht="20.25" customHeight="1">
      <c r="T3275" s="285"/>
    </row>
    <row r="3276" spans="20:20" ht="20.25" customHeight="1">
      <c r="T3276" s="285"/>
    </row>
    <row r="3277" spans="20:20" ht="20.25" customHeight="1">
      <c r="T3277" s="285"/>
    </row>
    <row r="3278" spans="20:20" ht="20.25" customHeight="1">
      <c r="T3278" s="285"/>
    </row>
    <row r="3279" spans="20:20" ht="20.25" customHeight="1">
      <c r="T3279" s="285"/>
    </row>
    <row r="3280" spans="20:20" ht="20.25" customHeight="1">
      <c r="T3280" s="285"/>
    </row>
    <row r="3281" spans="20:20" ht="20.25" customHeight="1">
      <c r="T3281" s="285"/>
    </row>
    <row r="3282" spans="20:20" ht="20.25" customHeight="1">
      <c r="T3282" s="285"/>
    </row>
    <row r="3283" spans="20:20" ht="20.25" customHeight="1">
      <c r="T3283" s="285"/>
    </row>
    <row r="3284" spans="20:20" ht="20.25" customHeight="1">
      <c r="T3284" s="285"/>
    </row>
    <row r="3285" spans="20:20" ht="20.25" customHeight="1">
      <c r="T3285" s="285"/>
    </row>
    <row r="3286" spans="20:20" ht="20.25" customHeight="1">
      <c r="T3286" s="285"/>
    </row>
    <row r="3287" spans="20:20" ht="20.25" customHeight="1">
      <c r="T3287" s="285"/>
    </row>
    <row r="3288" spans="20:20" ht="20.25" customHeight="1">
      <c r="T3288" s="285"/>
    </row>
    <row r="3289" spans="20:20" ht="20.25" customHeight="1">
      <c r="T3289" s="285"/>
    </row>
    <row r="3290" spans="20:20" ht="20.25" customHeight="1">
      <c r="T3290" s="285"/>
    </row>
    <row r="3291" spans="20:20" ht="20.25" customHeight="1">
      <c r="T3291" s="285"/>
    </row>
    <row r="3292" spans="20:20" ht="20.25" customHeight="1">
      <c r="T3292" s="285"/>
    </row>
    <row r="3293" spans="20:20" ht="20.25" customHeight="1">
      <c r="T3293" s="285"/>
    </row>
    <row r="3294" spans="20:20" ht="20.25" customHeight="1">
      <c r="T3294" s="285"/>
    </row>
    <row r="3295" spans="20:20" ht="20.25" customHeight="1">
      <c r="T3295" s="285"/>
    </row>
    <row r="3296" spans="20:20" ht="20.25" customHeight="1">
      <c r="T3296" s="285"/>
    </row>
    <row r="3297" spans="20:20" ht="20.25" customHeight="1">
      <c r="T3297" s="285"/>
    </row>
    <row r="3298" spans="20:20" ht="20.25" customHeight="1">
      <c r="T3298" s="285"/>
    </row>
    <row r="3299" spans="20:20" ht="20.25" customHeight="1">
      <c r="T3299" s="285"/>
    </row>
    <row r="3300" spans="20:20" ht="20.25" customHeight="1">
      <c r="T3300" s="285"/>
    </row>
    <row r="3301" spans="20:20" ht="20.25" customHeight="1">
      <c r="T3301" s="285"/>
    </row>
    <row r="3302" spans="20:20" ht="20.25" customHeight="1">
      <c r="T3302" s="285"/>
    </row>
    <row r="3303" spans="20:20" ht="20.25" customHeight="1">
      <c r="T3303" s="285"/>
    </row>
    <row r="3304" spans="20:20" ht="20.25" customHeight="1">
      <c r="T3304" s="285"/>
    </row>
    <row r="3305" spans="20:20" ht="20.25" customHeight="1">
      <c r="T3305" s="285"/>
    </row>
    <row r="3306" spans="20:20" ht="20.25" customHeight="1">
      <c r="T3306" s="285"/>
    </row>
    <row r="3307" spans="20:20" ht="20.25" customHeight="1">
      <c r="T3307" s="285"/>
    </row>
    <row r="3308" spans="20:20" ht="20.25" customHeight="1">
      <c r="T3308" s="285"/>
    </row>
    <row r="3309" spans="20:20" ht="20.25" customHeight="1">
      <c r="T3309" s="285"/>
    </row>
    <row r="3310" spans="20:20" ht="20.25" customHeight="1">
      <c r="T3310" s="285"/>
    </row>
    <row r="3311" spans="20:20" ht="20.25" customHeight="1">
      <c r="T3311" s="285"/>
    </row>
    <row r="3312" spans="20:20" ht="20.25" customHeight="1">
      <c r="T3312" s="285"/>
    </row>
    <row r="3313" spans="20:20" ht="20.25" customHeight="1">
      <c r="T3313" s="285"/>
    </row>
    <row r="3314" spans="20:20" ht="20.25" customHeight="1">
      <c r="T3314" s="285"/>
    </row>
    <row r="3315" spans="20:20" ht="20.25" customHeight="1">
      <c r="T3315" s="285"/>
    </row>
    <row r="3316" spans="20:20" ht="20.25" customHeight="1">
      <c r="T3316" s="285"/>
    </row>
    <row r="3317" spans="20:20" ht="20.25" customHeight="1">
      <c r="T3317" s="285"/>
    </row>
    <row r="3318" spans="20:20" ht="20.25" customHeight="1">
      <c r="T3318" s="285"/>
    </row>
    <row r="3319" spans="20:20" ht="20.25" customHeight="1">
      <c r="T3319" s="285"/>
    </row>
    <row r="3320" spans="20:20" ht="20.25" customHeight="1">
      <c r="T3320" s="285"/>
    </row>
    <row r="3321" spans="20:20" ht="20.25" customHeight="1">
      <c r="T3321" s="285"/>
    </row>
    <row r="3322" spans="20:20" ht="20.25" customHeight="1">
      <c r="T3322" s="285"/>
    </row>
    <row r="3323" spans="20:20" ht="20.25" customHeight="1">
      <c r="T3323" s="285"/>
    </row>
    <row r="3324" spans="20:20" ht="20.25" customHeight="1">
      <c r="T3324" s="285"/>
    </row>
    <row r="3325" spans="20:20" ht="20.25" customHeight="1">
      <c r="T3325" s="285"/>
    </row>
    <row r="3326" spans="20:20" ht="20.25" customHeight="1">
      <c r="T3326" s="285"/>
    </row>
    <row r="3327" spans="20:20" ht="20.25" customHeight="1">
      <c r="T3327" s="285"/>
    </row>
    <row r="3328" spans="20:20" ht="20.25" customHeight="1">
      <c r="T3328" s="285"/>
    </row>
    <row r="3329" spans="20:20" ht="20.25" customHeight="1">
      <c r="T3329" s="285"/>
    </row>
    <row r="3330" spans="20:20" ht="20.25" customHeight="1">
      <c r="T3330" s="285"/>
    </row>
    <row r="3331" spans="20:20" ht="20.25" customHeight="1">
      <c r="T3331" s="285"/>
    </row>
    <row r="3332" spans="20:20" ht="20.25" customHeight="1">
      <c r="T3332" s="285"/>
    </row>
    <row r="3333" spans="20:20" ht="20.25" customHeight="1">
      <c r="T3333" s="285"/>
    </row>
    <row r="3334" spans="20:20" ht="20.25" customHeight="1">
      <c r="T3334" s="285"/>
    </row>
    <row r="3335" spans="20:20" ht="20.25" customHeight="1">
      <c r="T3335" s="285"/>
    </row>
    <row r="3336" spans="20:20" ht="20.25" customHeight="1">
      <c r="T3336" s="285"/>
    </row>
    <row r="3337" spans="20:20" ht="20.25" customHeight="1">
      <c r="T3337" s="285"/>
    </row>
    <row r="3338" spans="20:20" ht="20.25" customHeight="1">
      <c r="T3338" s="285"/>
    </row>
    <row r="3339" spans="20:20" ht="20.25" customHeight="1">
      <c r="T3339" s="285"/>
    </row>
    <row r="3340" spans="20:20" ht="20.25" customHeight="1">
      <c r="T3340" s="285"/>
    </row>
    <row r="3341" spans="20:20" ht="20.25" customHeight="1">
      <c r="T3341" s="285"/>
    </row>
    <row r="3342" spans="20:20" ht="20.25" customHeight="1">
      <c r="T3342" s="285"/>
    </row>
    <row r="3343" spans="20:20" ht="20.25" customHeight="1">
      <c r="T3343" s="285"/>
    </row>
    <row r="3344" spans="20:20" ht="20.25" customHeight="1">
      <c r="T3344" s="285"/>
    </row>
    <row r="3345" spans="20:20" ht="20.25" customHeight="1">
      <c r="T3345" s="285"/>
    </row>
    <row r="3346" spans="20:20" ht="20.25" customHeight="1">
      <c r="T3346" s="285"/>
    </row>
    <row r="3347" spans="20:20" ht="20.25" customHeight="1">
      <c r="T3347" s="285"/>
    </row>
    <row r="3348" spans="20:20" ht="20.25" customHeight="1">
      <c r="T3348" s="285"/>
    </row>
    <row r="3349" spans="20:20" ht="20.25" customHeight="1">
      <c r="T3349" s="285"/>
    </row>
    <row r="3350" spans="20:20" ht="20.25" customHeight="1">
      <c r="T3350" s="285"/>
    </row>
    <row r="3351" spans="20:20" ht="20.25" customHeight="1">
      <c r="T3351" s="285"/>
    </row>
    <row r="3352" spans="20:20" ht="20.25" customHeight="1">
      <c r="T3352" s="285"/>
    </row>
    <row r="3353" spans="20:20" ht="20.25" customHeight="1">
      <c r="T3353" s="285"/>
    </row>
    <row r="3354" spans="20:20" ht="20.25" customHeight="1">
      <c r="T3354" s="285"/>
    </row>
    <row r="3355" spans="20:20" ht="20.25" customHeight="1">
      <c r="T3355" s="285"/>
    </row>
    <row r="3356" spans="20:20" ht="20.25" customHeight="1">
      <c r="T3356" s="285"/>
    </row>
    <row r="3357" spans="20:20" ht="20.25" customHeight="1">
      <c r="T3357" s="285"/>
    </row>
    <row r="3358" spans="20:20" ht="20.25" customHeight="1">
      <c r="T3358" s="285"/>
    </row>
    <row r="3359" spans="20:20" ht="20.25" customHeight="1">
      <c r="T3359" s="285"/>
    </row>
    <row r="3360" spans="20:20" ht="20.25" customHeight="1">
      <c r="T3360" s="285"/>
    </row>
    <row r="3361" spans="20:20" ht="20.25" customHeight="1">
      <c r="T3361" s="285"/>
    </row>
    <row r="3362" spans="20:20" ht="20.25" customHeight="1">
      <c r="T3362" s="285"/>
    </row>
    <row r="3363" spans="20:20" ht="20.25" customHeight="1">
      <c r="T3363" s="285"/>
    </row>
    <row r="3364" spans="20:20" ht="20.25" customHeight="1">
      <c r="T3364" s="285"/>
    </row>
    <row r="3365" spans="20:20" ht="20.25" customHeight="1">
      <c r="T3365" s="285"/>
    </row>
    <row r="3366" spans="20:20" ht="20.25" customHeight="1">
      <c r="T3366" s="285"/>
    </row>
    <row r="3367" spans="20:20" ht="20.25" customHeight="1">
      <c r="T3367" s="285"/>
    </row>
    <row r="3368" spans="20:20" ht="20.25" customHeight="1">
      <c r="T3368" s="285"/>
    </row>
    <row r="3369" spans="20:20" ht="20.25" customHeight="1">
      <c r="T3369" s="285"/>
    </row>
    <row r="3370" spans="20:20" ht="20.25" customHeight="1">
      <c r="T3370" s="285"/>
    </row>
    <row r="3371" spans="20:20" ht="20.25" customHeight="1">
      <c r="T3371" s="285"/>
    </row>
    <row r="3372" spans="20:20" ht="20.25" customHeight="1">
      <c r="T3372" s="285"/>
    </row>
    <row r="3373" spans="20:20" ht="20.25" customHeight="1">
      <c r="T3373" s="285"/>
    </row>
    <row r="3374" spans="20:20" ht="20.25" customHeight="1">
      <c r="T3374" s="285"/>
    </row>
    <row r="3375" spans="20:20" ht="20.25" customHeight="1">
      <c r="T3375" s="285"/>
    </row>
    <row r="3376" spans="20:20" ht="20.25" customHeight="1">
      <c r="T3376" s="285"/>
    </row>
    <row r="3377" spans="20:20" ht="20.25" customHeight="1">
      <c r="T3377" s="285"/>
    </row>
    <row r="3378" spans="20:20" ht="20.25" customHeight="1">
      <c r="T3378" s="285"/>
    </row>
    <row r="3379" spans="20:20" ht="20.25" customHeight="1">
      <c r="T3379" s="285"/>
    </row>
    <row r="3380" spans="20:20" ht="20.25" customHeight="1">
      <c r="T3380" s="285"/>
    </row>
    <row r="3381" spans="20:20" ht="20.25" customHeight="1">
      <c r="T3381" s="285"/>
    </row>
    <row r="3382" spans="20:20" ht="20.25" customHeight="1">
      <c r="T3382" s="285"/>
    </row>
    <row r="3383" spans="20:20" ht="20.25" customHeight="1">
      <c r="T3383" s="285"/>
    </row>
    <row r="3384" spans="20:20" ht="20.25" customHeight="1">
      <c r="T3384" s="285"/>
    </row>
    <row r="3385" spans="20:20" ht="20.25" customHeight="1">
      <c r="T3385" s="285"/>
    </row>
    <row r="3386" spans="20:20" ht="20.25" customHeight="1">
      <c r="T3386" s="285"/>
    </row>
    <row r="3387" spans="20:20" ht="20.25" customHeight="1">
      <c r="T3387" s="285"/>
    </row>
    <row r="3388" spans="20:20" ht="20.25" customHeight="1">
      <c r="T3388" s="285"/>
    </row>
    <row r="3389" spans="20:20" ht="20.25" customHeight="1">
      <c r="T3389" s="285"/>
    </row>
    <row r="3390" spans="20:20" ht="20.25" customHeight="1">
      <c r="T3390" s="285"/>
    </row>
    <row r="3391" spans="20:20" ht="20.25" customHeight="1">
      <c r="T3391" s="285"/>
    </row>
    <row r="3392" spans="20:20" ht="20.25" customHeight="1">
      <c r="T3392" s="285"/>
    </row>
    <row r="3393" spans="20:20" ht="20.25" customHeight="1">
      <c r="T3393" s="285"/>
    </row>
    <row r="3394" spans="20:20" ht="20.25" customHeight="1">
      <c r="T3394" s="285"/>
    </row>
    <row r="3395" spans="20:20" ht="20.25" customHeight="1">
      <c r="T3395" s="285"/>
    </row>
    <row r="3396" spans="20:20" ht="20.25" customHeight="1">
      <c r="T3396" s="285"/>
    </row>
    <row r="3397" spans="20:20" ht="20.25" customHeight="1">
      <c r="T3397" s="285"/>
    </row>
    <row r="3398" spans="20:20" ht="20.25" customHeight="1">
      <c r="T3398" s="285"/>
    </row>
    <row r="3399" spans="20:20" ht="20.25" customHeight="1">
      <c r="T3399" s="285"/>
    </row>
    <row r="3400" spans="20:20" ht="20.25" customHeight="1">
      <c r="T3400" s="285"/>
    </row>
    <row r="3401" spans="20:20" ht="20.25" customHeight="1">
      <c r="T3401" s="285"/>
    </row>
    <row r="3402" spans="20:20" ht="20.25" customHeight="1">
      <c r="T3402" s="285"/>
    </row>
    <row r="3403" spans="20:20" ht="20.25" customHeight="1">
      <c r="T3403" s="285"/>
    </row>
    <row r="3404" spans="20:20" ht="20.25" customHeight="1">
      <c r="T3404" s="285"/>
    </row>
    <row r="3405" spans="20:20" ht="20.25" customHeight="1">
      <c r="T3405" s="285"/>
    </row>
    <row r="3406" spans="20:20" ht="20.25" customHeight="1">
      <c r="T3406" s="285"/>
    </row>
    <row r="3407" spans="20:20" ht="20.25" customHeight="1">
      <c r="T3407" s="285"/>
    </row>
    <row r="3408" spans="20:20" ht="20.25" customHeight="1">
      <c r="T3408" s="285"/>
    </row>
    <row r="3409" spans="20:20" ht="20.25" customHeight="1">
      <c r="T3409" s="285"/>
    </row>
    <row r="3410" spans="20:20" ht="20.25" customHeight="1">
      <c r="T3410" s="285"/>
    </row>
    <row r="3411" spans="20:20" ht="20.25" customHeight="1">
      <c r="T3411" s="285"/>
    </row>
    <row r="3412" spans="20:20" ht="20.25" customHeight="1">
      <c r="T3412" s="285"/>
    </row>
    <row r="3413" spans="20:20" ht="20.25" customHeight="1">
      <c r="T3413" s="285"/>
    </row>
    <row r="3414" spans="20:20" ht="20.25" customHeight="1">
      <c r="T3414" s="285"/>
    </row>
    <row r="3415" spans="20:20" ht="20.25" customHeight="1">
      <c r="T3415" s="285"/>
    </row>
    <row r="3416" spans="20:20" ht="20.25" customHeight="1">
      <c r="T3416" s="285"/>
    </row>
    <row r="3417" spans="20:20" ht="20.25" customHeight="1">
      <c r="T3417" s="285"/>
    </row>
    <row r="3418" spans="20:20" ht="20.25" customHeight="1">
      <c r="T3418" s="285"/>
    </row>
    <row r="3419" spans="20:20" ht="20.25" customHeight="1">
      <c r="T3419" s="285"/>
    </row>
    <row r="3420" spans="20:20" ht="20.25" customHeight="1">
      <c r="T3420" s="285"/>
    </row>
    <row r="3421" spans="20:20" ht="20.25" customHeight="1">
      <c r="T3421" s="285"/>
    </row>
    <row r="3422" spans="20:20" ht="20.25" customHeight="1">
      <c r="T3422" s="285"/>
    </row>
    <row r="3423" spans="20:20" ht="20.25" customHeight="1">
      <c r="T3423" s="285"/>
    </row>
    <row r="3424" spans="20:20" ht="20.25" customHeight="1">
      <c r="T3424" s="285"/>
    </row>
    <row r="3425" spans="20:20" ht="20.25" customHeight="1">
      <c r="T3425" s="285"/>
    </row>
    <row r="3426" spans="20:20" ht="20.25" customHeight="1">
      <c r="T3426" s="285"/>
    </row>
    <row r="3427" spans="20:20" ht="20.25" customHeight="1">
      <c r="T3427" s="285"/>
    </row>
    <row r="3428" spans="20:20" ht="20.25" customHeight="1">
      <c r="T3428" s="285"/>
    </row>
    <row r="3429" spans="20:20" ht="20.25" customHeight="1">
      <c r="T3429" s="285"/>
    </row>
    <row r="3430" spans="20:20" ht="20.25" customHeight="1">
      <c r="T3430" s="285"/>
    </row>
    <row r="3431" spans="20:20" ht="20.25" customHeight="1">
      <c r="T3431" s="285"/>
    </row>
    <row r="3432" spans="20:20" ht="20.25" customHeight="1">
      <c r="T3432" s="285"/>
    </row>
    <row r="3433" spans="20:20" ht="20.25" customHeight="1">
      <c r="T3433" s="285"/>
    </row>
    <row r="3434" spans="20:20" ht="20.25" customHeight="1">
      <c r="T3434" s="285"/>
    </row>
    <row r="3435" spans="20:20" ht="20.25" customHeight="1">
      <c r="T3435" s="285"/>
    </row>
    <row r="3436" spans="20:20" ht="20.25" customHeight="1">
      <c r="T3436" s="285"/>
    </row>
    <row r="3437" spans="20:20" ht="20.25" customHeight="1">
      <c r="T3437" s="285"/>
    </row>
    <row r="3438" spans="20:20" ht="20.25" customHeight="1">
      <c r="T3438" s="285"/>
    </row>
    <row r="3439" spans="20:20" ht="20.25" customHeight="1">
      <c r="T3439" s="285"/>
    </row>
    <row r="3440" spans="20:20" ht="20.25" customHeight="1">
      <c r="T3440" s="285"/>
    </row>
    <row r="3441" spans="20:20" ht="20.25" customHeight="1">
      <c r="T3441" s="285"/>
    </row>
    <row r="3442" spans="20:20" ht="20.25" customHeight="1">
      <c r="T3442" s="285"/>
    </row>
    <row r="3443" spans="20:20" ht="20.25" customHeight="1">
      <c r="T3443" s="285"/>
    </row>
    <row r="3444" spans="20:20" ht="20.25" customHeight="1">
      <c r="T3444" s="285"/>
    </row>
    <row r="3445" spans="20:20" ht="20.25" customHeight="1">
      <c r="T3445" s="285"/>
    </row>
    <row r="3446" spans="20:20" ht="20.25" customHeight="1">
      <c r="T3446" s="285"/>
    </row>
    <row r="3447" spans="20:20" ht="20.25" customHeight="1">
      <c r="T3447" s="285"/>
    </row>
    <row r="3448" spans="20:20" ht="20.25" customHeight="1">
      <c r="T3448" s="285"/>
    </row>
    <row r="3449" spans="20:20" ht="20.25" customHeight="1">
      <c r="T3449" s="285"/>
    </row>
    <row r="3450" spans="20:20" ht="20.25" customHeight="1">
      <c r="T3450" s="285"/>
    </row>
    <row r="3451" spans="20:20" ht="20.25" customHeight="1">
      <c r="T3451" s="285"/>
    </row>
    <row r="3452" spans="20:20" ht="20.25" customHeight="1">
      <c r="T3452" s="285"/>
    </row>
    <row r="3453" spans="20:20" ht="20.25" customHeight="1">
      <c r="T3453" s="285"/>
    </row>
    <row r="3454" spans="20:20" ht="20.25" customHeight="1">
      <c r="T3454" s="285"/>
    </row>
    <row r="3455" spans="20:20" ht="20.25" customHeight="1">
      <c r="T3455" s="285"/>
    </row>
    <row r="3456" spans="20:20" ht="20.25" customHeight="1">
      <c r="T3456" s="285"/>
    </row>
    <row r="3457" spans="20:20" ht="20.25" customHeight="1">
      <c r="T3457" s="285"/>
    </row>
    <row r="3458" spans="20:20" ht="20.25" customHeight="1">
      <c r="T3458" s="285"/>
    </row>
    <row r="3459" spans="20:20" ht="20.25" customHeight="1">
      <c r="T3459" s="285"/>
    </row>
    <row r="3460" spans="20:20" ht="20.25" customHeight="1">
      <c r="T3460" s="285"/>
    </row>
    <row r="3461" spans="20:20" ht="20.25" customHeight="1">
      <c r="T3461" s="285"/>
    </row>
    <row r="3462" spans="20:20" ht="20.25" customHeight="1">
      <c r="T3462" s="285"/>
    </row>
    <row r="3463" spans="20:20" ht="20.25" customHeight="1">
      <c r="T3463" s="285"/>
    </row>
    <row r="3464" spans="20:20" ht="20.25" customHeight="1">
      <c r="T3464" s="285"/>
    </row>
    <row r="3465" spans="20:20" ht="20.25" customHeight="1">
      <c r="T3465" s="285"/>
    </row>
    <row r="3466" spans="20:20" ht="20.25" customHeight="1">
      <c r="T3466" s="285"/>
    </row>
    <row r="3467" spans="20:20" ht="20.25" customHeight="1">
      <c r="T3467" s="285"/>
    </row>
    <row r="3468" spans="20:20" ht="20.25" customHeight="1">
      <c r="T3468" s="285"/>
    </row>
    <row r="3469" spans="20:20" ht="20.25" customHeight="1">
      <c r="T3469" s="285"/>
    </row>
    <row r="3470" spans="20:20" ht="20.25" customHeight="1">
      <c r="T3470" s="285"/>
    </row>
    <row r="3471" spans="20:20" ht="20.25" customHeight="1">
      <c r="T3471" s="285"/>
    </row>
    <row r="3472" spans="20:20" ht="20.25" customHeight="1">
      <c r="T3472" s="285"/>
    </row>
    <row r="3473" spans="20:20" ht="20.25" customHeight="1">
      <c r="T3473" s="285"/>
    </row>
    <row r="3474" spans="20:20" ht="20.25" customHeight="1">
      <c r="T3474" s="285"/>
    </row>
    <row r="3475" spans="20:20" ht="20.25" customHeight="1">
      <c r="T3475" s="285"/>
    </row>
    <row r="3476" spans="20:20" ht="20.25" customHeight="1">
      <c r="T3476" s="285"/>
    </row>
    <row r="3477" spans="20:20" ht="20.25" customHeight="1">
      <c r="T3477" s="285"/>
    </row>
    <row r="3478" spans="20:20" ht="20.25" customHeight="1">
      <c r="T3478" s="285"/>
    </row>
    <row r="3479" spans="20:20" ht="20.25" customHeight="1">
      <c r="T3479" s="285"/>
    </row>
    <row r="3480" spans="20:20" ht="20.25" customHeight="1">
      <c r="T3480" s="285"/>
    </row>
    <row r="3481" spans="20:20" ht="20.25" customHeight="1">
      <c r="T3481" s="285"/>
    </row>
    <row r="3482" spans="20:20" ht="20.25" customHeight="1">
      <c r="T3482" s="285"/>
    </row>
    <row r="3483" spans="20:20" ht="20.25" customHeight="1">
      <c r="T3483" s="285"/>
    </row>
    <row r="3484" spans="20:20" ht="20.25" customHeight="1">
      <c r="T3484" s="285"/>
    </row>
    <row r="3485" spans="20:20" ht="20.25" customHeight="1">
      <c r="T3485" s="285"/>
    </row>
    <row r="3486" spans="20:20" ht="20.25" customHeight="1">
      <c r="T3486" s="285"/>
    </row>
    <row r="3487" spans="20:20" ht="20.25" customHeight="1">
      <c r="T3487" s="285"/>
    </row>
    <row r="3488" spans="20:20" ht="20.25" customHeight="1">
      <c r="T3488" s="285"/>
    </row>
    <row r="3489" spans="20:20" ht="20.25" customHeight="1">
      <c r="T3489" s="285"/>
    </row>
    <row r="3490" spans="20:20" ht="20.25" customHeight="1">
      <c r="T3490" s="285"/>
    </row>
    <row r="3491" spans="20:20" ht="20.25" customHeight="1">
      <c r="T3491" s="285"/>
    </row>
    <row r="3492" spans="20:20" ht="20.25" customHeight="1">
      <c r="T3492" s="285"/>
    </row>
    <row r="3493" spans="20:20" ht="20.25" customHeight="1">
      <c r="T3493" s="285"/>
    </row>
    <row r="3494" spans="20:20" ht="20.25" customHeight="1">
      <c r="T3494" s="285"/>
    </row>
    <row r="3495" spans="20:20" ht="20.25" customHeight="1">
      <c r="T3495" s="285"/>
    </row>
    <row r="3496" spans="20:20" ht="20.25" customHeight="1">
      <c r="T3496" s="285"/>
    </row>
    <row r="3497" spans="20:20" ht="20.25" customHeight="1">
      <c r="T3497" s="285"/>
    </row>
    <row r="3498" spans="20:20" ht="20.25" customHeight="1">
      <c r="T3498" s="285"/>
    </row>
    <row r="3499" spans="20:20" ht="20.25" customHeight="1">
      <c r="T3499" s="285"/>
    </row>
    <row r="3500" spans="20:20" ht="20.25" customHeight="1">
      <c r="T3500" s="285"/>
    </row>
    <row r="3501" spans="20:20" ht="20.25" customHeight="1">
      <c r="T3501" s="285"/>
    </row>
    <row r="3502" spans="20:20" ht="20.25" customHeight="1">
      <c r="T3502" s="285"/>
    </row>
    <row r="3503" spans="20:20" ht="20.25" customHeight="1">
      <c r="T3503" s="285"/>
    </row>
    <row r="3504" spans="20:20" ht="20.25" customHeight="1">
      <c r="T3504" s="285"/>
    </row>
    <row r="3505" spans="20:20" ht="20.25" customHeight="1">
      <c r="T3505" s="285"/>
    </row>
    <row r="3506" spans="20:20" ht="20.25" customHeight="1">
      <c r="T3506" s="285"/>
    </row>
    <row r="3507" spans="20:20" ht="20.25" customHeight="1">
      <c r="T3507" s="285"/>
    </row>
    <row r="3508" spans="20:20" ht="20.25" customHeight="1">
      <c r="T3508" s="285"/>
    </row>
    <row r="3509" spans="20:20" ht="20.25" customHeight="1">
      <c r="T3509" s="285"/>
    </row>
    <row r="3510" spans="20:20" ht="20.25" customHeight="1">
      <c r="T3510" s="285"/>
    </row>
    <row r="3511" spans="20:20" ht="20.25" customHeight="1">
      <c r="T3511" s="285"/>
    </row>
    <row r="3512" spans="20:20" ht="20.25" customHeight="1">
      <c r="T3512" s="285"/>
    </row>
    <row r="3513" spans="20:20" ht="20.25" customHeight="1">
      <c r="T3513" s="285"/>
    </row>
    <row r="3514" spans="20:20" ht="20.25" customHeight="1">
      <c r="T3514" s="285"/>
    </row>
    <row r="3515" spans="20:20" ht="20.25" customHeight="1">
      <c r="T3515" s="285"/>
    </row>
    <row r="3516" spans="20:20" ht="20.25" customHeight="1">
      <c r="T3516" s="285"/>
    </row>
    <row r="3517" spans="20:20" ht="20.25" customHeight="1">
      <c r="T3517" s="285"/>
    </row>
    <row r="3518" spans="20:20" ht="20.25" customHeight="1">
      <c r="T3518" s="285"/>
    </row>
    <row r="3519" spans="20:20" ht="20.25" customHeight="1">
      <c r="T3519" s="285"/>
    </row>
    <row r="3520" spans="20:20" ht="20.25" customHeight="1">
      <c r="T3520" s="285"/>
    </row>
    <row r="3521" spans="20:20" ht="20.25" customHeight="1">
      <c r="T3521" s="285"/>
    </row>
    <row r="3522" spans="20:20" ht="20.25" customHeight="1">
      <c r="T3522" s="285"/>
    </row>
    <row r="3523" spans="20:20" ht="20.25" customHeight="1">
      <c r="T3523" s="285"/>
    </row>
    <row r="3524" spans="20:20" ht="20.25" customHeight="1">
      <c r="T3524" s="285"/>
    </row>
    <row r="3525" spans="20:20" ht="20.25" customHeight="1">
      <c r="T3525" s="285"/>
    </row>
    <row r="3526" spans="20:20" ht="20.25" customHeight="1">
      <c r="T3526" s="285"/>
    </row>
    <row r="3527" spans="20:20" ht="20.25" customHeight="1">
      <c r="T3527" s="285"/>
    </row>
    <row r="3528" spans="20:20" ht="20.25" customHeight="1">
      <c r="T3528" s="285"/>
    </row>
    <row r="3529" spans="20:20" ht="20.25" customHeight="1">
      <c r="T3529" s="285"/>
    </row>
    <row r="3530" spans="20:20" ht="20.25" customHeight="1">
      <c r="T3530" s="285"/>
    </row>
    <row r="3531" spans="20:20" ht="20.25" customHeight="1">
      <c r="T3531" s="285"/>
    </row>
    <row r="3532" spans="20:20" ht="20.25" customHeight="1">
      <c r="T3532" s="285"/>
    </row>
    <row r="3533" spans="20:20" ht="20.25" customHeight="1">
      <c r="T3533" s="285"/>
    </row>
    <row r="3534" spans="20:20" ht="20.25" customHeight="1">
      <c r="T3534" s="285"/>
    </row>
    <row r="3535" spans="20:20" ht="20.25" customHeight="1">
      <c r="T3535" s="285"/>
    </row>
    <row r="3536" spans="20:20" ht="20.25" customHeight="1">
      <c r="T3536" s="285"/>
    </row>
    <row r="3537" spans="20:20" ht="20.25" customHeight="1">
      <c r="T3537" s="285"/>
    </row>
    <row r="3538" spans="20:20" ht="20.25" customHeight="1">
      <c r="T3538" s="285"/>
    </row>
    <row r="3539" spans="20:20" ht="20.25" customHeight="1">
      <c r="T3539" s="285"/>
    </row>
    <row r="3540" spans="20:20" ht="20.25" customHeight="1">
      <c r="T3540" s="285"/>
    </row>
    <row r="3541" spans="20:20" ht="20.25" customHeight="1">
      <c r="T3541" s="285"/>
    </row>
    <row r="3542" spans="20:20" ht="20.25" customHeight="1">
      <c r="T3542" s="285"/>
    </row>
    <row r="3543" spans="20:20" ht="20.25" customHeight="1">
      <c r="T3543" s="285"/>
    </row>
    <row r="3544" spans="20:20" ht="20.25" customHeight="1">
      <c r="T3544" s="285"/>
    </row>
    <row r="3545" spans="20:20" ht="20.25" customHeight="1">
      <c r="T3545" s="285"/>
    </row>
    <row r="3546" spans="20:20" ht="20.25" customHeight="1">
      <c r="T3546" s="285"/>
    </row>
    <row r="3547" spans="20:20" ht="20.25" customHeight="1">
      <c r="T3547" s="285"/>
    </row>
    <row r="3548" spans="20:20" ht="20.25" customHeight="1">
      <c r="T3548" s="285"/>
    </row>
    <row r="3549" spans="20:20" ht="20.25" customHeight="1">
      <c r="T3549" s="285"/>
    </row>
    <row r="3550" spans="20:20" ht="20.25" customHeight="1">
      <c r="T3550" s="285"/>
    </row>
    <row r="3551" spans="20:20" ht="20.25" customHeight="1">
      <c r="T3551" s="285"/>
    </row>
    <row r="3552" spans="20:20" ht="20.25" customHeight="1">
      <c r="T3552" s="285"/>
    </row>
    <row r="3553" spans="20:20" ht="20.25" customHeight="1">
      <c r="T3553" s="285"/>
    </row>
    <row r="3554" spans="20:20" ht="20.25" customHeight="1">
      <c r="T3554" s="285"/>
    </row>
    <row r="3555" spans="20:20" ht="20.25" customHeight="1">
      <c r="T3555" s="285"/>
    </row>
    <row r="3556" spans="20:20" ht="20.25" customHeight="1">
      <c r="T3556" s="285"/>
    </row>
    <row r="3557" spans="20:20" ht="20.25" customHeight="1">
      <c r="T3557" s="285"/>
    </row>
    <row r="3558" spans="20:20" ht="20.25" customHeight="1">
      <c r="T3558" s="285"/>
    </row>
    <row r="3559" spans="20:20" ht="20.25" customHeight="1">
      <c r="T3559" s="285"/>
    </row>
    <row r="3560" spans="20:20" ht="20.25" customHeight="1">
      <c r="T3560" s="285"/>
    </row>
    <row r="3561" spans="20:20" ht="20.25" customHeight="1">
      <c r="T3561" s="285"/>
    </row>
    <row r="3562" spans="20:20" ht="20.25" customHeight="1">
      <c r="T3562" s="285"/>
    </row>
    <row r="3563" spans="20:20" ht="20.25" customHeight="1">
      <c r="T3563" s="285"/>
    </row>
    <row r="3564" spans="20:20" ht="20.25" customHeight="1">
      <c r="T3564" s="285"/>
    </row>
    <row r="3565" spans="20:20" ht="20.25" customHeight="1">
      <c r="T3565" s="285"/>
    </row>
    <row r="3566" spans="20:20" ht="20.25" customHeight="1">
      <c r="T3566" s="285"/>
    </row>
    <row r="3567" spans="20:20" ht="20.25" customHeight="1">
      <c r="T3567" s="285"/>
    </row>
    <row r="3568" spans="20:20" ht="20.25" customHeight="1">
      <c r="T3568" s="285"/>
    </row>
    <row r="3569" spans="20:20" ht="20.25" customHeight="1">
      <c r="T3569" s="285"/>
    </row>
    <row r="3570" spans="20:20" ht="20.25" customHeight="1">
      <c r="T3570" s="285"/>
    </row>
    <row r="3571" spans="20:20" ht="20.25" customHeight="1">
      <c r="T3571" s="285"/>
    </row>
    <row r="3572" spans="20:20" ht="20.25" customHeight="1">
      <c r="T3572" s="285"/>
    </row>
    <row r="3573" spans="20:20" ht="20.25" customHeight="1">
      <c r="T3573" s="285"/>
    </row>
    <row r="3574" spans="20:20" ht="20.25" customHeight="1">
      <c r="T3574" s="285"/>
    </row>
    <row r="3575" spans="20:20" ht="20.25" customHeight="1">
      <c r="T3575" s="285"/>
    </row>
    <row r="3576" spans="20:20" ht="20.25" customHeight="1">
      <c r="T3576" s="285"/>
    </row>
    <row r="3577" spans="20:20" ht="20.25" customHeight="1">
      <c r="T3577" s="285"/>
    </row>
    <row r="3578" spans="20:20" ht="20.25" customHeight="1">
      <c r="T3578" s="285"/>
    </row>
    <row r="3579" spans="20:20" ht="20.25" customHeight="1">
      <c r="T3579" s="285"/>
    </row>
    <row r="3580" spans="20:20" ht="20.25" customHeight="1">
      <c r="T3580" s="285"/>
    </row>
    <row r="3581" spans="20:20" ht="20.25" customHeight="1">
      <c r="T3581" s="285"/>
    </row>
    <row r="3582" spans="20:20" ht="20.25" customHeight="1">
      <c r="T3582" s="285"/>
    </row>
    <row r="3583" spans="20:20" ht="20.25" customHeight="1">
      <c r="T3583" s="285"/>
    </row>
    <row r="3584" spans="20:20" ht="20.25" customHeight="1">
      <c r="T3584" s="285"/>
    </row>
    <row r="3585" spans="20:20" ht="20.25" customHeight="1">
      <c r="T3585" s="285"/>
    </row>
    <row r="3586" spans="20:20" ht="20.25" customHeight="1">
      <c r="T3586" s="285"/>
    </row>
    <row r="3587" spans="20:20" ht="20.25" customHeight="1">
      <c r="T3587" s="285"/>
    </row>
    <row r="3588" spans="20:20" ht="20.25" customHeight="1">
      <c r="T3588" s="285"/>
    </row>
    <row r="3589" spans="20:20" ht="20.25" customHeight="1">
      <c r="T3589" s="285"/>
    </row>
    <row r="3590" spans="20:20" ht="20.25" customHeight="1">
      <c r="T3590" s="285"/>
    </row>
    <row r="3591" spans="20:20" ht="20.25" customHeight="1">
      <c r="T3591" s="285"/>
    </row>
    <row r="3592" spans="20:20" ht="20.25" customHeight="1">
      <c r="T3592" s="285"/>
    </row>
    <row r="3593" spans="20:20" ht="20.25" customHeight="1">
      <c r="T3593" s="285"/>
    </row>
    <row r="3594" spans="20:20" ht="20.25" customHeight="1">
      <c r="T3594" s="285"/>
    </row>
    <row r="3595" spans="20:20" ht="20.25" customHeight="1">
      <c r="T3595" s="285"/>
    </row>
    <row r="3596" spans="20:20" ht="20.25" customHeight="1">
      <c r="T3596" s="285"/>
    </row>
    <row r="3597" spans="20:20" ht="20.25" customHeight="1">
      <c r="T3597" s="285"/>
    </row>
    <row r="3598" spans="20:20" ht="20.25" customHeight="1">
      <c r="T3598" s="285"/>
    </row>
    <row r="3599" spans="20:20" ht="20.25" customHeight="1">
      <c r="T3599" s="285"/>
    </row>
    <row r="3600" spans="20:20" ht="20.25" customHeight="1">
      <c r="T3600" s="285"/>
    </row>
    <row r="3601" spans="20:20" ht="20.25" customHeight="1">
      <c r="T3601" s="285"/>
    </row>
    <row r="3602" spans="20:20" ht="20.25" customHeight="1">
      <c r="T3602" s="285"/>
    </row>
    <row r="3603" spans="20:20" ht="20.25" customHeight="1">
      <c r="T3603" s="285"/>
    </row>
    <row r="3604" spans="20:20" ht="20.25" customHeight="1">
      <c r="T3604" s="285"/>
    </row>
    <row r="3605" spans="20:20" ht="20.25" customHeight="1">
      <c r="T3605" s="285"/>
    </row>
    <row r="3606" spans="20:20" ht="20.25" customHeight="1">
      <c r="T3606" s="285"/>
    </row>
    <row r="3607" spans="20:20" ht="20.25" customHeight="1">
      <c r="T3607" s="285"/>
    </row>
    <row r="3608" spans="20:20" ht="20.25" customHeight="1">
      <c r="T3608" s="285"/>
    </row>
    <row r="3609" spans="20:20" ht="20.25" customHeight="1">
      <c r="T3609" s="285"/>
    </row>
    <row r="3610" spans="20:20" ht="20.25" customHeight="1">
      <c r="T3610" s="285"/>
    </row>
    <row r="3611" spans="20:20" ht="20.25" customHeight="1">
      <c r="T3611" s="285"/>
    </row>
    <row r="3612" spans="20:20" ht="20.25" customHeight="1">
      <c r="T3612" s="285"/>
    </row>
    <row r="3613" spans="20:20" ht="20.25" customHeight="1">
      <c r="T3613" s="285"/>
    </row>
    <row r="3614" spans="20:20" ht="20.25" customHeight="1">
      <c r="T3614" s="285"/>
    </row>
    <row r="3615" spans="20:20" ht="20.25" customHeight="1">
      <c r="T3615" s="285"/>
    </row>
    <row r="3616" spans="20:20" ht="20.25" customHeight="1">
      <c r="T3616" s="285"/>
    </row>
    <row r="3617" spans="20:20" ht="20.25" customHeight="1">
      <c r="T3617" s="285"/>
    </row>
    <row r="3618" spans="20:20" ht="20.25" customHeight="1">
      <c r="T3618" s="285"/>
    </row>
    <row r="3619" spans="20:20" ht="20.25" customHeight="1">
      <c r="T3619" s="285"/>
    </row>
    <row r="3620" spans="20:20" ht="20.25" customHeight="1">
      <c r="T3620" s="285"/>
    </row>
    <row r="3621" spans="20:20" ht="20.25" customHeight="1">
      <c r="T3621" s="285"/>
    </row>
    <row r="3622" spans="20:20" ht="20.25" customHeight="1">
      <c r="T3622" s="285"/>
    </row>
    <row r="3623" spans="20:20" ht="20.25" customHeight="1">
      <c r="T3623" s="285"/>
    </row>
    <row r="3624" spans="20:20" ht="20.25" customHeight="1">
      <c r="T3624" s="285"/>
    </row>
    <row r="3625" spans="20:20" ht="20.25" customHeight="1">
      <c r="T3625" s="285"/>
    </row>
    <row r="3626" spans="20:20" ht="20.25" customHeight="1">
      <c r="T3626" s="285"/>
    </row>
    <row r="3627" spans="20:20" ht="20.25" customHeight="1">
      <c r="T3627" s="285"/>
    </row>
    <row r="3628" spans="20:20" ht="20.25" customHeight="1">
      <c r="T3628" s="285"/>
    </row>
    <row r="3629" spans="20:20" ht="20.25" customHeight="1">
      <c r="T3629" s="285"/>
    </row>
    <row r="3630" spans="20:20" ht="20.25" customHeight="1">
      <c r="T3630" s="285"/>
    </row>
    <row r="3631" spans="20:20" ht="20.25" customHeight="1">
      <c r="T3631" s="285"/>
    </row>
    <row r="3632" spans="20:20" ht="20.25" customHeight="1">
      <c r="T3632" s="285"/>
    </row>
    <row r="3633" spans="20:20" ht="20.25" customHeight="1">
      <c r="T3633" s="285"/>
    </row>
    <row r="3634" spans="20:20" ht="20.25" customHeight="1">
      <c r="T3634" s="285"/>
    </row>
    <row r="3635" spans="20:20" ht="20.25" customHeight="1">
      <c r="T3635" s="285"/>
    </row>
    <row r="3636" spans="20:20" ht="20.25" customHeight="1">
      <c r="T3636" s="285"/>
    </row>
    <row r="3637" spans="20:20" ht="20.25" customHeight="1">
      <c r="T3637" s="285"/>
    </row>
    <row r="3638" spans="20:20" ht="20.25" customHeight="1">
      <c r="T3638" s="285"/>
    </row>
    <row r="3639" spans="20:20" ht="20.25" customHeight="1">
      <c r="T3639" s="285"/>
    </row>
    <row r="3640" spans="20:20" ht="20.25" customHeight="1">
      <c r="T3640" s="285"/>
    </row>
    <row r="3641" spans="20:20" ht="20.25" customHeight="1">
      <c r="T3641" s="285"/>
    </row>
    <row r="3642" spans="20:20" ht="20.25" customHeight="1">
      <c r="T3642" s="285"/>
    </row>
    <row r="3643" spans="20:20" ht="20.25" customHeight="1">
      <c r="T3643" s="285"/>
    </row>
    <row r="3644" spans="20:20" ht="20.25" customHeight="1">
      <c r="T3644" s="285"/>
    </row>
    <row r="3645" spans="20:20" ht="20.25" customHeight="1">
      <c r="T3645" s="285"/>
    </row>
    <row r="3646" spans="20:20" ht="20.25" customHeight="1">
      <c r="T3646" s="285"/>
    </row>
    <row r="3647" spans="20:20" ht="20.25" customHeight="1">
      <c r="T3647" s="285"/>
    </row>
    <row r="3648" spans="20:20" ht="20.25" customHeight="1">
      <c r="T3648" s="285"/>
    </row>
    <row r="3649" spans="20:20" ht="20.25" customHeight="1">
      <c r="T3649" s="285"/>
    </row>
    <row r="3650" spans="20:20" ht="20.25" customHeight="1">
      <c r="T3650" s="285"/>
    </row>
    <row r="3651" spans="20:20" ht="20.25" customHeight="1">
      <c r="T3651" s="285"/>
    </row>
    <row r="3652" spans="20:20" ht="20.25" customHeight="1">
      <c r="T3652" s="285"/>
    </row>
    <row r="3653" spans="20:20" ht="20.25" customHeight="1">
      <c r="T3653" s="285"/>
    </row>
    <row r="3654" spans="20:20" ht="20.25" customHeight="1">
      <c r="T3654" s="285"/>
    </row>
    <row r="3655" spans="20:20" ht="20.25" customHeight="1">
      <c r="T3655" s="285"/>
    </row>
    <row r="3656" spans="20:20" ht="20.25" customHeight="1">
      <c r="T3656" s="285"/>
    </row>
    <row r="3657" spans="20:20" ht="20.25" customHeight="1">
      <c r="T3657" s="285"/>
    </row>
    <row r="3658" spans="20:20" ht="20.25" customHeight="1">
      <c r="T3658" s="285"/>
    </row>
    <row r="3659" spans="20:20" ht="20.25" customHeight="1">
      <c r="T3659" s="285"/>
    </row>
    <row r="3660" spans="20:20" ht="20.25" customHeight="1">
      <c r="T3660" s="285"/>
    </row>
    <row r="3661" spans="20:20" ht="20.25" customHeight="1">
      <c r="T3661" s="285"/>
    </row>
    <row r="3662" spans="20:20" ht="20.25" customHeight="1">
      <c r="T3662" s="285"/>
    </row>
    <row r="3663" spans="20:20" ht="20.25" customHeight="1">
      <c r="T3663" s="285"/>
    </row>
    <row r="3664" spans="20:20" ht="20.25" customHeight="1">
      <c r="T3664" s="285"/>
    </row>
    <row r="3665" spans="20:20" ht="20.25" customHeight="1">
      <c r="T3665" s="285"/>
    </row>
    <row r="3666" spans="20:20" ht="20.25" customHeight="1">
      <c r="T3666" s="285"/>
    </row>
    <row r="3667" spans="20:20" ht="20.25" customHeight="1">
      <c r="T3667" s="285"/>
    </row>
    <row r="3668" spans="20:20" ht="20.25" customHeight="1">
      <c r="T3668" s="285"/>
    </row>
    <row r="3669" spans="20:20" ht="20.25" customHeight="1">
      <c r="T3669" s="285"/>
    </row>
    <row r="3670" spans="20:20" ht="20.25" customHeight="1">
      <c r="T3670" s="285"/>
    </row>
    <row r="3671" spans="20:20" ht="20.25" customHeight="1">
      <c r="T3671" s="285"/>
    </row>
    <row r="3672" spans="20:20" ht="20.25" customHeight="1">
      <c r="T3672" s="285"/>
    </row>
    <row r="3673" spans="20:20" ht="20.25" customHeight="1">
      <c r="T3673" s="285"/>
    </row>
    <row r="3674" spans="20:20" ht="20.25" customHeight="1">
      <c r="T3674" s="285"/>
    </row>
    <row r="3675" spans="20:20" ht="20.25" customHeight="1">
      <c r="T3675" s="285"/>
    </row>
    <row r="3676" spans="20:20" ht="20.25" customHeight="1">
      <c r="T3676" s="285"/>
    </row>
    <row r="3677" spans="20:20" ht="20.25" customHeight="1">
      <c r="T3677" s="285"/>
    </row>
    <row r="3678" spans="20:20" ht="20.25" customHeight="1">
      <c r="T3678" s="285"/>
    </row>
    <row r="3679" spans="20:20" ht="20.25" customHeight="1">
      <c r="T3679" s="285"/>
    </row>
    <row r="3680" spans="20:20" ht="20.25" customHeight="1">
      <c r="T3680" s="285"/>
    </row>
    <row r="3681" spans="20:20" ht="20.25" customHeight="1">
      <c r="T3681" s="285"/>
    </row>
    <row r="3682" spans="20:20" ht="20.25" customHeight="1">
      <c r="T3682" s="285"/>
    </row>
    <row r="3683" spans="20:20" ht="20.25" customHeight="1">
      <c r="T3683" s="285"/>
    </row>
    <row r="3684" spans="20:20" ht="20.25" customHeight="1">
      <c r="T3684" s="285"/>
    </row>
    <row r="3685" spans="20:20" ht="20.25" customHeight="1">
      <c r="T3685" s="285"/>
    </row>
    <row r="3686" spans="20:20" ht="20.25" customHeight="1">
      <c r="T3686" s="285"/>
    </row>
    <row r="3687" spans="20:20" ht="20.25" customHeight="1">
      <c r="T3687" s="285"/>
    </row>
    <row r="3688" spans="20:20" ht="20.25" customHeight="1">
      <c r="T3688" s="285"/>
    </row>
    <row r="3689" spans="20:20" ht="20.25" customHeight="1">
      <c r="T3689" s="285"/>
    </row>
    <row r="3690" spans="20:20" ht="20.25" customHeight="1">
      <c r="T3690" s="285"/>
    </row>
    <row r="3691" spans="20:20" ht="20.25" customHeight="1">
      <c r="T3691" s="285"/>
    </row>
    <row r="3692" spans="20:20" ht="20.25" customHeight="1">
      <c r="T3692" s="285"/>
    </row>
    <row r="3693" spans="20:20" ht="20.25" customHeight="1">
      <c r="T3693" s="285"/>
    </row>
    <row r="3694" spans="20:20" ht="20.25" customHeight="1">
      <c r="T3694" s="285"/>
    </row>
    <row r="3695" spans="20:20" ht="20.25" customHeight="1">
      <c r="T3695" s="285"/>
    </row>
    <row r="3696" spans="20:20" ht="20.25" customHeight="1">
      <c r="T3696" s="285"/>
    </row>
    <row r="3697" spans="20:20" ht="20.25" customHeight="1">
      <c r="T3697" s="285"/>
    </row>
    <row r="3698" spans="20:20" ht="20.25" customHeight="1">
      <c r="T3698" s="285"/>
    </row>
    <row r="3699" spans="20:20" ht="20.25" customHeight="1">
      <c r="T3699" s="285"/>
    </row>
    <row r="3700" spans="20:20" ht="20.25" customHeight="1">
      <c r="T3700" s="285"/>
    </row>
    <row r="3701" spans="20:20" ht="20.25" customHeight="1">
      <c r="T3701" s="285"/>
    </row>
    <row r="3702" spans="20:20" ht="20.25" customHeight="1">
      <c r="T3702" s="285"/>
    </row>
    <row r="3703" spans="20:20" ht="20.25" customHeight="1">
      <c r="T3703" s="285"/>
    </row>
    <row r="3704" spans="20:20" ht="20.25" customHeight="1">
      <c r="T3704" s="285"/>
    </row>
    <row r="3705" spans="20:20" ht="20.25" customHeight="1">
      <c r="T3705" s="285"/>
    </row>
    <row r="3706" spans="20:20" ht="20.25" customHeight="1">
      <c r="T3706" s="285"/>
    </row>
    <row r="3707" spans="20:20" ht="20.25" customHeight="1">
      <c r="T3707" s="285"/>
    </row>
    <row r="3708" spans="20:20" ht="20.25" customHeight="1">
      <c r="T3708" s="285"/>
    </row>
    <row r="3709" spans="20:20" ht="20.25" customHeight="1">
      <c r="T3709" s="285"/>
    </row>
    <row r="3710" spans="20:20" ht="20.25" customHeight="1">
      <c r="T3710" s="285"/>
    </row>
    <row r="3711" spans="20:20" ht="20.25" customHeight="1">
      <c r="T3711" s="285"/>
    </row>
    <row r="3712" spans="20:20" ht="20.25" customHeight="1">
      <c r="T3712" s="285"/>
    </row>
    <row r="3713" spans="20:20" ht="20.25" customHeight="1">
      <c r="T3713" s="285"/>
    </row>
    <row r="3714" spans="20:20" ht="20.25" customHeight="1">
      <c r="T3714" s="285"/>
    </row>
    <row r="3715" spans="20:20" ht="20.25" customHeight="1">
      <c r="T3715" s="285"/>
    </row>
    <row r="3716" spans="20:20" ht="20.25" customHeight="1">
      <c r="T3716" s="285"/>
    </row>
    <row r="3717" spans="20:20" ht="20.25" customHeight="1">
      <c r="T3717" s="285"/>
    </row>
    <row r="3718" spans="20:20" ht="20.25" customHeight="1">
      <c r="T3718" s="285"/>
    </row>
    <row r="3719" spans="20:20" ht="20.25" customHeight="1">
      <c r="T3719" s="285"/>
    </row>
    <row r="3720" spans="20:20" ht="20.25" customHeight="1">
      <c r="T3720" s="285"/>
    </row>
    <row r="3721" spans="20:20" ht="20.25" customHeight="1">
      <c r="T3721" s="285"/>
    </row>
    <row r="3722" spans="20:20" ht="20.25" customHeight="1">
      <c r="T3722" s="285"/>
    </row>
    <row r="3723" spans="20:20" ht="20.25" customHeight="1">
      <c r="T3723" s="285"/>
    </row>
    <row r="3724" spans="20:20" ht="20.25" customHeight="1">
      <c r="T3724" s="285"/>
    </row>
    <row r="3725" spans="20:20" ht="20.25" customHeight="1">
      <c r="T3725" s="285"/>
    </row>
    <row r="3726" spans="20:20" ht="20.25" customHeight="1">
      <c r="T3726" s="285"/>
    </row>
    <row r="3727" spans="20:20" ht="20.25" customHeight="1">
      <c r="T3727" s="285"/>
    </row>
    <row r="3728" spans="20:20" ht="20.25" customHeight="1">
      <c r="T3728" s="285"/>
    </row>
    <row r="3729" spans="20:20" ht="20.25" customHeight="1">
      <c r="T3729" s="285"/>
    </row>
    <row r="3730" spans="20:20" ht="20.25" customHeight="1">
      <c r="T3730" s="285"/>
    </row>
    <row r="3731" spans="20:20" ht="20.25" customHeight="1">
      <c r="T3731" s="285"/>
    </row>
    <row r="3732" spans="20:20" ht="20.25" customHeight="1">
      <c r="T3732" s="285"/>
    </row>
    <row r="3733" spans="20:20" ht="20.25" customHeight="1">
      <c r="T3733" s="285"/>
    </row>
    <row r="3734" spans="20:20" ht="20.25" customHeight="1">
      <c r="T3734" s="285"/>
    </row>
    <row r="3735" spans="20:20" ht="20.25" customHeight="1">
      <c r="T3735" s="285"/>
    </row>
    <row r="3736" spans="20:20" ht="20.25" customHeight="1">
      <c r="T3736" s="285"/>
    </row>
    <row r="3737" spans="20:20" ht="20.25" customHeight="1">
      <c r="T3737" s="285"/>
    </row>
    <row r="3738" spans="20:20" ht="20.25" customHeight="1">
      <c r="T3738" s="285"/>
    </row>
    <row r="3739" spans="20:20" ht="20.25" customHeight="1">
      <c r="T3739" s="285"/>
    </row>
    <row r="3740" spans="20:20" ht="20.25" customHeight="1">
      <c r="T3740" s="285"/>
    </row>
    <row r="3741" spans="20:20" ht="20.25" customHeight="1">
      <c r="T3741" s="285"/>
    </row>
    <row r="3742" spans="20:20" ht="20.25" customHeight="1">
      <c r="T3742" s="285"/>
    </row>
    <row r="3743" spans="20:20" ht="20.25" customHeight="1">
      <c r="T3743" s="285"/>
    </row>
    <row r="3744" spans="20:20" ht="20.25" customHeight="1">
      <c r="T3744" s="285"/>
    </row>
    <row r="3745" spans="20:20" ht="20.25" customHeight="1">
      <c r="T3745" s="285"/>
    </row>
    <row r="3746" spans="20:20" ht="20.25" customHeight="1">
      <c r="T3746" s="285"/>
    </row>
    <row r="3747" spans="20:20" ht="20.25" customHeight="1">
      <c r="T3747" s="285"/>
    </row>
    <row r="3748" spans="20:20" ht="20.25" customHeight="1">
      <c r="T3748" s="285"/>
    </row>
    <row r="3749" spans="20:20" ht="20.25" customHeight="1">
      <c r="T3749" s="285"/>
    </row>
    <row r="3750" spans="20:20" ht="20.25" customHeight="1">
      <c r="T3750" s="285"/>
    </row>
    <row r="3751" spans="20:20" ht="20.25" customHeight="1">
      <c r="T3751" s="285"/>
    </row>
    <row r="3752" spans="20:20" ht="20.25" customHeight="1">
      <c r="T3752" s="285"/>
    </row>
    <row r="3753" spans="20:20" ht="20.25" customHeight="1">
      <c r="T3753" s="285"/>
    </row>
    <row r="3754" spans="20:20" ht="20.25" customHeight="1">
      <c r="T3754" s="285"/>
    </row>
    <row r="3755" spans="20:20" ht="20.25" customHeight="1">
      <c r="T3755" s="285"/>
    </row>
    <row r="3756" spans="20:20" ht="20.25" customHeight="1">
      <c r="T3756" s="285"/>
    </row>
    <row r="3757" spans="20:20" ht="20.25" customHeight="1">
      <c r="T3757" s="285"/>
    </row>
    <row r="3758" spans="20:20" ht="20.25" customHeight="1">
      <c r="T3758" s="285"/>
    </row>
    <row r="3759" spans="20:20" ht="20.25" customHeight="1">
      <c r="T3759" s="285"/>
    </row>
    <row r="3760" spans="20:20" ht="20.25" customHeight="1">
      <c r="T3760" s="285"/>
    </row>
    <row r="3761" spans="20:20" ht="20.25" customHeight="1">
      <c r="T3761" s="285"/>
    </row>
    <row r="3762" spans="20:20" ht="20.25" customHeight="1">
      <c r="T3762" s="285"/>
    </row>
    <row r="3763" spans="20:20" ht="20.25" customHeight="1">
      <c r="T3763" s="285"/>
    </row>
    <row r="3764" spans="20:20" ht="20.25" customHeight="1">
      <c r="T3764" s="285"/>
    </row>
    <row r="3765" spans="20:20" ht="20.25" customHeight="1">
      <c r="T3765" s="285"/>
    </row>
    <row r="3766" spans="20:20" ht="20.25" customHeight="1">
      <c r="T3766" s="285"/>
    </row>
    <row r="3767" spans="20:20" ht="20.25" customHeight="1">
      <c r="T3767" s="285"/>
    </row>
    <row r="3768" spans="20:20" ht="20.25" customHeight="1">
      <c r="T3768" s="285"/>
    </row>
    <row r="3769" spans="20:20" ht="20.25" customHeight="1">
      <c r="T3769" s="285"/>
    </row>
    <row r="3770" spans="20:20" ht="20.25" customHeight="1">
      <c r="T3770" s="285"/>
    </row>
    <row r="3771" spans="20:20" ht="20.25" customHeight="1">
      <c r="T3771" s="285"/>
    </row>
    <row r="3772" spans="20:20" ht="20.25" customHeight="1">
      <c r="T3772" s="285"/>
    </row>
    <row r="3773" spans="20:20" ht="20.25" customHeight="1">
      <c r="T3773" s="285"/>
    </row>
    <row r="3774" spans="20:20" ht="20.25" customHeight="1">
      <c r="T3774" s="285"/>
    </row>
    <row r="3775" spans="20:20" ht="20.25" customHeight="1">
      <c r="T3775" s="285"/>
    </row>
    <row r="3776" spans="20:20" ht="20.25" customHeight="1">
      <c r="T3776" s="285"/>
    </row>
    <row r="3777" spans="20:20" ht="20.25" customHeight="1">
      <c r="T3777" s="285"/>
    </row>
    <row r="3778" spans="20:20" ht="20.25" customHeight="1">
      <c r="T3778" s="285"/>
    </row>
    <row r="3779" spans="20:20" ht="20.25" customHeight="1">
      <c r="T3779" s="285"/>
    </row>
    <row r="3780" spans="20:20" ht="20.25" customHeight="1">
      <c r="T3780" s="285"/>
    </row>
    <row r="3781" spans="20:20" ht="20.25" customHeight="1">
      <c r="T3781" s="285"/>
    </row>
    <row r="3782" spans="20:20" ht="20.25" customHeight="1">
      <c r="T3782" s="285"/>
    </row>
    <row r="3783" spans="20:20" ht="20.25" customHeight="1">
      <c r="T3783" s="285"/>
    </row>
    <row r="3784" spans="20:20" ht="20.25" customHeight="1">
      <c r="T3784" s="285"/>
    </row>
    <row r="3785" spans="20:20" ht="20.25" customHeight="1">
      <c r="T3785" s="285"/>
    </row>
    <row r="3786" spans="20:20" ht="20.25" customHeight="1">
      <c r="T3786" s="285"/>
    </row>
    <row r="3787" spans="20:20" ht="20.25" customHeight="1">
      <c r="T3787" s="285"/>
    </row>
    <row r="3788" spans="20:20" ht="20.25" customHeight="1">
      <c r="T3788" s="285"/>
    </row>
    <row r="3789" spans="20:20" ht="20.25" customHeight="1">
      <c r="T3789" s="285"/>
    </row>
    <row r="3790" spans="20:20" ht="20.25" customHeight="1">
      <c r="T3790" s="285"/>
    </row>
    <row r="3791" spans="20:20" ht="20.25" customHeight="1">
      <c r="T3791" s="285"/>
    </row>
    <row r="3792" spans="20:20" ht="20.25" customHeight="1">
      <c r="T3792" s="285"/>
    </row>
    <row r="3793" spans="20:20" ht="20.25" customHeight="1">
      <c r="T3793" s="285"/>
    </row>
    <row r="3794" spans="20:20" ht="20.25" customHeight="1">
      <c r="T3794" s="285"/>
    </row>
    <row r="3795" spans="20:20" ht="20.25" customHeight="1">
      <c r="T3795" s="285"/>
    </row>
    <row r="3796" spans="20:20" ht="20.25" customHeight="1">
      <c r="T3796" s="285"/>
    </row>
    <row r="3797" spans="20:20" ht="20.25" customHeight="1">
      <c r="T3797" s="285"/>
    </row>
    <row r="3798" spans="20:20" ht="20.25" customHeight="1">
      <c r="T3798" s="285"/>
    </row>
    <row r="3799" spans="20:20" ht="20.25" customHeight="1">
      <c r="T3799" s="285"/>
    </row>
    <row r="3800" spans="20:20" ht="20.25" customHeight="1">
      <c r="T3800" s="285"/>
    </row>
    <row r="3801" spans="20:20" ht="20.25" customHeight="1">
      <c r="T3801" s="285"/>
    </row>
    <row r="3802" spans="20:20" ht="20.25" customHeight="1">
      <c r="T3802" s="285"/>
    </row>
    <row r="3803" spans="20:20" ht="20.25" customHeight="1">
      <c r="T3803" s="285"/>
    </row>
    <row r="3804" spans="20:20" ht="20.25" customHeight="1">
      <c r="T3804" s="285"/>
    </row>
    <row r="3805" spans="20:20" ht="20.25" customHeight="1">
      <c r="T3805" s="285"/>
    </row>
    <row r="3806" spans="20:20" ht="20.25" customHeight="1">
      <c r="T3806" s="285"/>
    </row>
    <row r="3807" spans="20:20" ht="20.25" customHeight="1">
      <c r="T3807" s="285"/>
    </row>
    <row r="3808" spans="20:20" ht="20.25" customHeight="1">
      <c r="T3808" s="285"/>
    </row>
    <row r="3809" spans="20:20" ht="20.25" customHeight="1">
      <c r="T3809" s="285"/>
    </row>
    <row r="3810" spans="20:20" ht="20.25" customHeight="1">
      <c r="T3810" s="285"/>
    </row>
    <row r="3811" spans="20:20" ht="20.25" customHeight="1">
      <c r="T3811" s="285"/>
    </row>
    <row r="3812" spans="20:20" ht="20.25" customHeight="1">
      <c r="T3812" s="285"/>
    </row>
    <row r="3813" spans="20:20" ht="20.25" customHeight="1">
      <c r="T3813" s="285"/>
    </row>
    <row r="3814" spans="20:20" ht="20.25" customHeight="1">
      <c r="T3814" s="285"/>
    </row>
    <row r="3815" spans="20:20" ht="20.25" customHeight="1">
      <c r="T3815" s="285"/>
    </row>
    <row r="3816" spans="20:20" ht="20.25" customHeight="1">
      <c r="T3816" s="285"/>
    </row>
    <row r="3817" spans="20:20" ht="20.25" customHeight="1">
      <c r="T3817" s="285"/>
    </row>
    <row r="3818" spans="20:20" ht="20.25" customHeight="1">
      <c r="T3818" s="285"/>
    </row>
    <row r="3819" spans="20:20" ht="20.25" customHeight="1">
      <c r="T3819" s="285"/>
    </row>
    <row r="3820" spans="20:20" ht="20.25" customHeight="1">
      <c r="T3820" s="285"/>
    </row>
    <row r="3821" spans="20:20" ht="20.25" customHeight="1">
      <c r="T3821" s="285"/>
    </row>
    <row r="3822" spans="20:20" ht="20.25" customHeight="1">
      <c r="T3822" s="285"/>
    </row>
    <row r="3823" spans="20:20" ht="20.25" customHeight="1">
      <c r="T3823" s="285"/>
    </row>
    <row r="3824" spans="20:20" ht="20.25" customHeight="1">
      <c r="T3824" s="285"/>
    </row>
    <row r="3825" spans="20:20" ht="20.25" customHeight="1">
      <c r="T3825" s="285"/>
    </row>
    <row r="3826" spans="20:20" ht="20.25" customHeight="1">
      <c r="T3826" s="285"/>
    </row>
    <row r="3827" spans="20:20" ht="20.25" customHeight="1">
      <c r="T3827" s="285"/>
    </row>
    <row r="3828" spans="20:20" ht="20.25" customHeight="1">
      <c r="T3828" s="285"/>
    </row>
    <row r="3829" spans="20:20" ht="20.25" customHeight="1">
      <c r="T3829" s="285"/>
    </row>
    <row r="3830" spans="20:20" ht="20.25" customHeight="1">
      <c r="T3830" s="285"/>
    </row>
    <row r="3831" spans="20:20" ht="20.25" customHeight="1">
      <c r="T3831" s="285"/>
    </row>
    <row r="3832" spans="20:20" ht="20.25" customHeight="1">
      <c r="T3832" s="285"/>
    </row>
    <row r="3833" spans="20:20" ht="20.25" customHeight="1">
      <c r="T3833" s="285"/>
    </row>
    <row r="3834" spans="20:20" ht="20.25" customHeight="1">
      <c r="T3834" s="285"/>
    </row>
    <row r="3835" spans="20:20" ht="20.25" customHeight="1">
      <c r="T3835" s="285"/>
    </row>
    <row r="3836" spans="20:20" ht="20.25" customHeight="1">
      <c r="T3836" s="285"/>
    </row>
    <row r="3837" spans="20:20" ht="20.25" customHeight="1">
      <c r="T3837" s="285"/>
    </row>
    <row r="3838" spans="20:20" ht="20.25" customHeight="1">
      <c r="T3838" s="285"/>
    </row>
    <row r="3839" spans="20:20" ht="20.25" customHeight="1">
      <c r="T3839" s="285"/>
    </row>
    <row r="3840" spans="20:20" ht="20.25" customHeight="1">
      <c r="T3840" s="285"/>
    </row>
    <row r="3841" spans="20:20" ht="20.25" customHeight="1">
      <c r="T3841" s="285"/>
    </row>
    <row r="3842" spans="20:20" ht="20.25" customHeight="1">
      <c r="T3842" s="285"/>
    </row>
    <row r="3843" spans="20:20" ht="20.25" customHeight="1">
      <c r="T3843" s="285"/>
    </row>
    <row r="3844" spans="20:20" ht="20.25" customHeight="1">
      <c r="T3844" s="285"/>
    </row>
    <row r="3845" spans="20:20" ht="20.25" customHeight="1">
      <c r="T3845" s="285"/>
    </row>
    <row r="3846" spans="20:20" ht="20.25" customHeight="1">
      <c r="T3846" s="285"/>
    </row>
    <row r="3847" spans="20:20" ht="20.25" customHeight="1">
      <c r="T3847" s="285"/>
    </row>
    <row r="3848" spans="20:20" ht="20.25" customHeight="1">
      <c r="T3848" s="285"/>
    </row>
    <row r="3849" spans="20:20" ht="20.25" customHeight="1">
      <c r="T3849" s="285"/>
    </row>
    <row r="3850" spans="20:20" ht="20.25" customHeight="1">
      <c r="T3850" s="285"/>
    </row>
    <row r="3851" spans="20:20" ht="20.25" customHeight="1">
      <c r="T3851" s="285"/>
    </row>
    <row r="3852" spans="20:20" ht="20.25" customHeight="1">
      <c r="T3852" s="285"/>
    </row>
    <row r="3853" spans="20:20" ht="20.25" customHeight="1">
      <c r="T3853" s="285"/>
    </row>
    <row r="3854" spans="20:20" ht="20.25" customHeight="1">
      <c r="T3854" s="285"/>
    </row>
    <row r="3855" spans="20:20" ht="20.25" customHeight="1">
      <c r="T3855" s="285"/>
    </row>
    <row r="3856" spans="20:20" ht="20.25" customHeight="1">
      <c r="T3856" s="285"/>
    </row>
    <row r="3857" spans="20:20" ht="20.25" customHeight="1">
      <c r="T3857" s="285"/>
    </row>
    <row r="3858" spans="20:20" ht="20.25" customHeight="1">
      <c r="T3858" s="285"/>
    </row>
    <row r="3859" spans="20:20" ht="20.25" customHeight="1">
      <c r="T3859" s="285"/>
    </row>
    <row r="3860" spans="20:20" ht="20.25" customHeight="1">
      <c r="T3860" s="285"/>
    </row>
    <row r="3861" spans="20:20" ht="20.25" customHeight="1">
      <c r="T3861" s="285"/>
    </row>
    <row r="3862" spans="20:20" ht="20.25" customHeight="1">
      <c r="T3862" s="285"/>
    </row>
    <row r="3863" spans="20:20" ht="20.25" customHeight="1">
      <c r="T3863" s="285"/>
    </row>
    <row r="3864" spans="20:20" ht="20.25" customHeight="1">
      <c r="T3864" s="285"/>
    </row>
    <row r="3865" spans="20:20" ht="20.25" customHeight="1">
      <c r="T3865" s="285"/>
    </row>
    <row r="3866" spans="20:20" ht="20.25" customHeight="1">
      <c r="T3866" s="285"/>
    </row>
    <row r="3867" spans="20:20" ht="20.25" customHeight="1">
      <c r="T3867" s="285"/>
    </row>
    <row r="3868" spans="20:20" ht="20.25" customHeight="1">
      <c r="T3868" s="285"/>
    </row>
    <row r="3869" spans="20:20" ht="20.25" customHeight="1">
      <c r="T3869" s="285"/>
    </row>
    <row r="3870" spans="20:20" ht="20.25" customHeight="1">
      <c r="T3870" s="285"/>
    </row>
    <row r="3871" spans="20:20" ht="20.25" customHeight="1">
      <c r="T3871" s="285"/>
    </row>
    <row r="3872" spans="20:20" ht="20.25" customHeight="1">
      <c r="T3872" s="285"/>
    </row>
    <row r="3873" spans="20:20" ht="20.25" customHeight="1">
      <c r="T3873" s="285"/>
    </row>
    <row r="3874" spans="20:20" ht="20.25" customHeight="1">
      <c r="T3874" s="285"/>
    </row>
    <row r="3875" spans="20:20" ht="20.25" customHeight="1">
      <c r="T3875" s="285"/>
    </row>
    <row r="3876" spans="20:20" ht="20.25" customHeight="1">
      <c r="T3876" s="285"/>
    </row>
    <row r="3877" spans="20:20" ht="20.25" customHeight="1">
      <c r="T3877" s="285"/>
    </row>
    <row r="3878" spans="20:20" ht="20.25" customHeight="1">
      <c r="T3878" s="285"/>
    </row>
    <row r="3879" spans="20:20" ht="20.25" customHeight="1">
      <c r="T3879" s="285"/>
    </row>
    <row r="3880" spans="20:20" ht="20.25" customHeight="1">
      <c r="T3880" s="285"/>
    </row>
    <row r="3881" spans="20:20" ht="20.25" customHeight="1">
      <c r="T3881" s="285"/>
    </row>
    <row r="3882" spans="20:20" ht="20.25" customHeight="1">
      <c r="T3882" s="285"/>
    </row>
    <row r="3883" spans="20:20" ht="20.25" customHeight="1">
      <c r="T3883" s="285"/>
    </row>
    <row r="3884" spans="20:20" ht="20.25" customHeight="1">
      <c r="T3884" s="285"/>
    </row>
    <row r="3885" spans="20:20" ht="20.25" customHeight="1">
      <c r="T3885" s="285"/>
    </row>
    <row r="3886" spans="20:20" ht="20.25" customHeight="1">
      <c r="T3886" s="285"/>
    </row>
    <row r="3887" spans="20:20" ht="20.25" customHeight="1">
      <c r="T3887" s="285"/>
    </row>
    <row r="3888" spans="20:20" ht="20.25" customHeight="1">
      <c r="T3888" s="285"/>
    </row>
    <row r="3889" spans="20:20" ht="20.25" customHeight="1">
      <c r="T3889" s="285"/>
    </row>
    <row r="3890" spans="20:20" ht="20.25" customHeight="1">
      <c r="T3890" s="285"/>
    </row>
    <row r="3891" spans="20:20" ht="20.25" customHeight="1">
      <c r="T3891" s="285"/>
    </row>
    <row r="3892" spans="20:20" ht="20.25" customHeight="1">
      <c r="T3892" s="285"/>
    </row>
    <row r="3893" spans="20:20" ht="20.25" customHeight="1">
      <c r="T3893" s="285"/>
    </row>
    <row r="3894" spans="20:20" ht="20.25" customHeight="1">
      <c r="T3894" s="285"/>
    </row>
    <row r="3895" spans="20:20" ht="20.25" customHeight="1">
      <c r="T3895" s="285"/>
    </row>
    <row r="3896" spans="20:20" ht="20.25" customHeight="1">
      <c r="T3896" s="285"/>
    </row>
    <row r="3897" spans="20:20" ht="20.25" customHeight="1">
      <c r="T3897" s="285"/>
    </row>
    <row r="3898" spans="20:20" ht="20.25" customHeight="1">
      <c r="T3898" s="285"/>
    </row>
    <row r="3899" spans="20:20" ht="20.25" customHeight="1">
      <c r="T3899" s="285"/>
    </row>
    <row r="3900" spans="20:20" ht="20.25" customHeight="1">
      <c r="T3900" s="285"/>
    </row>
    <row r="3901" spans="20:20" ht="20.25" customHeight="1">
      <c r="T3901" s="285"/>
    </row>
    <row r="3902" spans="20:20" ht="20.25" customHeight="1">
      <c r="T3902" s="285"/>
    </row>
    <row r="3903" spans="20:20" ht="20.25" customHeight="1">
      <c r="T3903" s="285"/>
    </row>
    <row r="3904" spans="20:20" ht="20.25" customHeight="1">
      <c r="T3904" s="285"/>
    </row>
    <row r="3905" spans="20:20" ht="20.25" customHeight="1">
      <c r="T3905" s="285"/>
    </row>
    <row r="3906" spans="20:20" ht="20.25" customHeight="1">
      <c r="T3906" s="285"/>
    </row>
    <row r="3907" spans="20:20" ht="20.25" customHeight="1">
      <c r="T3907" s="285"/>
    </row>
    <row r="3908" spans="20:20" ht="20.25" customHeight="1">
      <c r="T3908" s="285"/>
    </row>
    <row r="3909" spans="20:20" ht="20.25" customHeight="1">
      <c r="T3909" s="285"/>
    </row>
    <row r="3910" spans="20:20" ht="20.25" customHeight="1">
      <c r="T3910" s="285"/>
    </row>
    <row r="3911" spans="20:20" ht="20.25" customHeight="1">
      <c r="T3911" s="285"/>
    </row>
    <row r="3912" spans="20:20" ht="20.25" customHeight="1">
      <c r="T3912" s="285"/>
    </row>
    <row r="3913" spans="20:20" ht="20.25" customHeight="1">
      <c r="T3913" s="285"/>
    </row>
    <row r="3914" spans="20:20" ht="20.25" customHeight="1">
      <c r="T3914" s="285"/>
    </row>
    <row r="3915" spans="20:20" ht="20.25" customHeight="1">
      <c r="T3915" s="285"/>
    </row>
    <row r="3916" spans="20:20" ht="20.25" customHeight="1">
      <c r="T3916" s="285"/>
    </row>
    <row r="3917" spans="20:20" ht="20.25" customHeight="1">
      <c r="T3917" s="285"/>
    </row>
    <row r="3918" spans="20:20" ht="20.25" customHeight="1">
      <c r="T3918" s="285"/>
    </row>
    <row r="3919" spans="20:20" ht="20.25" customHeight="1">
      <c r="T3919" s="285"/>
    </row>
    <row r="3920" spans="20:20" ht="20.25" customHeight="1">
      <c r="T3920" s="285"/>
    </row>
    <row r="3921" spans="20:20" ht="20.25" customHeight="1">
      <c r="T3921" s="285"/>
    </row>
    <row r="3922" spans="20:20" ht="20.25" customHeight="1">
      <c r="T3922" s="285"/>
    </row>
    <row r="3923" spans="20:20" ht="20.25" customHeight="1">
      <c r="T3923" s="285"/>
    </row>
    <row r="3924" spans="20:20" ht="20.25" customHeight="1">
      <c r="T3924" s="285"/>
    </row>
    <row r="3925" spans="20:20" ht="20.25" customHeight="1">
      <c r="T3925" s="285"/>
    </row>
    <row r="3926" spans="20:20" ht="20.25" customHeight="1">
      <c r="T3926" s="285"/>
    </row>
    <row r="3927" spans="20:20" ht="20.25" customHeight="1">
      <c r="T3927" s="285"/>
    </row>
    <row r="3928" spans="20:20" ht="20.25" customHeight="1">
      <c r="T3928" s="285"/>
    </row>
    <row r="3929" spans="20:20" ht="20.25" customHeight="1">
      <c r="T3929" s="285"/>
    </row>
    <row r="3930" spans="20:20" ht="20.25" customHeight="1">
      <c r="T3930" s="285"/>
    </row>
    <row r="3931" spans="20:20" ht="20.25" customHeight="1">
      <c r="T3931" s="285"/>
    </row>
    <row r="3932" spans="20:20" ht="20.25" customHeight="1">
      <c r="T3932" s="285"/>
    </row>
    <row r="3933" spans="20:20" ht="20.25" customHeight="1">
      <c r="T3933" s="285"/>
    </row>
    <row r="3934" spans="20:20" ht="20.25" customHeight="1">
      <c r="T3934" s="285"/>
    </row>
    <row r="3935" spans="20:20" ht="20.25" customHeight="1">
      <c r="T3935" s="285"/>
    </row>
    <row r="3936" spans="20:20" ht="20.25" customHeight="1">
      <c r="T3936" s="285"/>
    </row>
    <row r="3937" spans="20:20" ht="20.25" customHeight="1">
      <c r="T3937" s="285"/>
    </row>
    <row r="3938" spans="20:20" ht="20.25" customHeight="1">
      <c r="T3938" s="285"/>
    </row>
    <row r="3939" spans="20:20" ht="20.25" customHeight="1">
      <c r="T3939" s="285"/>
    </row>
    <row r="3940" spans="20:20" ht="20.25" customHeight="1">
      <c r="T3940" s="285"/>
    </row>
    <row r="3941" spans="20:20" ht="20.25" customHeight="1">
      <c r="T3941" s="285"/>
    </row>
    <row r="3942" spans="20:20" ht="20.25" customHeight="1">
      <c r="T3942" s="285"/>
    </row>
    <row r="3943" spans="20:20" ht="20.25" customHeight="1">
      <c r="T3943" s="285"/>
    </row>
    <row r="3944" spans="20:20" ht="20.25" customHeight="1">
      <c r="T3944" s="285"/>
    </row>
    <row r="3945" spans="20:20" ht="20.25" customHeight="1">
      <c r="T3945" s="285"/>
    </row>
    <row r="3946" spans="20:20" ht="20.25" customHeight="1">
      <c r="T3946" s="285"/>
    </row>
    <row r="3947" spans="20:20" ht="20.25" customHeight="1">
      <c r="T3947" s="285"/>
    </row>
    <row r="3948" spans="20:20" ht="20.25" customHeight="1">
      <c r="T3948" s="285"/>
    </row>
    <row r="3949" spans="20:20" ht="20.25" customHeight="1">
      <c r="T3949" s="285"/>
    </row>
    <row r="3950" spans="20:20" ht="20.25" customHeight="1">
      <c r="T3950" s="285"/>
    </row>
    <row r="3951" spans="20:20" ht="20.25" customHeight="1">
      <c r="T3951" s="285"/>
    </row>
    <row r="3952" spans="20:20" ht="20.25" customHeight="1">
      <c r="T3952" s="285"/>
    </row>
    <row r="3953" spans="20:20" ht="20.25" customHeight="1">
      <c r="T3953" s="285"/>
    </row>
    <row r="3954" spans="20:20" ht="20.25" customHeight="1">
      <c r="T3954" s="285"/>
    </row>
    <row r="3955" spans="20:20" ht="20.25" customHeight="1">
      <c r="T3955" s="285"/>
    </row>
    <row r="3956" spans="20:20" ht="20.25" customHeight="1">
      <c r="T3956" s="285"/>
    </row>
    <row r="3957" spans="20:20" ht="20.25" customHeight="1">
      <c r="T3957" s="285"/>
    </row>
    <row r="3958" spans="20:20" ht="20.25" customHeight="1">
      <c r="T3958" s="285"/>
    </row>
    <row r="3959" spans="20:20" ht="20.25" customHeight="1">
      <c r="T3959" s="285"/>
    </row>
    <row r="3960" spans="20:20" ht="20.25" customHeight="1">
      <c r="T3960" s="285"/>
    </row>
    <row r="3961" spans="20:20" ht="20.25" customHeight="1">
      <c r="T3961" s="285"/>
    </row>
    <row r="3962" spans="20:20" ht="20.25" customHeight="1">
      <c r="T3962" s="285"/>
    </row>
    <row r="3963" spans="20:20" ht="20.25" customHeight="1">
      <c r="T3963" s="285"/>
    </row>
    <row r="3964" spans="20:20" ht="20.25" customHeight="1">
      <c r="T3964" s="285"/>
    </row>
    <row r="3965" spans="20:20" ht="20.25" customHeight="1">
      <c r="T3965" s="285"/>
    </row>
    <row r="3966" spans="20:20" ht="20.25" customHeight="1">
      <c r="T3966" s="285"/>
    </row>
    <row r="3967" spans="20:20" ht="20.25" customHeight="1">
      <c r="T3967" s="285"/>
    </row>
    <row r="3968" spans="20:20" ht="20.25" customHeight="1">
      <c r="T3968" s="285"/>
    </row>
    <row r="3969" spans="20:20" ht="20.25" customHeight="1">
      <c r="T3969" s="285"/>
    </row>
    <row r="3970" spans="20:20" ht="20.25" customHeight="1">
      <c r="T3970" s="285"/>
    </row>
    <row r="3971" spans="20:20" ht="20.25" customHeight="1">
      <c r="T3971" s="285"/>
    </row>
    <row r="3972" spans="20:20" ht="20.25" customHeight="1">
      <c r="T3972" s="285"/>
    </row>
    <row r="3973" spans="20:20" ht="20.25" customHeight="1">
      <c r="T3973" s="285"/>
    </row>
    <row r="3974" spans="20:20" ht="20.25" customHeight="1">
      <c r="T3974" s="285"/>
    </row>
    <row r="3975" spans="20:20" ht="20.25" customHeight="1">
      <c r="T3975" s="285"/>
    </row>
    <row r="3976" spans="20:20" ht="20.25" customHeight="1">
      <c r="T3976" s="285"/>
    </row>
    <row r="3977" spans="20:20" ht="20.25" customHeight="1">
      <c r="T3977" s="285"/>
    </row>
    <row r="3978" spans="20:20" ht="20.25" customHeight="1">
      <c r="T3978" s="285"/>
    </row>
    <row r="3979" spans="20:20" ht="20.25" customHeight="1">
      <c r="T3979" s="285"/>
    </row>
    <row r="3980" spans="20:20" ht="20.25" customHeight="1">
      <c r="T3980" s="285"/>
    </row>
    <row r="3981" spans="20:20" ht="20.25" customHeight="1">
      <c r="T3981" s="285"/>
    </row>
    <row r="3982" spans="20:20" ht="20.25" customHeight="1">
      <c r="T3982" s="285"/>
    </row>
    <row r="3983" spans="20:20" ht="20.25" customHeight="1">
      <c r="T3983" s="285"/>
    </row>
    <row r="3984" spans="20:20" ht="20.25" customHeight="1">
      <c r="T3984" s="285"/>
    </row>
    <row r="3985" spans="20:20" ht="20.25" customHeight="1">
      <c r="T3985" s="285"/>
    </row>
    <row r="3986" spans="20:20" ht="20.25" customHeight="1">
      <c r="T3986" s="285"/>
    </row>
    <row r="3987" spans="20:20" ht="20.25" customHeight="1">
      <c r="T3987" s="285"/>
    </row>
    <row r="3988" spans="20:20" ht="20.25" customHeight="1">
      <c r="T3988" s="285"/>
    </row>
    <row r="3989" spans="20:20" ht="20.25" customHeight="1">
      <c r="T3989" s="285"/>
    </row>
    <row r="3990" spans="20:20" ht="20.25" customHeight="1">
      <c r="T3990" s="285"/>
    </row>
    <row r="3991" spans="20:20" ht="20.25" customHeight="1">
      <c r="T3991" s="285"/>
    </row>
    <row r="3992" spans="20:20" ht="20.25" customHeight="1">
      <c r="T3992" s="285"/>
    </row>
    <row r="3993" spans="20:20" ht="20.25" customHeight="1">
      <c r="T3993" s="285"/>
    </row>
    <row r="3994" spans="20:20" ht="20.25" customHeight="1">
      <c r="T3994" s="285"/>
    </row>
    <row r="3995" spans="20:20" ht="20.25" customHeight="1">
      <c r="T3995" s="285"/>
    </row>
    <row r="3996" spans="20:20" ht="20.25" customHeight="1">
      <c r="T3996" s="285"/>
    </row>
    <row r="3997" spans="20:20" ht="20.25" customHeight="1">
      <c r="T3997" s="285"/>
    </row>
    <row r="3998" spans="20:20" ht="20.25" customHeight="1">
      <c r="T3998" s="285"/>
    </row>
    <row r="3999" spans="20:20" ht="20.25" customHeight="1">
      <c r="T3999" s="285"/>
    </row>
    <row r="4000" spans="20:20" ht="20.25" customHeight="1">
      <c r="T4000" s="285"/>
    </row>
    <row r="4001" spans="20:20" ht="20.25" customHeight="1">
      <c r="T4001" s="285"/>
    </row>
    <row r="4002" spans="20:20" ht="20.25" customHeight="1">
      <c r="T4002" s="285"/>
    </row>
    <row r="4003" spans="20:20" ht="20.25" customHeight="1">
      <c r="T4003" s="285"/>
    </row>
    <row r="4004" spans="20:20" ht="20.25" customHeight="1">
      <c r="T4004" s="285"/>
    </row>
    <row r="4005" spans="20:20" ht="20.25" customHeight="1">
      <c r="T4005" s="285"/>
    </row>
    <row r="4006" spans="20:20" ht="20.25" customHeight="1">
      <c r="T4006" s="285"/>
    </row>
    <row r="4007" spans="20:20" ht="20.25" customHeight="1">
      <c r="T4007" s="285"/>
    </row>
    <row r="4008" spans="20:20" ht="20.25" customHeight="1">
      <c r="T4008" s="285"/>
    </row>
    <row r="4009" spans="20:20" ht="20.25" customHeight="1">
      <c r="T4009" s="285"/>
    </row>
    <row r="4010" spans="20:20" ht="20.25" customHeight="1">
      <c r="T4010" s="285"/>
    </row>
    <row r="4011" spans="20:20" ht="20.25" customHeight="1">
      <c r="T4011" s="285"/>
    </row>
    <row r="4012" spans="20:20" ht="20.25" customHeight="1">
      <c r="T4012" s="285"/>
    </row>
    <row r="4013" spans="20:20" ht="20.25" customHeight="1">
      <c r="T4013" s="285"/>
    </row>
    <row r="4014" spans="20:20" ht="20.25" customHeight="1">
      <c r="T4014" s="285"/>
    </row>
    <row r="4015" spans="20:20" ht="20.25" customHeight="1">
      <c r="T4015" s="285"/>
    </row>
    <row r="4016" spans="20:20" ht="20.25" customHeight="1">
      <c r="T4016" s="285"/>
    </row>
    <row r="4017" spans="20:20" ht="20.25" customHeight="1">
      <c r="T4017" s="285"/>
    </row>
    <row r="4018" spans="20:20" ht="20.25" customHeight="1">
      <c r="T4018" s="285"/>
    </row>
    <row r="4019" spans="20:20" ht="20.25" customHeight="1">
      <c r="T4019" s="285"/>
    </row>
    <row r="4020" spans="20:20" ht="20.25" customHeight="1">
      <c r="T4020" s="285"/>
    </row>
    <row r="4021" spans="20:20" ht="20.25" customHeight="1">
      <c r="T4021" s="285"/>
    </row>
    <row r="4022" spans="20:20" ht="20.25" customHeight="1">
      <c r="T4022" s="285"/>
    </row>
    <row r="4023" spans="20:20" ht="20.25" customHeight="1">
      <c r="T4023" s="285"/>
    </row>
    <row r="4024" spans="20:20" ht="20.25" customHeight="1">
      <c r="T4024" s="285"/>
    </row>
    <row r="4025" spans="20:20" ht="20.25" customHeight="1">
      <c r="T4025" s="285"/>
    </row>
    <row r="4026" spans="20:20" ht="20.25" customHeight="1">
      <c r="T4026" s="285"/>
    </row>
    <row r="4027" spans="20:20" ht="20.25" customHeight="1">
      <c r="T4027" s="285"/>
    </row>
    <row r="4028" spans="20:20" ht="20.25" customHeight="1">
      <c r="T4028" s="285"/>
    </row>
    <row r="4029" spans="20:20" ht="20.25" customHeight="1">
      <c r="T4029" s="285"/>
    </row>
    <row r="4030" spans="20:20" ht="20.25" customHeight="1">
      <c r="T4030" s="285"/>
    </row>
    <row r="4031" spans="20:20" ht="20.25" customHeight="1">
      <c r="T4031" s="285"/>
    </row>
    <row r="4032" spans="20:20" ht="20.25" customHeight="1">
      <c r="T4032" s="285"/>
    </row>
    <row r="4033" spans="20:20" ht="20.25" customHeight="1">
      <c r="T4033" s="285"/>
    </row>
    <row r="4034" spans="20:20" ht="20.25" customHeight="1">
      <c r="T4034" s="285"/>
    </row>
    <row r="4035" spans="20:20" ht="20.25" customHeight="1">
      <c r="T4035" s="285"/>
    </row>
    <row r="4036" spans="20:20" ht="20.25" customHeight="1">
      <c r="T4036" s="285"/>
    </row>
    <row r="4037" spans="20:20" ht="20.25" customHeight="1">
      <c r="T4037" s="285"/>
    </row>
    <row r="4038" spans="20:20" ht="20.25" customHeight="1">
      <c r="T4038" s="285"/>
    </row>
    <row r="4039" spans="20:20" ht="20.25" customHeight="1">
      <c r="T4039" s="285"/>
    </row>
    <row r="4040" spans="20:20" ht="20.25" customHeight="1">
      <c r="T4040" s="285"/>
    </row>
    <row r="4041" spans="20:20" ht="20.25" customHeight="1">
      <c r="T4041" s="285"/>
    </row>
    <row r="4042" spans="20:20" ht="20.25" customHeight="1">
      <c r="T4042" s="285"/>
    </row>
    <row r="4043" spans="20:20" ht="20.25" customHeight="1">
      <c r="T4043" s="285"/>
    </row>
    <row r="4044" spans="20:20" ht="20.25" customHeight="1">
      <c r="T4044" s="285"/>
    </row>
    <row r="4045" spans="20:20" ht="20.25" customHeight="1">
      <c r="T4045" s="285"/>
    </row>
    <row r="4046" spans="20:20" ht="20.25" customHeight="1">
      <c r="T4046" s="285"/>
    </row>
    <row r="4047" spans="20:20" ht="20.25" customHeight="1">
      <c r="T4047" s="285"/>
    </row>
    <row r="4048" spans="20:20" ht="20.25" customHeight="1">
      <c r="T4048" s="285"/>
    </row>
    <row r="4049" spans="20:20" ht="20.25" customHeight="1">
      <c r="T4049" s="285"/>
    </row>
    <row r="4050" spans="20:20" ht="20.25" customHeight="1">
      <c r="T4050" s="285"/>
    </row>
    <row r="4051" spans="20:20" ht="20.25" customHeight="1">
      <c r="T4051" s="285"/>
    </row>
    <row r="4052" spans="20:20" ht="20.25" customHeight="1">
      <c r="T4052" s="285"/>
    </row>
    <row r="4053" spans="20:20" ht="20.25" customHeight="1">
      <c r="T4053" s="285"/>
    </row>
    <row r="4054" spans="20:20" ht="20.25" customHeight="1">
      <c r="T4054" s="285"/>
    </row>
    <row r="4055" spans="20:20" ht="20.25" customHeight="1">
      <c r="T4055" s="285"/>
    </row>
    <row r="4056" spans="20:20" ht="20.25" customHeight="1">
      <c r="T4056" s="285"/>
    </row>
    <row r="4057" spans="20:20" ht="20.25" customHeight="1">
      <c r="T4057" s="285"/>
    </row>
    <row r="4058" spans="20:20" ht="20.25" customHeight="1">
      <c r="T4058" s="285"/>
    </row>
    <row r="4059" spans="20:20" ht="20.25" customHeight="1">
      <c r="T4059" s="285"/>
    </row>
    <row r="4060" spans="20:20" ht="20.25" customHeight="1">
      <c r="T4060" s="285"/>
    </row>
    <row r="4061" spans="20:20" ht="20.25" customHeight="1">
      <c r="T4061" s="285"/>
    </row>
    <row r="4062" spans="20:20" ht="20.25" customHeight="1">
      <c r="T4062" s="285"/>
    </row>
    <row r="4063" spans="20:20" ht="20.25" customHeight="1">
      <c r="T4063" s="285"/>
    </row>
    <row r="4064" spans="20:20" ht="20.25" customHeight="1">
      <c r="T4064" s="285"/>
    </row>
    <row r="4065" spans="20:20" ht="20.25" customHeight="1">
      <c r="T4065" s="285"/>
    </row>
    <row r="4066" spans="20:20" ht="20.25" customHeight="1">
      <c r="T4066" s="285"/>
    </row>
    <row r="4067" spans="20:20" ht="20.25" customHeight="1">
      <c r="T4067" s="285"/>
    </row>
    <row r="4068" spans="20:20" ht="20.25" customHeight="1">
      <c r="T4068" s="285"/>
    </row>
    <row r="4069" spans="20:20" ht="20.25" customHeight="1">
      <c r="T4069" s="285"/>
    </row>
    <row r="4070" spans="20:20" ht="20.25" customHeight="1">
      <c r="T4070" s="285"/>
    </row>
    <row r="4071" spans="20:20" ht="20.25" customHeight="1">
      <c r="T4071" s="285"/>
    </row>
    <row r="4072" spans="20:20" ht="20.25" customHeight="1">
      <c r="T4072" s="285"/>
    </row>
    <row r="4073" spans="20:20" ht="20.25" customHeight="1">
      <c r="T4073" s="285"/>
    </row>
    <row r="4074" spans="20:20" ht="20.25" customHeight="1">
      <c r="T4074" s="285"/>
    </row>
    <row r="4075" spans="20:20" ht="20.25" customHeight="1">
      <c r="T4075" s="285"/>
    </row>
    <row r="4076" spans="20:20" ht="20.25" customHeight="1">
      <c r="T4076" s="285"/>
    </row>
    <row r="4077" spans="20:20" ht="20.25" customHeight="1">
      <c r="T4077" s="285"/>
    </row>
    <row r="4078" spans="20:20" ht="20.25" customHeight="1">
      <c r="T4078" s="285"/>
    </row>
    <row r="4079" spans="20:20" ht="20.25" customHeight="1">
      <c r="T4079" s="285"/>
    </row>
    <row r="4080" spans="20:20" ht="20.25" customHeight="1">
      <c r="T4080" s="285"/>
    </row>
    <row r="4081" spans="20:20" ht="20.25" customHeight="1">
      <c r="T4081" s="285"/>
    </row>
    <row r="4082" spans="20:20" ht="20.25" customHeight="1">
      <c r="T4082" s="285"/>
    </row>
    <row r="4083" spans="20:20" ht="20.25" customHeight="1">
      <c r="T4083" s="285"/>
    </row>
    <row r="4084" spans="20:20" ht="20.25" customHeight="1">
      <c r="T4084" s="285"/>
    </row>
    <row r="4085" spans="20:20" ht="20.25" customHeight="1">
      <c r="T4085" s="285"/>
    </row>
    <row r="4086" spans="20:20" ht="20.25" customHeight="1">
      <c r="T4086" s="285"/>
    </row>
    <row r="4087" spans="20:20" ht="20.25" customHeight="1">
      <c r="T4087" s="285"/>
    </row>
    <row r="4088" spans="20:20" ht="20.25" customHeight="1">
      <c r="T4088" s="285"/>
    </row>
    <row r="4089" spans="20:20" ht="20.25" customHeight="1">
      <c r="T4089" s="285"/>
    </row>
    <row r="4090" spans="20:20" ht="20.25" customHeight="1">
      <c r="T4090" s="285"/>
    </row>
    <row r="4091" spans="20:20" ht="20.25" customHeight="1">
      <c r="T4091" s="285"/>
    </row>
    <row r="4092" spans="20:20" ht="20.25" customHeight="1">
      <c r="T4092" s="285"/>
    </row>
    <row r="4093" spans="20:20" ht="20.25" customHeight="1">
      <c r="T4093" s="285"/>
    </row>
    <row r="4094" spans="20:20" ht="20.25" customHeight="1">
      <c r="T4094" s="285"/>
    </row>
    <row r="4095" spans="20:20" ht="20.25" customHeight="1">
      <c r="T4095" s="285"/>
    </row>
    <row r="4096" spans="20:20" ht="20.25" customHeight="1">
      <c r="T4096" s="285"/>
    </row>
    <row r="4097" spans="20:20" ht="20.25" customHeight="1">
      <c r="T4097" s="285"/>
    </row>
    <row r="4098" spans="20:20" ht="20.25" customHeight="1">
      <c r="T4098" s="285"/>
    </row>
    <row r="4099" spans="20:20" ht="20.25" customHeight="1">
      <c r="T4099" s="285"/>
    </row>
    <row r="4100" spans="20:20" ht="20.25" customHeight="1">
      <c r="T4100" s="285"/>
    </row>
    <row r="4101" spans="20:20" ht="20.25" customHeight="1">
      <c r="T4101" s="285"/>
    </row>
    <row r="4102" spans="20:20" ht="20.25" customHeight="1">
      <c r="T4102" s="285"/>
    </row>
    <row r="4103" spans="20:20" ht="20.25" customHeight="1">
      <c r="T4103" s="285"/>
    </row>
    <row r="4104" spans="20:20" ht="20.25" customHeight="1">
      <c r="T4104" s="285"/>
    </row>
    <row r="4105" spans="20:20" ht="20.25" customHeight="1">
      <c r="T4105" s="285"/>
    </row>
    <row r="4106" spans="20:20" ht="20.25" customHeight="1">
      <c r="T4106" s="285"/>
    </row>
    <row r="4107" spans="20:20" ht="20.25" customHeight="1">
      <c r="T4107" s="285"/>
    </row>
    <row r="4108" spans="20:20" ht="20.25" customHeight="1">
      <c r="T4108" s="285"/>
    </row>
    <row r="4109" spans="20:20" ht="20.25" customHeight="1">
      <c r="T4109" s="285"/>
    </row>
    <row r="4110" spans="20:20" ht="20.25" customHeight="1">
      <c r="T4110" s="285"/>
    </row>
    <row r="4111" spans="20:20" ht="20.25" customHeight="1">
      <c r="T4111" s="285"/>
    </row>
    <row r="4112" spans="20:20" ht="20.25" customHeight="1">
      <c r="T4112" s="285"/>
    </row>
    <row r="4113" spans="20:20" ht="20.25" customHeight="1">
      <c r="T4113" s="285"/>
    </row>
    <row r="4114" spans="20:20" ht="20.25" customHeight="1">
      <c r="T4114" s="285"/>
    </row>
    <row r="4115" spans="20:20" ht="20.25" customHeight="1">
      <c r="T4115" s="285"/>
    </row>
    <row r="4116" spans="20:20" ht="20.25" customHeight="1">
      <c r="T4116" s="285"/>
    </row>
    <row r="4117" spans="20:20" ht="20.25" customHeight="1">
      <c r="T4117" s="285"/>
    </row>
    <row r="4118" spans="20:20" ht="20.25" customHeight="1">
      <c r="T4118" s="285"/>
    </row>
    <row r="4119" spans="20:20" ht="20.25" customHeight="1">
      <c r="T4119" s="285"/>
    </row>
    <row r="4120" spans="20:20" ht="20.25" customHeight="1">
      <c r="T4120" s="285"/>
    </row>
    <row r="4121" spans="20:20" ht="20.25" customHeight="1">
      <c r="T4121" s="285"/>
    </row>
    <row r="4122" spans="20:20" ht="20.25" customHeight="1">
      <c r="T4122" s="285"/>
    </row>
    <row r="4123" spans="20:20" ht="20.25" customHeight="1">
      <c r="T4123" s="285"/>
    </row>
    <row r="4124" spans="20:20" ht="20.25" customHeight="1">
      <c r="T4124" s="285"/>
    </row>
    <row r="4125" spans="20:20" ht="20.25" customHeight="1">
      <c r="T4125" s="285"/>
    </row>
    <row r="4126" spans="20:20" ht="20.25" customHeight="1">
      <c r="T4126" s="285"/>
    </row>
    <row r="4127" spans="20:20" ht="20.25" customHeight="1">
      <c r="T4127" s="285"/>
    </row>
    <row r="4128" spans="20:20" ht="20.25" customHeight="1">
      <c r="T4128" s="285"/>
    </row>
    <row r="4129" spans="20:20" ht="20.25" customHeight="1">
      <c r="T4129" s="285"/>
    </row>
    <row r="4130" spans="20:20" ht="20.25" customHeight="1">
      <c r="T4130" s="285"/>
    </row>
    <row r="4131" spans="20:20" ht="20.25" customHeight="1">
      <c r="T4131" s="285"/>
    </row>
    <row r="4132" spans="20:20" ht="20.25" customHeight="1">
      <c r="T4132" s="285"/>
    </row>
    <row r="4133" spans="20:20" ht="20.25" customHeight="1">
      <c r="T4133" s="285"/>
    </row>
    <row r="4134" spans="20:20" ht="20.25" customHeight="1">
      <c r="T4134" s="285"/>
    </row>
    <row r="4135" spans="20:20" ht="20.25" customHeight="1">
      <c r="T4135" s="285"/>
    </row>
    <row r="4136" spans="20:20" ht="20.25" customHeight="1">
      <c r="T4136" s="285"/>
    </row>
    <row r="4137" spans="20:20" ht="20.25" customHeight="1">
      <c r="T4137" s="285"/>
    </row>
    <row r="4138" spans="20:20" ht="20.25" customHeight="1">
      <c r="T4138" s="285"/>
    </row>
    <row r="4139" spans="20:20" ht="20.25" customHeight="1">
      <c r="T4139" s="285"/>
    </row>
    <row r="4140" spans="20:20" ht="20.25" customHeight="1">
      <c r="T4140" s="285"/>
    </row>
    <row r="4141" spans="20:20" ht="20.25" customHeight="1">
      <c r="T4141" s="285"/>
    </row>
    <row r="4142" spans="20:20" ht="20.25" customHeight="1">
      <c r="T4142" s="285"/>
    </row>
    <row r="4143" spans="20:20" ht="20.25" customHeight="1">
      <c r="T4143" s="285"/>
    </row>
    <row r="4144" spans="20:20" ht="20.25" customHeight="1">
      <c r="T4144" s="285"/>
    </row>
    <row r="4145" spans="20:20" ht="20.25" customHeight="1">
      <c r="T4145" s="285"/>
    </row>
    <row r="4146" spans="20:20" ht="20.25" customHeight="1">
      <c r="T4146" s="285"/>
    </row>
    <row r="4147" spans="20:20" ht="20.25" customHeight="1">
      <c r="T4147" s="285"/>
    </row>
    <row r="4148" spans="20:20" ht="20.25" customHeight="1">
      <c r="T4148" s="285"/>
    </row>
    <row r="4149" spans="20:20" ht="20.25" customHeight="1">
      <c r="T4149" s="285"/>
    </row>
    <row r="4150" spans="20:20" ht="20.25" customHeight="1">
      <c r="T4150" s="285"/>
    </row>
    <row r="4151" spans="20:20" ht="20.25" customHeight="1">
      <c r="T4151" s="285"/>
    </row>
    <row r="4152" spans="20:20" ht="20.25" customHeight="1">
      <c r="T4152" s="285"/>
    </row>
    <row r="4153" spans="20:20" ht="20.25" customHeight="1">
      <c r="T4153" s="285"/>
    </row>
    <row r="4154" spans="20:20" ht="20.25" customHeight="1">
      <c r="T4154" s="285"/>
    </row>
    <row r="4155" spans="20:20" ht="20.25" customHeight="1">
      <c r="T4155" s="285"/>
    </row>
    <row r="4156" spans="20:20" ht="20.25" customHeight="1">
      <c r="T4156" s="285"/>
    </row>
    <row r="4157" spans="20:20" ht="20.25" customHeight="1">
      <c r="T4157" s="285"/>
    </row>
    <row r="4158" spans="20:20" ht="20.25" customHeight="1">
      <c r="T4158" s="285"/>
    </row>
    <row r="4159" spans="20:20" ht="20.25" customHeight="1">
      <c r="T4159" s="285"/>
    </row>
    <row r="4160" spans="20:20" ht="20.25" customHeight="1">
      <c r="T4160" s="285"/>
    </row>
    <row r="4161" spans="20:20" ht="20.25" customHeight="1">
      <c r="T4161" s="285"/>
    </row>
    <row r="4162" spans="20:20" ht="20.25" customHeight="1">
      <c r="T4162" s="285"/>
    </row>
    <row r="4163" spans="20:20" ht="20.25" customHeight="1">
      <c r="T4163" s="285"/>
    </row>
    <row r="4164" spans="20:20" ht="20.25" customHeight="1">
      <c r="T4164" s="285"/>
    </row>
    <row r="4165" spans="20:20" ht="20.25" customHeight="1">
      <c r="T4165" s="285"/>
    </row>
    <row r="4166" spans="20:20" ht="20.25" customHeight="1">
      <c r="T4166" s="285"/>
    </row>
    <row r="4167" spans="20:20" ht="20.25" customHeight="1">
      <c r="T4167" s="285"/>
    </row>
    <row r="4168" spans="20:20" ht="20.25" customHeight="1">
      <c r="T4168" s="285"/>
    </row>
    <row r="4169" spans="20:20" ht="20.25" customHeight="1">
      <c r="T4169" s="285"/>
    </row>
    <row r="4170" spans="20:20" ht="20.25" customHeight="1">
      <c r="T4170" s="285"/>
    </row>
    <row r="4171" spans="20:20" ht="20.25" customHeight="1">
      <c r="T4171" s="285"/>
    </row>
    <row r="4172" spans="20:20" ht="20.25" customHeight="1">
      <c r="T4172" s="285"/>
    </row>
    <row r="4173" spans="20:20" ht="20.25" customHeight="1">
      <c r="T4173" s="285"/>
    </row>
    <row r="4174" spans="20:20" ht="20.25" customHeight="1">
      <c r="T4174" s="285"/>
    </row>
    <row r="4175" spans="20:20" ht="20.25" customHeight="1">
      <c r="T4175" s="285"/>
    </row>
    <row r="4176" spans="20:20" ht="20.25" customHeight="1">
      <c r="T4176" s="285"/>
    </row>
    <row r="4177" spans="20:20" ht="20.25" customHeight="1">
      <c r="T4177" s="285"/>
    </row>
    <row r="4178" spans="20:20" ht="20.25" customHeight="1">
      <c r="T4178" s="285"/>
    </row>
    <row r="4179" spans="20:20" ht="20.25" customHeight="1">
      <c r="T4179" s="285"/>
    </row>
    <row r="4180" spans="20:20" ht="20.25" customHeight="1">
      <c r="T4180" s="285"/>
    </row>
    <row r="4181" spans="20:20" ht="20.25" customHeight="1">
      <c r="T4181" s="285"/>
    </row>
    <row r="4182" spans="20:20" ht="20.25" customHeight="1">
      <c r="T4182" s="285"/>
    </row>
    <row r="4183" spans="20:20" ht="20.25" customHeight="1">
      <c r="T4183" s="285"/>
    </row>
    <row r="4184" spans="20:20" ht="20.25" customHeight="1">
      <c r="T4184" s="285"/>
    </row>
    <row r="4185" spans="20:20" ht="20.25" customHeight="1">
      <c r="T4185" s="285"/>
    </row>
    <row r="4186" spans="20:20" ht="20.25" customHeight="1">
      <c r="T4186" s="285"/>
    </row>
    <row r="4187" spans="20:20" ht="20.25" customHeight="1">
      <c r="T4187" s="285"/>
    </row>
    <row r="4188" spans="20:20" ht="20.25" customHeight="1">
      <c r="T4188" s="285"/>
    </row>
    <row r="4189" spans="20:20" ht="20.25" customHeight="1">
      <c r="T4189" s="285"/>
    </row>
    <row r="4190" spans="20:20" ht="20.25" customHeight="1">
      <c r="T4190" s="285"/>
    </row>
    <row r="4191" spans="20:20" ht="20.25" customHeight="1">
      <c r="T4191" s="285"/>
    </row>
    <row r="4192" spans="20:20" ht="20.25" customHeight="1">
      <c r="T4192" s="285"/>
    </row>
    <row r="4193" spans="20:20" ht="20.25" customHeight="1">
      <c r="T4193" s="285"/>
    </row>
    <row r="4194" spans="20:20" ht="20.25" customHeight="1">
      <c r="T4194" s="285"/>
    </row>
    <row r="4195" spans="20:20" ht="20.25" customHeight="1">
      <c r="T4195" s="285"/>
    </row>
    <row r="4196" spans="20:20" ht="20.25" customHeight="1">
      <c r="T4196" s="285"/>
    </row>
    <row r="4197" spans="20:20" ht="20.25" customHeight="1">
      <c r="T4197" s="285"/>
    </row>
    <row r="4198" spans="20:20" ht="20.25" customHeight="1">
      <c r="T4198" s="285"/>
    </row>
    <row r="4199" spans="20:20" ht="20.25" customHeight="1">
      <c r="T4199" s="285"/>
    </row>
    <row r="4200" spans="20:20" ht="20.25" customHeight="1">
      <c r="T4200" s="285"/>
    </row>
    <row r="4201" spans="20:20" ht="20.25" customHeight="1">
      <c r="T4201" s="285"/>
    </row>
    <row r="4202" spans="20:20" ht="20.25" customHeight="1">
      <c r="T4202" s="285"/>
    </row>
    <row r="4203" spans="20:20" ht="20.25" customHeight="1">
      <c r="T4203" s="285"/>
    </row>
    <row r="4204" spans="20:20" ht="20.25" customHeight="1">
      <c r="T4204" s="285"/>
    </row>
    <row r="4205" spans="20:20" ht="20.25" customHeight="1">
      <c r="T4205" s="285"/>
    </row>
    <row r="4206" spans="20:20" ht="20.25" customHeight="1">
      <c r="T4206" s="285"/>
    </row>
    <row r="4207" spans="20:20" ht="20.25" customHeight="1">
      <c r="T4207" s="285"/>
    </row>
    <row r="4208" spans="20:20" ht="20.25" customHeight="1">
      <c r="T4208" s="285"/>
    </row>
    <row r="4209" spans="20:20" ht="20.25" customHeight="1">
      <c r="T4209" s="285"/>
    </row>
    <row r="4210" spans="20:20" ht="20.25" customHeight="1">
      <c r="T4210" s="285"/>
    </row>
    <row r="4211" spans="20:20" ht="20.25" customHeight="1">
      <c r="T4211" s="285"/>
    </row>
    <row r="4212" spans="20:20" ht="20.25" customHeight="1">
      <c r="T4212" s="285"/>
    </row>
    <row r="4213" spans="20:20" ht="20.25" customHeight="1">
      <c r="T4213" s="285"/>
    </row>
    <row r="4214" spans="20:20" ht="20.25" customHeight="1">
      <c r="T4214" s="285"/>
    </row>
    <row r="4215" spans="20:20" ht="20.25" customHeight="1">
      <c r="T4215" s="285"/>
    </row>
    <row r="4216" spans="20:20" ht="20.25" customHeight="1">
      <c r="T4216" s="285"/>
    </row>
    <row r="4217" spans="20:20" ht="20.25" customHeight="1">
      <c r="T4217" s="285"/>
    </row>
    <row r="4218" spans="20:20" ht="20.25" customHeight="1">
      <c r="T4218" s="285"/>
    </row>
    <row r="4219" spans="20:20" ht="20.25" customHeight="1">
      <c r="T4219" s="285"/>
    </row>
    <row r="4220" spans="20:20" ht="20.25" customHeight="1">
      <c r="T4220" s="285"/>
    </row>
    <row r="4221" spans="20:20" ht="20.25" customHeight="1">
      <c r="T4221" s="285"/>
    </row>
    <row r="4222" spans="20:20" ht="20.25" customHeight="1">
      <c r="T4222" s="285"/>
    </row>
    <row r="4223" spans="20:20" ht="20.25" customHeight="1">
      <c r="T4223" s="285"/>
    </row>
    <row r="4224" spans="20:20" ht="20.25" customHeight="1">
      <c r="T4224" s="285"/>
    </row>
    <row r="4225" spans="20:20" ht="20.25" customHeight="1">
      <c r="T4225" s="285"/>
    </row>
    <row r="4226" spans="20:20" ht="20.25" customHeight="1">
      <c r="T4226" s="285"/>
    </row>
    <row r="4227" spans="20:20" ht="20.25" customHeight="1">
      <c r="T4227" s="285"/>
    </row>
    <row r="4228" spans="20:20" ht="20.25" customHeight="1">
      <c r="T4228" s="285"/>
    </row>
    <row r="4229" spans="20:20" ht="20.25" customHeight="1">
      <c r="T4229" s="285"/>
    </row>
    <row r="4230" spans="20:20" ht="20.25" customHeight="1">
      <c r="T4230" s="285"/>
    </row>
    <row r="4231" spans="20:20" ht="20.25" customHeight="1">
      <c r="T4231" s="285"/>
    </row>
    <row r="4232" spans="20:20" ht="20.25" customHeight="1">
      <c r="T4232" s="285"/>
    </row>
    <row r="4233" spans="20:20" ht="20.25" customHeight="1">
      <c r="T4233" s="285"/>
    </row>
    <row r="4234" spans="20:20" ht="20.25" customHeight="1">
      <c r="T4234" s="285"/>
    </row>
    <row r="4235" spans="20:20" ht="20.25" customHeight="1">
      <c r="T4235" s="285"/>
    </row>
    <row r="4236" spans="20:20" ht="20.25" customHeight="1">
      <c r="T4236" s="285"/>
    </row>
    <row r="4237" spans="20:20" ht="20.25" customHeight="1">
      <c r="T4237" s="285"/>
    </row>
    <row r="4238" spans="20:20" ht="20.25" customHeight="1">
      <c r="T4238" s="285"/>
    </row>
    <row r="4239" spans="20:20" ht="20.25" customHeight="1">
      <c r="T4239" s="285"/>
    </row>
    <row r="4240" spans="20:20" ht="20.25" customHeight="1">
      <c r="T4240" s="285"/>
    </row>
    <row r="4241" spans="20:20" ht="20.25" customHeight="1">
      <c r="T4241" s="285"/>
    </row>
    <row r="4242" spans="20:20" ht="20.25" customHeight="1">
      <c r="T4242" s="285"/>
    </row>
    <row r="4243" spans="20:20" ht="20.25" customHeight="1">
      <c r="T4243" s="285"/>
    </row>
    <row r="4244" spans="20:20" ht="20.25" customHeight="1">
      <c r="T4244" s="285"/>
    </row>
    <row r="4245" spans="20:20" ht="20.25" customHeight="1">
      <c r="T4245" s="285"/>
    </row>
    <row r="4246" spans="20:20" ht="20.25" customHeight="1">
      <c r="T4246" s="285"/>
    </row>
    <row r="4247" spans="20:20" ht="20.25" customHeight="1">
      <c r="T4247" s="285"/>
    </row>
    <row r="4248" spans="20:20" ht="20.25" customHeight="1">
      <c r="T4248" s="285"/>
    </row>
    <row r="4249" spans="20:20" ht="20.25" customHeight="1">
      <c r="T4249" s="285"/>
    </row>
    <row r="4250" spans="20:20" ht="20.25" customHeight="1">
      <c r="T4250" s="285"/>
    </row>
    <row r="4251" spans="20:20" ht="20.25" customHeight="1">
      <c r="T4251" s="285"/>
    </row>
    <row r="4252" spans="20:20" ht="20.25" customHeight="1">
      <c r="T4252" s="285"/>
    </row>
    <row r="4253" spans="20:20" ht="20.25" customHeight="1">
      <c r="T4253" s="285"/>
    </row>
    <row r="4254" spans="20:20" ht="20.25" customHeight="1">
      <c r="T4254" s="285"/>
    </row>
    <row r="4255" spans="20:20" ht="20.25" customHeight="1">
      <c r="T4255" s="285"/>
    </row>
    <row r="4256" spans="20:20" ht="20.25" customHeight="1">
      <c r="T4256" s="285"/>
    </row>
    <row r="4257" spans="20:20" ht="20.25" customHeight="1">
      <c r="T4257" s="285"/>
    </row>
    <row r="4258" spans="20:20" ht="20.25" customHeight="1">
      <c r="T4258" s="285"/>
    </row>
    <row r="4259" spans="20:20" ht="20.25" customHeight="1">
      <c r="T4259" s="285"/>
    </row>
    <row r="4260" spans="20:20" ht="20.25" customHeight="1">
      <c r="T4260" s="285"/>
    </row>
    <row r="4261" spans="20:20" ht="20.25" customHeight="1">
      <c r="T4261" s="285"/>
    </row>
    <row r="4262" spans="20:20" ht="20.25" customHeight="1">
      <c r="T4262" s="285"/>
    </row>
    <row r="4263" spans="20:20" ht="20.25" customHeight="1">
      <c r="T4263" s="285"/>
    </row>
    <row r="4264" spans="20:20" ht="20.25" customHeight="1">
      <c r="T4264" s="285"/>
    </row>
    <row r="4265" spans="20:20" ht="20.25" customHeight="1">
      <c r="T4265" s="285"/>
    </row>
    <row r="4266" spans="20:20" ht="20.25" customHeight="1">
      <c r="T4266" s="285"/>
    </row>
    <row r="4267" spans="20:20" ht="20.25" customHeight="1">
      <c r="T4267" s="285"/>
    </row>
    <row r="4268" spans="20:20" ht="20.25" customHeight="1">
      <c r="T4268" s="285"/>
    </row>
    <row r="4269" spans="20:20" ht="20.25" customHeight="1">
      <c r="T4269" s="285"/>
    </row>
    <row r="4270" spans="20:20" ht="20.25" customHeight="1">
      <c r="T4270" s="285"/>
    </row>
    <row r="4271" spans="20:20" ht="20.25" customHeight="1">
      <c r="T4271" s="285"/>
    </row>
    <row r="4272" spans="20:20" ht="20.25" customHeight="1">
      <c r="T4272" s="285"/>
    </row>
    <row r="4273" spans="20:20" ht="20.25" customHeight="1">
      <c r="T4273" s="285"/>
    </row>
    <row r="4274" spans="20:20" ht="20.25" customHeight="1">
      <c r="T4274" s="285"/>
    </row>
    <row r="4275" spans="20:20" ht="20.25" customHeight="1">
      <c r="T4275" s="285"/>
    </row>
    <row r="4276" spans="20:20" ht="20.25" customHeight="1">
      <c r="T4276" s="285"/>
    </row>
    <row r="4277" spans="20:20" ht="20.25" customHeight="1">
      <c r="T4277" s="285"/>
    </row>
    <row r="4278" spans="20:20" ht="20.25" customHeight="1">
      <c r="T4278" s="285"/>
    </row>
    <row r="4279" spans="20:20" ht="20.25" customHeight="1">
      <c r="T4279" s="285"/>
    </row>
    <row r="4280" spans="20:20" ht="20.25" customHeight="1">
      <c r="T4280" s="285"/>
    </row>
    <row r="4281" spans="20:20" ht="20.25" customHeight="1">
      <c r="T4281" s="285"/>
    </row>
    <row r="4282" spans="20:20" ht="20.25" customHeight="1">
      <c r="T4282" s="285"/>
    </row>
    <row r="4283" spans="20:20" ht="20.25" customHeight="1">
      <c r="T4283" s="285"/>
    </row>
    <row r="4284" spans="20:20" ht="20.25" customHeight="1">
      <c r="T4284" s="285"/>
    </row>
    <row r="4285" spans="20:20" ht="20.25" customHeight="1">
      <c r="T4285" s="285"/>
    </row>
    <row r="4286" spans="20:20" ht="20.25" customHeight="1">
      <c r="T4286" s="285"/>
    </row>
    <row r="4287" spans="20:20" ht="20.25" customHeight="1">
      <c r="T4287" s="285"/>
    </row>
    <row r="4288" spans="20:20" ht="20.25" customHeight="1">
      <c r="T4288" s="285"/>
    </row>
    <row r="4289" spans="20:20" ht="20.25" customHeight="1">
      <c r="T4289" s="285"/>
    </row>
    <row r="4290" spans="20:20" ht="20.25" customHeight="1">
      <c r="T4290" s="285"/>
    </row>
    <row r="4291" spans="20:20" ht="20.25" customHeight="1">
      <c r="T4291" s="285"/>
    </row>
    <row r="4292" spans="20:20" ht="20.25" customHeight="1">
      <c r="T4292" s="285"/>
    </row>
    <row r="4293" spans="20:20" ht="20.25" customHeight="1">
      <c r="T4293" s="285"/>
    </row>
    <row r="4294" spans="20:20" ht="20.25" customHeight="1">
      <c r="T4294" s="285"/>
    </row>
    <row r="4295" spans="20:20" ht="20.25" customHeight="1">
      <c r="T4295" s="285"/>
    </row>
    <row r="4296" spans="20:20" ht="20.25" customHeight="1">
      <c r="T4296" s="285"/>
    </row>
    <row r="4297" spans="20:20" ht="20.25" customHeight="1">
      <c r="T4297" s="285"/>
    </row>
    <row r="4298" spans="20:20" ht="20.25" customHeight="1">
      <c r="T4298" s="285"/>
    </row>
    <row r="4299" spans="20:20" ht="20.25" customHeight="1">
      <c r="T4299" s="285"/>
    </row>
    <row r="4300" spans="20:20" ht="20.25" customHeight="1">
      <c r="T4300" s="285"/>
    </row>
    <row r="4301" spans="20:20" ht="20.25" customHeight="1">
      <c r="T4301" s="285"/>
    </row>
    <row r="4302" spans="20:20" ht="20.25" customHeight="1">
      <c r="T4302" s="285"/>
    </row>
    <row r="4303" spans="20:20" ht="20.25" customHeight="1">
      <c r="T4303" s="285"/>
    </row>
    <row r="4304" spans="20:20" ht="20.25" customHeight="1">
      <c r="T4304" s="285"/>
    </row>
    <row r="4305" spans="20:20" ht="20.25" customHeight="1">
      <c r="T4305" s="285"/>
    </row>
    <row r="4306" spans="20:20" ht="20.25" customHeight="1">
      <c r="T4306" s="285"/>
    </row>
    <row r="4307" spans="20:20" ht="20.25" customHeight="1">
      <c r="T4307" s="285"/>
    </row>
    <row r="4308" spans="20:20" ht="20.25" customHeight="1">
      <c r="T4308" s="285"/>
    </row>
    <row r="4309" spans="20:20" ht="20.25" customHeight="1">
      <c r="T4309" s="285"/>
    </row>
    <row r="4310" spans="20:20" ht="20.25" customHeight="1">
      <c r="T4310" s="285"/>
    </row>
    <row r="4311" spans="20:20" ht="20.25" customHeight="1">
      <c r="T4311" s="285"/>
    </row>
    <row r="4312" spans="20:20" ht="20.25" customHeight="1">
      <c r="T4312" s="285"/>
    </row>
    <row r="4313" spans="20:20" ht="20.25" customHeight="1">
      <c r="T4313" s="285"/>
    </row>
    <row r="4314" spans="20:20" ht="20.25" customHeight="1">
      <c r="T4314" s="285"/>
    </row>
    <row r="4315" spans="20:20" ht="20.25" customHeight="1">
      <c r="T4315" s="285"/>
    </row>
    <row r="4316" spans="20:20" ht="20.25" customHeight="1">
      <c r="T4316" s="285"/>
    </row>
    <row r="4317" spans="20:20" ht="20.25" customHeight="1">
      <c r="T4317" s="285"/>
    </row>
    <row r="4318" spans="20:20" ht="20.25" customHeight="1">
      <c r="T4318" s="285"/>
    </row>
    <row r="4319" spans="20:20" ht="20.25" customHeight="1">
      <c r="T4319" s="285"/>
    </row>
    <row r="4320" spans="20:20" ht="20.25" customHeight="1">
      <c r="T4320" s="285"/>
    </row>
    <row r="4321" spans="20:20" ht="20.25" customHeight="1">
      <c r="T4321" s="285"/>
    </row>
    <row r="4322" spans="20:20" ht="20.25" customHeight="1">
      <c r="T4322" s="285"/>
    </row>
    <row r="4323" spans="20:20" ht="20.25" customHeight="1">
      <c r="T4323" s="285"/>
    </row>
    <row r="4324" spans="20:20" ht="20.25" customHeight="1">
      <c r="T4324" s="285"/>
    </row>
    <row r="4325" spans="20:20" ht="20.25" customHeight="1">
      <c r="T4325" s="285"/>
    </row>
    <row r="4326" spans="20:20" ht="20.25" customHeight="1">
      <c r="T4326" s="285"/>
    </row>
    <row r="4327" spans="20:20" ht="20.25" customHeight="1">
      <c r="T4327" s="285"/>
    </row>
    <row r="4328" spans="20:20" ht="20.25" customHeight="1">
      <c r="T4328" s="285"/>
    </row>
    <row r="4329" spans="20:20" ht="20.25" customHeight="1">
      <c r="T4329" s="285"/>
    </row>
    <row r="4330" spans="20:20" ht="20.25" customHeight="1">
      <c r="T4330" s="285"/>
    </row>
    <row r="4331" spans="20:20" ht="20.25" customHeight="1">
      <c r="T4331" s="285"/>
    </row>
    <row r="4332" spans="20:20" ht="20.25" customHeight="1">
      <c r="T4332" s="285"/>
    </row>
    <row r="4333" spans="20:20" ht="20.25" customHeight="1">
      <c r="T4333" s="285"/>
    </row>
    <row r="4334" spans="20:20" ht="20.25" customHeight="1">
      <c r="T4334" s="285"/>
    </row>
    <row r="4335" spans="20:20" ht="20.25" customHeight="1">
      <c r="T4335" s="285"/>
    </row>
    <row r="4336" spans="20:20" ht="20.25" customHeight="1">
      <c r="T4336" s="285"/>
    </row>
    <row r="4337" spans="20:20" ht="20.25" customHeight="1">
      <c r="T4337" s="285"/>
    </row>
    <row r="4338" spans="20:20" ht="20.25" customHeight="1">
      <c r="T4338" s="285"/>
    </row>
    <row r="4339" spans="20:20" ht="20.25" customHeight="1">
      <c r="T4339" s="285"/>
    </row>
    <row r="4340" spans="20:20" ht="20.25" customHeight="1">
      <c r="T4340" s="285"/>
    </row>
    <row r="4341" spans="20:20" ht="20.25" customHeight="1">
      <c r="T4341" s="285"/>
    </row>
    <row r="4342" spans="20:20" ht="20.25" customHeight="1">
      <c r="T4342" s="285"/>
    </row>
    <row r="4343" spans="20:20" ht="20.25" customHeight="1">
      <c r="T4343" s="285"/>
    </row>
    <row r="4344" spans="20:20" ht="20.25" customHeight="1">
      <c r="T4344" s="285"/>
    </row>
    <row r="4345" spans="20:20" ht="20.25" customHeight="1">
      <c r="T4345" s="285"/>
    </row>
    <row r="4346" spans="20:20" ht="20.25" customHeight="1">
      <c r="T4346" s="285"/>
    </row>
    <row r="4347" spans="20:20" ht="20.25" customHeight="1">
      <c r="T4347" s="285"/>
    </row>
    <row r="4348" spans="20:20" ht="20.25" customHeight="1">
      <c r="T4348" s="285"/>
    </row>
    <row r="4349" spans="20:20" ht="20.25" customHeight="1">
      <c r="T4349" s="285"/>
    </row>
    <row r="4350" spans="20:20" ht="20.25" customHeight="1">
      <c r="T4350" s="285"/>
    </row>
    <row r="4351" spans="20:20" ht="20.25" customHeight="1">
      <c r="T4351" s="285"/>
    </row>
    <row r="4352" spans="20:20" ht="20.25" customHeight="1">
      <c r="T4352" s="285"/>
    </row>
    <row r="4353" spans="20:20" ht="20.25" customHeight="1">
      <c r="T4353" s="285"/>
    </row>
    <row r="4354" spans="20:20" ht="20.25" customHeight="1">
      <c r="T4354" s="285"/>
    </row>
    <row r="4355" spans="20:20" ht="20.25" customHeight="1">
      <c r="T4355" s="285"/>
    </row>
    <row r="4356" spans="20:20" ht="20.25" customHeight="1">
      <c r="T4356" s="285"/>
    </row>
    <row r="4357" spans="20:20" ht="20.25" customHeight="1">
      <c r="T4357" s="285"/>
    </row>
    <row r="4358" spans="20:20" ht="20.25" customHeight="1">
      <c r="T4358" s="285"/>
    </row>
    <row r="4359" spans="20:20" ht="20.25" customHeight="1">
      <c r="T4359" s="285"/>
    </row>
    <row r="4360" spans="20:20" ht="20.25" customHeight="1">
      <c r="T4360" s="285"/>
    </row>
    <row r="4361" spans="20:20" ht="20.25" customHeight="1">
      <c r="T4361" s="285"/>
    </row>
    <row r="4362" spans="20:20" ht="20.25" customHeight="1">
      <c r="T4362" s="285"/>
    </row>
    <row r="4363" spans="20:20" ht="20.25" customHeight="1">
      <c r="T4363" s="285"/>
    </row>
    <row r="4364" spans="20:20" ht="20.25" customHeight="1">
      <c r="T4364" s="285"/>
    </row>
    <row r="4365" spans="20:20" ht="20.25" customHeight="1">
      <c r="T4365" s="285"/>
    </row>
    <row r="4366" spans="20:20" ht="20.25" customHeight="1">
      <c r="T4366" s="285"/>
    </row>
    <row r="4367" spans="20:20" ht="20.25" customHeight="1">
      <c r="T4367" s="285"/>
    </row>
    <row r="4368" spans="20:20" ht="20.25" customHeight="1">
      <c r="T4368" s="285"/>
    </row>
    <row r="4369" spans="20:20" ht="20.25" customHeight="1">
      <c r="T4369" s="285"/>
    </row>
    <row r="4370" spans="20:20" ht="20.25" customHeight="1">
      <c r="T4370" s="285"/>
    </row>
    <row r="4371" spans="20:20" ht="20.25" customHeight="1">
      <c r="T4371" s="285"/>
    </row>
    <row r="4372" spans="20:20" ht="20.25" customHeight="1">
      <c r="T4372" s="285"/>
    </row>
    <row r="4373" spans="20:20" ht="20.25" customHeight="1">
      <c r="T4373" s="285"/>
    </row>
    <row r="4374" spans="20:20" ht="20.25" customHeight="1">
      <c r="T4374" s="285"/>
    </row>
    <row r="4375" spans="20:20" ht="20.25" customHeight="1">
      <c r="T4375" s="285"/>
    </row>
    <row r="4376" spans="20:20" ht="20.25" customHeight="1">
      <c r="T4376" s="285"/>
    </row>
    <row r="4377" spans="20:20" ht="20.25" customHeight="1">
      <c r="T4377" s="285"/>
    </row>
    <row r="4378" spans="20:20" ht="20.25" customHeight="1">
      <c r="T4378" s="285"/>
    </row>
    <row r="4379" spans="20:20" ht="20.25" customHeight="1">
      <c r="T4379" s="285"/>
    </row>
    <row r="4380" spans="20:20" ht="20.25" customHeight="1">
      <c r="T4380" s="285"/>
    </row>
    <row r="4381" spans="20:20" ht="20.25" customHeight="1">
      <c r="T4381" s="285"/>
    </row>
    <row r="4382" spans="20:20" ht="20.25" customHeight="1">
      <c r="T4382" s="285"/>
    </row>
    <row r="4383" spans="20:20" ht="20.25" customHeight="1">
      <c r="T4383" s="285"/>
    </row>
    <row r="4384" spans="20:20" ht="20.25" customHeight="1">
      <c r="T4384" s="285"/>
    </row>
    <row r="4385" spans="20:20" ht="20.25" customHeight="1">
      <c r="T4385" s="285"/>
    </row>
    <row r="4386" spans="20:20" ht="20.25" customHeight="1">
      <c r="T4386" s="285"/>
    </row>
    <row r="4387" spans="20:20" ht="20.25" customHeight="1">
      <c r="T4387" s="285"/>
    </row>
    <row r="4388" spans="20:20" ht="20.25" customHeight="1">
      <c r="T4388" s="285"/>
    </row>
    <row r="4389" spans="20:20" ht="20.25" customHeight="1">
      <c r="T4389" s="285"/>
    </row>
    <row r="4390" spans="20:20" ht="20.25" customHeight="1">
      <c r="T4390" s="285"/>
    </row>
    <row r="4391" spans="20:20" ht="20.25" customHeight="1">
      <c r="T4391" s="285"/>
    </row>
    <row r="4392" spans="20:20" ht="20.25" customHeight="1">
      <c r="T4392" s="285"/>
    </row>
    <row r="4393" spans="20:20" ht="20.25" customHeight="1">
      <c r="T4393" s="285"/>
    </row>
    <row r="4394" spans="20:20" ht="20.25" customHeight="1">
      <c r="T4394" s="285"/>
    </row>
    <row r="4395" spans="20:20" ht="20.25" customHeight="1">
      <c r="T4395" s="285"/>
    </row>
    <row r="4396" spans="20:20" ht="20.25" customHeight="1">
      <c r="T4396" s="285"/>
    </row>
    <row r="4397" spans="20:20" ht="20.25" customHeight="1">
      <c r="T4397" s="285"/>
    </row>
    <row r="4398" spans="20:20" ht="20.25" customHeight="1">
      <c r="T4398" s="285"/>
    </row>
    <row r="4399" spans="20:20" ht="20.25" customHeight="1">
      <c r="T4399" s="285"/>
    </row>
    <row r="4400" spans="20:20" ht="20.25" customHeight="1">
      <c r="T4400" s="285"/>
    </row>
    <row r="4401" spans="20:20" ht="20.25" customHeight="1">
      <c r="T4401" s="285"/>
    </row>
    <row r="4402" spans="20:20" ht="20.25" customHeight="1">
      <c r="T4402" s="285"/>
    </row>
    <row r="4403" spans="20:20" ht="20.25" customHeight="1">
      <c r="T4403" s="285"/>
    </row>
    <row r="4404" spans="20:20" ht="20.25" customHeight="1">
      <c r="T4404" s="285"/>
    </row>
    <row r="4405" spans="20:20" ht="20.25" customHeight="1">
      <c r="T4405" s="285"/>
    </row>
    <row r="4406" spans="20:20" ht="20.25" customHeight="1">
      <c r="T4406" s="285"/>
    </row>
    <row r="4407" spans="20:20" ht="20.25" customHeight="1">
      <c r="T4407" s="285"/>
    </row>
    <row r="4408" spans="20:20" ht="20.25" customHeight="1">
      <c r="T4408" s="285"/>
    </row>
    <row r="4409" spans="20:20" ht="20.25" customHeight="1">
      <c r="T4409" s="285"/>
    </row>
    <row r="4410" spans="20:20" ht="20.25" customHeight="1">
      <c r="T4410" s="285"/>
    </row>
    <row r="4411" spans="20:20" ht="20.25" customHeight="1">
      <c r="T4411" s="285"/>
    </row>
    <row r="4412" spans="20:20" ht="20.25" customHeight="1">
      <c r="T4412" s="285"/>
    </row>
    <row r="4413" spans="20:20" ht="20.25" customHeight="1">
      <c r="T4413" s="285"/>
    </row>
    <row r="4414" spans="20:20" ht="20.25" customHeight="1">
      <c r="T4414" s="285"/>
    </row>
    <row r="4415" spans="20:20" ht="20.25" customHeight="1">
      <c r="T4415" s="285"/>
    </row>
    <row r="4416" spans="20:20" ht="20.25" customHeight="1">
      <c r="T4416" s="285"/>
    </row>
    <row r="4417" spans="20:20" ht="20.25" customHeight="1">
      <c r="T4417" s="285"/>
    </row>
    <row r="4418" spans="20:20" ht="20.25" customHeight="1">
      <c r="T4418" s="285"/>
    </row>
    <row r="4419" spans="20:20" ht="20.25" customHeight="1">
      <c r="T4419" s="285"/>
    </row>
    <row r="4420" spans="20:20" ht="20.25" customHeight="1">
      <c r="T4420" s="285"/>
    </row>
    <row r="4421" spans="20:20" ht="20.25" customHeight="1">
      <c r="T4421" s="285"/>
    </row>
    <row r="4422" spans="20:20" ht="20.25" customHeight="1">
      <c r="T4422" s="285"/>
    </row>
    <row r="4423" spans="20:20" ht="20.25" customHeight="1">
      <c r="T4423" s="285"/>
    </row>
    <row r="4424" spans="20:20" ht="20.25" customHeight="1">
      <c r="T4424" s="285"/>
    </row>
    <row r="4425" spans="20:20" ht="20.25" customHeight="1">
      <c r="T4425" s="285"/>
    </row>
    <row r="4426" spans="20:20" ht="20.25" customHeight="1">
      <c r="T4426" s="285"/>
    </row>
    <row r="4427" spans="20:20" ht="20.25" customHeight="1">
      <c r="T4427" s="285"/>
    </row>
    <row r="4428" spans="20:20" ht="20.25" customHeight="1">
      <c r="T4428" s="285"/>
    </row>
    <row r="4429" spans="20:20" ht="20.25" customHeight="1">
      <c r="T4429" s="285"/>
    </row>
    <row r="4430" spans="20:20" ht="20.25" customHeight="1">
      <c r="T4430" s="285"/>
    </row>
    <row r="4431" spans="20:20" ht="20.25" customHeight="1">
      <c r="T4431" s="285"/>
    </row>
    <row r="4432" spans="20:20" ht="20.25" customHeight="1">
      <c r="T4432" s="285"/>
    </row>
    <row r="4433" spans="20:20" ht="20.25" customHeight="1">
      <c r="T4433" s="285"/>
    </row>
    <row r="4434" spans="20:20" ht="20.25" customHeight="1">
      <c r="T4434" s="285"/>
    </row>
    <row r="4435" spans="20:20" ht="20.25" customHeight="1">
      <c r="T4435" s="285"/>
    </row>
    <row r="4436" spans="20:20" ht="20.25" customHeight="1">
      <c r="T4436" s="285"/>
    </row>
    <row r="4437" spans="20:20" ht="20.25" customHeight="1">
      <c r="T4437" s="285"/>
    </row>
    <row r="4438" spans="20:20" ht="20.25" customHeight="1">
      <c r="T4438" s="285"/>
    </row>
    <row r="4439" spans="20:20" ht="20.25" customHeight="1">
      <c r="T4439" s="285"/>
    </row>
    <row r="4440" spans="20:20" ht="20.25" customHeight="1">
      <c r="T4440" s="285"/>
    </row>
    <row r="4441" spans="20:20" ht="20.25" customHeight="1">
      <c r="T4441" s="285"/>
    </row>
    <row r="4442" spans="20:20" ht="20.25" customHeight="1">
      <c r="T4442" s="285"/>
    </row>
    <row r="4443" spans="20:20" ht="20.25" customHeight="1">
      <c r="T4443" s="285"/>
    </row>
    <row r="4444" spans="20:20" ht="20.25" customHeight="1">
      <c r="T4444" s="285"/>
    </row>
    <row r="4445" spans="20:20" ht="20.25" customHeight="1">
      <c r="T4445" s="285"/>
    </row>
    <row r="4446" spans="20:20" ht="20.25" customHeight="1">
      <c r="T4446" s="285"/>
    </row>
    <row r="4447" spans="20:20" ht="20.25" customHeight="1">
      <c r="T4447" s="285"/>
    </row>
    <row r="4448" spans="20:20" ht="20.25" customHeight="1">
      <c r="T4448" s="285"/>
    </row>
    <row r="4449" spans="20:20" ht="20.25" customHeight="1">
      <c r="T4449" s="285"/>
    </row>
    <row r="4450" spans="20:20" ht="20.25" customHeight="1">
      <c r="T4450" s="285"/>
    </row>
    <row r="4451" spans="20:20" ht="20.25" customHeight="1">
      <c r="T4451" s="285"/>
    </row>
    <row r="4452" spans="20:20" ht="20.25" customHeight="1">
      <c r="T4452" s="285"/>
    </row>
    <row r="4453" spans="20:20" ht="20.25" customHeight="1">
      <c r="T4453" s="285"/>
    </row>
    <row r="4454" spans="20:20" ht="20.25" customHeight="1">
      <c r="T4454" s="285"/>
    </row>
    <row r="4455" spans="20:20" ht="20.25" customHeight="1">
      <c r="T4455" s="285"/>
    </row>
    <row r="4456" spans="20:20" ht="20.25" customHeight="1">
      <c r="T4456" s="285"/>
    </row>
    <row r="4457" spans="20:20" ht="20.25" customHeight="1">
      <c r="T4457" s="285"/>
    </row>
    <row r="4458" spans="20:20" ht="20.25" customHeight="1">
      <c r="T4458" s="285"/>
    </row>
    <row r="4459" spans="20:20" ht="20.25" customHeight="1">
      <c r="T4459" s="285"/>
    </row>
    <row r="4460" spans="20:20" ht="20.25" customHeight="1">
      <c r="T4460" s="285"/>
    </row>
    <row r="4461" spans="20:20" ht="20.25" customHeight="1">
      <c r="T4461" s="285"/>
    </row>
    <row r="4462" spans="20:20" ht="20.25" customHeight="1">
      <c r="T4462" s="285"/>
    </row>
    <row r="4463" spans="20:20" ht="20.25" customHeight="1">
      <c r="T4463" s="285"/>
    </row>
    <row r="4464" spans="20:20" ht="20.25" customHeight="1">
      <c r="T4464" s="285"/>
    </row>
    <row r="4465" spans="20:20" ht="20.25" customHeight="1">
      <c r="T4465" s="285"/>
    </row>
    <row r="4466" spans="20:20" ht="20.25" customHeight="1">
      <c r="T4466" s="285"/>
    </row>
    <row r="4467" spans="20:20" ht="20.25" customHeight="1">
      <c r="T4467" s="285"/>
    </row>
    <row r="4468" spans="20:20" ht="20.25" customHeight="1">
      <c r="T4468" s="285"/>
    </row>
    <row r="4469" spans="20:20" ht="20.25" customHeight="1">
      <c r="T4469" s="285"/>
    </row>
    <row r="4470" spans="20:20" ht="20.25" customHeight="1">
      <c r="T4470" s="285"/>
    </row>
    <row r="4471" spans="20:20" ht="20.25" customHeight="1">
      <c r="T4471" s="285"/>
    </row>
    <row r="4472" spans="20:20" ht="20.25" customHeight="1">
      <c r="T4472" s="285"/>
    </row>
    <row r="4473" spans="20:20" ht="20.25" customHeight="1">
      <c r="T4473" s="285"/>
    </row>
    <row r="4474" spans="20:20" ht="20.25" customHeight="1">
      <c r="T4474" s="285"/>
    </row>
    <row r="4475" spans="20:20" ht="20.25" customHeight="1">
      <c r="T4475" s="285"/>
    </row>
    <row r="4476" spans="20:20" ht="20.25" customHeight="1">
      <c r="T4476" s="285"/>
    </row>
    <row r="4477" spans="20:20" ht="20.25" customHeight="1">
      <c r="T4477" s="285"/>
    </row>
    <row r="4478" spans="20:20" ht="20.25" customHeight="1">
      <c r="T4478" s="285"/>
    </row>
    <row r="4479" spans="20:20" ht="20.25" customHeight="1">
      <c r="T4479" s="285"/>
    </row>
    <row r="4480" spans="20:20" ht="20.25" customHeight="1">
      <c r="T4480" s="285"/>
    </row>
    <row r="4481" spans="20:20" ht="20.25" customHeight="1">
      <c r="T4481" s="285"/>
    </row>
    <row r="4482" spans="20:20" ht="20.25" customHeight="1">
      <c r="T4482" s="285"/>
    </row>
    <row r="4483" spans="20:20" ht="20.25" customHeight="1">
      <c r="T4483" s="285"/>
    </row>
    <row r="4484" spans="20:20" ht="20.25" customHeight="1">
      <c r="T4484" s="285"/>
    </row>
    <row r="4485" spans="20:20" ht="20.25" customHeight="1">
      <c r="T4485" s="285"/>
    </row>
    <row r="4486" spans="20:20" ht="20.25" customHeight="1">
      <c r="T4486" s="285"/>
    </row>
    <row r="4487" spans="20:20" ht="20.25" customHeight="1">
      <c r="T4487" s="285"/>
    </row>
    <row r="4488" spans="20:20" ht="20.25" customHeight="1">
      <c r="T4488" s="285"/>
    </row>
    <row r="4489" spans="20:20" ht="20.25" customHeight="1">
      <c r="T4489" s="285"/>
    </row>
    <row r="4490" spans="20:20" ht="20.25" customHeight="1">
      <c r="T4490" s="285"/>
    </row>
    <row r="4491" spans="20:20" ht="20.25" customHeight="1">
      <c r="T4491" s="285"/>
    </row>
    <row r="4492" spans="20:20" ht="20.25" customHeight="1">
      <c r="T4492" s="285"/>
    </row>
    <row r="4493" spans="20:20" ht="20.25" customHeight="1">
      <c r="T4493" s="285"/>
    </row>
    <row r="4494" spans="20:20" ht="20.25" customHeight="1">
      <c r="T4494" s="285"/>
    </row>
    <row r="4495" spans="20:20" ht="20.25" customHeight="1">
      <c r="T4495" s="285"/>
    </row>
    <row r="4496" spans="20:20" ht="20.25" customHeight="1">
      <c r="T4496" s="285"/>
    </row>
    <row r="4497" spans="20:20" ht="20.25" customHeight="1">
      <c r="T4497" s="285"/>
    </row>
    <row r="4498" spans="20:20" ht="20.25" customHeight="1">
      <c r="T4498" s="285"/>
    </row>
    <row r="4499" spans="20:20" ht="20.25" customHeight="1">
      <c r="T4499" s="285"/>
    </row>
    <row r="4500" spans="20:20" ht="20.25" customHeight="1">
      <c r="T4500" s="285"/>
    </row>
    <row r="4501" spans="20:20" ht="20.25" customHeight="1">
      <c r="T4501" s="285"/>
    </row>
    <row r="4502" spans="20:20" ht="20.25" customHeight="1">
      <c r="T4502" s="285"/>
    </row>
    <row r="4503" spans="20:20" ht="20.25" customHeight="1">
      <c r="T4503" s="285"/>
    </row>
    <row r="4504" spans="20:20" ht="20.25" customHeight="1">
      <c r="T4504" s="285"/>
    </row>
    <row r="4505" spans="20:20" ht="20.25" customHeight="1">
      <c r="T4505" s="285"/>
    </row>
    <row r="4506" spans="20:20" ht="20.25" customHeight="1">
      <c r="T4506" s="285"/>
    </row>
    <row r="4507" spans="20:20" ht="20.25" customHeight="1">
      <c r="T4507" s="285"/>
    </row>
    <row r="4508" spans="20:20" ht="20.25" customHeight="1">
      <c r="T4508" s="285"/>
    </row>
    <row r="4509" spans="20:20" ht="20.25" customHeight="1">
      <c r="T4509" s="285"/>
    </row>
    <row r="4510" spans="20:20" ht="20.25" customHeight="1">
      <c r="T4510" s="285"/>
    </row>
    <row r="4511" spans="20:20" ht="20.25" customHeight="1">
      <c r="T4511" s="285"/>
    </row>
    <row r="4512" spans="20:20" ht="20.25" customHeight="1">
      <c r="T4512" s="285"/>
    </row>
    <row r="4513" spans="20:20" ht="20.25" customHeight="1">
      <c r="T4513" s="285"/>
    </row>
    <row r="4514" spans="20:20" ht="20.25" customHeight="1">
      <c r="T4514" s="285"/>
    </row>
    <row r="4515" spans="20:20" ht="20.25" customHeight="1">
      <c r="T4515" s="285"/>
    </row>
    <row r="4516" spans="20:20" ht="20.25" customHeight="1">
      <c r="T4516" s="285"/>
    </row>
    <row r="4517" spans="20:20" ht="20.25" customHeight="1">
      <c r="T4517" s="285"/>
    </row>
    <row r="4518" spans="20:20" ht="20.25" customHeight="1">
      <c r="T4518" s="285"/>
    </row>
    <row r="4519" spans="20:20" ht="20.25" customHeight="1">
      <c r="T4519" s="285"/>
    </row>
    <row r="4520" spans="20:20" ht="20.25" customHeight="1">
      <c r="T4520" s="285"/>
    </row>
    <row r="4521" spans="20:20" ht="20.25" customHeight="1">
      <c r="T4521" s="285"/>
    </row>
    <row r="4522" spans="20:20" ht="20.25" customHeight="1">
      <c r="T4522" s="285"/>
    </row>
    <row r="4523" spans="20:20" ht="20.25" customHeight="1">
      <c r="T4523" s="285"/>
    </row>
    <row r="4524" spans="20:20" ht="20.25" customHeight="1">
      <c r="T4524" s="285"/>
    </row>
    <row r="4525" spans="20:20" ht="20.25" customHeight="1">
      <c r="T4525" s="285"/>
    </row>
    <row r="4526" spans="20:20" ht="20.25" customHeight="1">
      <c r="T4526" s="285"/>
    </row>
    <row r="4527" spans="20:20" ht="20.25" customHeight="1">
      <c r="T4527" s="285"/>
    </row>
    <row r="4528" spans="20:20" ht="20.25" customHeight="1">
      <c r="T4528" s="285"/>
    </row>
    <row r="4529" spans="20:20" ht="20.25" customHeight="1">
      <c r="T4529" s="285"/>
    </row>
    <row r="4530" spans="20:20" ht="20.25" customHeight="1">
      <c r="T4530" s="285"/>
    </row>
    <row r="4531" spans="20:20" ht="20.25" customHeight="1">
      <c r="T4531" s="285"/>
    </row>
    <row r="4532" spans="20:20" ht="20.25" customHeight="1">
      <c r="T4532" s="285"/>
    </row>
    <row r="4533" spans="20:20" ht="20.25" customHeight="1">
      <c r="T4533" s="285"/>
    </row>
    <row r="4534" spans="20:20" ht="20.25" customHeight="1">
      <c r="T4534" s="285"/>
    </row>
    <row r="4535" spans="20:20" ht="20.25" customHeight="1">
      <c r="T4535" s="285"/>
    </row>
    <row r="4536" spans="20:20" ht="20.25" customHeight="1">
      <c r="T4536" s="285"/>
    </row>
    <row r="4537" spans="20:20" ht="20.25" customHeight="1">
      <c r="T4537" s="285"/>
    </row>
    <row r="4538" spans="20:20" ht="20.25" customHeight="1">
      <c r="T4538" s="285"/>
    </row>
    <row r="4539" spans="20:20" ht="20.25" customHeight="1">
      <c r="T4539" s="285"/>
    </row>
    <row r="4540" spans="20:20" ht="20.25" customHeight="1">
      <c r="T4540" s="285"/>
    </row>
    <row r="4541" spans="20:20" ht="20.25" customHeight="1">
      <c r="T4541" s="285"/>
    </row>
    <row r="4542" spans="20:20" ht="20.25" customHeight="1">
      <c r="T4542" s="285"/>
    </row>
    <row r="4543" spans="20:20" ht="20.25" customHeight="1">
      <c r="T4543" s="285"/>
    </row>
    <row r="4544" spans="20:20" ht="20.25" customHeight="1">
      <c r="T4544" s="285"/>
    </row>
    <row r="4545" spans="20:20" ht="20.25" customHeight="1">
      <c r="T4545" s="285"/>
    </row>
    <row r="4546" spans="20:20" ht="20.25" customHeight="1">
      <c r="T4546" s="285"/>
    </row>
    <row r="4547" spans="20:20" ht="20.25" customHeight="1">
      <c r="T4547" s="285"/>
    </row>
    <row r="4548" spans="20:20" ht="20.25" customHeight="1">
      <c r="T4548" s="285"/>
    </row>
    <row r="4549" spans="20:20" ht="20.25" customHeight="1">
      <c r="T4549" s="285"/>
    </row>
    <row r="4550" spans="20:20" ht="20.25" customHeight="1">
      <c r="T4550" s="285"/>
    </row>
    <row r="4551" spans="20:20" ht="20.25" customHeight="1">
      <c r="T4551" s="285"/>
    </row>
    <row r="4552" spans="20:20" ht="20.25" customHeight="1">
      <c r="T4552" s="285"/>
    </row>
    <row r="4553" spans="20:20" ht="20.25" customHeight="1">
      <c r="T4553" s="285"/>
    </row>
    <row r="4554" spans="20:20" ht="20.25" customHeight="1">
      <c r="T4554" s="285"/>
    </row>
    <row r="4555" spans="20:20" ht="20.25" customHeight="1">
      <c r="T4555" s="285"/>
    </row>
    <row r="4556" spans="20:20" ht="20.25" customHeight="1">
      <c r="T4556" s="285"/>
    </row>
    <row r="4557" spans="20:20" ht="20.25" customHeight="1">
      <c r="T4557" s="285"/>
    </row>
    <row r="4558" spans="20:20" ht="20.25" customHeight="1">
      <c r="T4558" s="285"/>
    </row>
    <row r="4559" spans="20:20" ht="20.25" customHeight="1">
      <c r="T4559" s="285"/>
    </row>
    <row r="4560" spans="20:20" ht="20.25" customHeight="1">
      <c r="T4560" s="285"/>
    </row>
    <row r="4561" spans="20:20" ht="20.25" customHeight="1">
      <c r="T4561" s="285"/>
    </row>
    <row r="4562" spans="20:20" ht="20.25" customHeight="1">
      <c r="T4562" s="285"/>
    </row>
    <row r="4563" spans="20:20" ht="20.25" customHeight="1">
      <c r="T4563" s="285"/>
    </row>
    <row r="4564" spans="20:20" ht="20.25" customHeight="1">
      <c r="T4564" s="285"/>
    </row>
    <row r="4565" spans="20:20" ht="20.25" customHeight="1">
      <c r="T4565" s="285"/>
    </row>
    <row r="4566" spans="20:20" ht="20.25" customHeight="1">
      <c r="T4566" s="285"/>
    </row>
    <row r="4567" spans="20:20" ht="20.25" customHeight="1">
      <c r="T4567" s="285"/>
    </row>
    <row r="4568" spans="20:20" ht="20.25" customHeight="1">
      <c r="T4568" s="285"/>
    </row>
    <row r="4569" spans="20:20" ht="20.25" customHeight="1">
      <c r="T4569" s="285"/>
    </row>
    <row r="4570" spans="20:20" ht="20.25" customHeight="1">
      <c r="T4570" s="285"/>
    </row>
    <row r="4571" spans="20:20" ht="20.25" customHeight="1">
      <c r="T4571" s="285"/>
    </row>
    <row r="4572" spans="20:20" ht="20.25" customHeight="1">
      <c r="T4572" s="285"/>
    </row>
    <row r="4573" spans="20:20" ht="20.25" customHeight="1">
      <c r="T4573" s="285"/>
    </row>
    <row r="4574" spans="20:20" ht="20.25" customHeight="1">
      <c r="T4574" s="285"/>
    </row>
    <row r="4575" spans="20:20" ht="20.25" customHeight="1">
      <c r="T4575" s="285"/>
    </row>
    <row r="4576" spans="20:20" ht="20.25" customHeight="1">
      <c r="T4576" s="285"/>
    </row>
    <row r="4577" spans="20:20" ht="20.25" customHeight="1">
      <c r="T4577" s="285"/>
    </row>
    <row r="4578" spans="20:20" ht="20.25" customHeight="1">
      <c r="T4578" s="285"/>
    </row>
    <row r="4579" spans="20:20" ht="20.25" customHeight="1">
      <c r="T4579" s="285"/>
    </row>
    <row r="4580" spans="20:20" ht="20.25" customHeight="1">
      <c r="T4580" s="285"/>
    </row>
    <row r="4581" spans="20:20" ht="20.25" customHeight="1">
      <c r="T4581" s="285"/>
    </row>
    <row r="4582" spans="20:20" ht="20.25" customHeight="1">
      <c r="T4582" s="285"/>
    </row>
    <row r="4583" spans="20:20" ht="20.25" customHeight="1">
      <c r="T4583" s="285"/>
    </row>
    <row r="4584" spans="20:20" ht="20.25" customHeight="1">
      <c r="T4584" s="285"/>
    </row>
    <row r="4585" spans="20:20" ht="20.25" customHeight="1">
      <c r="T4585" s="285"/>
    </row>
    <row r="4586" spans="20:20" ht="20.25" customHeight="1">
      <c r="T4586" s="285"/>
    </row>
    <row r="4587" spans="20:20" ht="20.25" customHeight="1">
      <c r="T4587" s="285"/>
    </row>
    <row r="4588" spans="20:20" ht="20.25" customHeight="1">
      <c r="T4588" s="285"/>
    </row>
    <row r="4589" spans="20:20" ht="20.25" customHeight="1">
      <c r="T4589" s="285"/>
    </row>
    <row r="4590" spans="20:20" ht="20.25" customHeight="1">
      <c r="T4590" s="285"/>
    </row>
    <row r="4591" spans="20:20" ht="20.25" customHeight="1">
      <c r="T4591" s="285"/>
    </row>
    <row r="4592" spans="20:20" ht="20.25" customHeight="1">
      <c r="T4592" s="285"/>
    </row>
    <row r="4593" spans="20:20" ht="20.25" customHeight="1">
      <c r="T4593" s="285"/>
    </row>
    <row r="4594" spans="20:20" ht="20.25" customHeight="1">
      <c r="T4594" s="285"/>
    </row>
    <row r="4595" spans="20:20" ht="20.25" customHeight="1">
      <c r="T4595" s="285"/>
    </row>
    <row r="4596" spans="20:20" ht="20.25" customHeight="1">
      <c r="T4596" s="285"/>
    </row>
    <row r="4597" spans="20:20" ht="20.25" customHeight="1">
      <c r="T4597" s="285"/>
    </row>
    <row r="4598" spans="20:20" ht="20.25" customHeight="1">
      <c r="T4598" s="285"/>
    </row>
    <row r="4599" spans="20:20" ht="20.25" customHeight="1">
      <c r="T4599" s="285"/>
    </row>
    <row r="4600" spans="20:20" ht="20.25" customHeight="1">
      <c r="T4600" s="285"/>
    </row>
    <row r="4601" spans="20:20" ht="20.25" customHeight="1">
      <c r="T4601" s="285"/>
    </row>
    <row r="4602" spans="20:20" ht="20.25" customHeight="1">
      <c r="T4602" s="285"/>
    </row>
    <row r="4603" spans="20:20" ht="20.25" customHeight="1">
      <c r="T4603" s="285"/>
    </row>
    <row r="4604" spans="20:20" ht="20.25" customHeight="1">
      <c r="T4604" s="285"/>
    </row>
    <row r="4605" spans="20:20" ht="20.25" customHeight="1">
      <c r="T4605" s="285"/>
    </row>
    <row r="4606" spans="20:20" ht="20.25" customHeight="1">
      <c r="T4606" s="285"/>
    </row>
    <row r="4607" spans="20:20" ht="20.25" customHeight="1">
      <c r="T4607" s="285"/>
    </row>
    <row r="4608" spans="20:20" ht="20.25" customHeight="1">
      <c r="T4608" s="285"/>
    </row>
    <row r="4609" spans="20:20" ht="20.25" customHeight="1">
      <c r="T4609" s="285"/>
    </row>
    <row r="4610" spans="20:20" ht="20.25" customHeight="1">
      <c r="T4610" s="285"/>
    </row>
    <row r="4611" spans="20:20" ht="20.25" customHeight="1">
      <c r="T4611" s="285"/>
    </row>
    <row r="4612" spans="20:20" ht="20.25" customHeight="1">
      <c r="T4612" s="285"/>
    </row>
    <row r="4613" spans="20:20" ht="20.25" customHeight="1">
      <c r="T4613" s="285"/>
    </row>
    <row r="4614" spans="20:20" ht="20.25" customHeight="1">
      <c r="T4614" s="285"/>
    </row>
    <row r="4615" spans="20:20" ht="20.25" customHeight="1">
      <c r="T4615" s="285"/>
    </row>
    <row r="4616" spans="20:20" ht="20.25" customHeight="1">
      <c r="T4616" s="285"/>
    </row>
    <row r="4617" spans="20:20" ht="20.25" customHeight="1">
      <c r="T4617" s="285"/>
    </row>
    <row r="4618" spans="20:20" ht="20.25" customHeight="1">
      <c r="T4618" s="285"/>
    </row>
    <row r="4619" spans="20:20" ht="20.25" customHeight="1">
      <c r="T4619" s="285"/>
    </row>
    <row r="4620" spans="20:20" ht="20.25" customHeight="1">
      <c r="T4620" s="285"/>
    </row>
    <row r="4621" spans="20:20" ht="20.25" customHeight="1">
      <c r="T4621" s="285"/>
    </row>
    <row r="4622" spans="20:20" ht="20.25" customHeight="1">
      <c r="T4622" s="285"/>
    </row>
    <row r="4623" spans="20:20" ht="20.25" customHeight="1">
      <c r="T4623" s="285"/>
    </row>
    <row r="4624" spans="20:20" ht="20.25" customHeight="1">
      <c r="T4624" s="285"/>
    </row>
    <row r="4625" spans="20:20" ht="20.25" customHeight="1">
      <c r="T4625" s="285"/>
    </row>
    <row r="4626" spans="20:20" ht="20.25" customHeight="1">
      <c r="T4626" s="285"/>
    </row>
    <row r="4627" spans="20:20" ht="20.25" customHeight="1">
      <c r="T4627" s="285"/>
    </row>
    <row r="4628" spans="20:20" ht="20.25" customHeight="1">
      <c r="T4628" s="285"/>
    </row>
    <row r="4629" spans="20:20" ht="20.25" customHeight="1">
      <c r="T4629" s="285"/>
    </row>
    <row r="4630" spans="20:20" ht="20.25" customHeight="1">
      <c r="T4630" s="285"/>
    </row>
    <row r="4631" spans="20:20" ht="20.25" customHeight="1">
      <c r="T4631" s="285"/>
    </row>
    <row r="4632" spans="20:20" ht="20.25" customHeight="1">
      <c r="T4632" s="285"/>
    </row>
    <row r="4633" spans="20:20" ht="20.25" customHeight="1">
      <c r="T4633" s="285"/>
    </row>
    <row r="4634" spans="20:20" ht="20.25" customHeight="1">
      <c r="T4634" s="285"/>
    </row>
    <row r="4635" spans="20:20" ht="20.25" customHeight="1">
      <c r="T4635" s="285"/>
    </row>
    <row r="4636" spans="20:20" ht="20.25" customHeight="1">
      <c r="T4636" s="285"/>
    </row>
    <row r="4637" spans="20:20" ht="20.25" customHeight="1">
      <c r="T4637" s="285"/>
    </row>
    <row r="4638" spans="20:20" ht="20.25" customHeight="1">
      <c r="T4638" s="285"/>
    </row>
    <row r="4639" spans="20:20" ht="20.25" customHeight="1">
      <c r="T4639" s="285"/>
    </row>
    <row r="4640" spans="20:20" ht="20.25" customHeight="1">
      <c r="T4640" s="285"/>
    </row>
    <row r="4641" spans="20:20" ht="20.25" customHeight="1">
      <c r="T4641" s="285"/>
    </row>
    <row r="4642" spans="20:20" ht="20.25" customHeight="1">
      <c r="T4642" s="285"/>
    </row>
    <row r="4643" spans="20:20" ht="20.25" customHeight="1">
      <c r="T4643" s="285"/>
    </row>
    <row r="4644" spans="20:20" ht="20.25" customHeight="1">
      <c r="T4644" s="285"/>
    </row>
    <row r="4645" spans="20:20" ht="20.25" customHeight="1">
      <c r="T4645" s="285"/>
    </row>
    <row r="4646" spans="20:20" ht="20.25" customHeight="1">
      <c r="T4646" s="285"/>
    </row>
    <row r="4647" spans="20:20" ht="20.25" customHeight="1">
      <c r="T4647" s="285"/>
    </row>
    <row r="4648" spans="20:20" ht="20.25" customHeight="1">
      <c r="T4648" s="285"/>
    </row>
    <row r="4649" spans="20:20" ht="20.25" customHeight="1">
      <c r="T4649" s="285"/>
    </row>
    <row r="4650" spans="20:20" ht="20.25" customHeight="1">
      <c r="T4650" s="285"/>
    </row>
    <row r="4651" spans="20:20" ht="20.25" customHeight="1">
      <c r="T4651" s="285"/>
    </row>
    <row r="4652" spans="20:20" ht="20.25" customHeight="1">
      <c r="T4652" s="285"/>
    </row>
    <row r="4653" spans="20:20" ht="20.25" customHeight="1">
      <c r="T4653" s="285"/>
    </row>
    <row r="4654" spans="20:20" ht="20.25" customHeight="1">
      <c r="T4654" s="285"/>
    </row>
    <row r="4655" spans="20:20" ht="20.25" customHeight="1">
      <c r="T4655" s="285"/>
    </row>
    <row r="4656" spans="20:20" ht="20.25" customHeight="1">
      <c r="T4656" s="285"/>
    </row>
    <row r="4657" spans="20:20" ht="20.25" customHeight="1">
      <c r="T4657" s="285"/>
    </row>
    <row r="4658" spans="20:20" ht="20.25" customHeight="1">
      <c r="T4658" s="285"/>
    </row>
    <row r="4659" spans="20:20" ht="20.25" customHeight="1">
      <c r="T4659" s="285"/>
    </row>
    <row r="4660" spans="20:20" ht="20.25" customHeight="1">
      <c r="T4660" s="285"/>
    </row>
    <row r="4661" spans="20:20" ht="20.25" customHeight="1">
      <c r="T4661" s="285"/>
    </row>
    <row r="4662" spans="20:20" ht="20.25" customHeight="1">
      <c r="T4662" s="285"/>
    </row>
    <row r="4663" spans="20:20" ht="20.25" customHeight="1">
      <c r="T4663" s="285"/>
    </row>
    <row r="4664" spans="20:20" ht="20.25" customHeight="1">
      <c r="T4664" s="285"/>
    </row>
    <row r="4665" spans="20:20" ht="20.25" customHeight="1">
      <c r="T4665" s="285"/>
    </row>
    <row r="4666" spans="20:20" ht="20.25" customHeight="1">
      <c r="T4666" s="285"/>
    </row>
    <row r="4667" spans="20:20" ht="20.25" customHeight="1">
      <c r="T4667" s="285"/>
    </row>
    <row r="4668" spans="20:20" ht="20.25" customHeight="1">
      <c r="T4668" s="285"/>
    </row>
    <row r="4669" spans="20:20" ht="20.25" customHeight="1">
      <c r="T4669" s="285"/>
    </row>
    <row r="4670" spans="20:20" ht="20.25" customHeight="1">
      <c r="T4670" s="285"/>
    </row>
    <row r="4671" spans="20:20" ht="20.25" customHeight="1">
      <c r="T4671" s="285"/>
    </row>
    <row r="4672" spans="20:20" ht="20.25" customHeight="1">
      <c r="T4672" s="285"/>
    </row>
    <row r="4673" spans="20:20" ht="20.25" customHeight="1">
      <c r="T4673" s="285"/>
    </row>
    <row r="4674" spans="20:20" ht="20.25" customHeight="1">
      <c r="T4674" s="285"/>
    </row>
    <row r="4675" spans="20:20" ht="20.25" customHeight="1">
      <c r="T4675" s="285"/>
    </row>
    <row r="4676" spans="20:20" ht="20.25" customHeight="1">
      <c r="T4676" s="285"/>
    </row>
    <row r="4677" spans="20:20" ht="20.25" customHeight="1">
      <c r="T4677" s="285"/>
    </row>
    <row r="4678" spans="20:20" ht="20.25" customHeight="1">
      <c r="T4678" s="285"/>
    </row>
    <row r="4679" spans="20:20" ht="20.25" customHeight="1">
      <c r="T4679" s="285"/>
    </row>
    <row r="4680" spans="20:20" ht="20.25" customHeight="1">
      <c r="T4680" s="285"/>
    </row>
    <row r="4681" spans="20:20" ht="20.25" customHeight="1">
      <c r="T4681" s="285"/>
    </row>
    <row r="4682" spans="20:20" ht="20.25" customHeight="1">
      <c r="T4682" s="285"/>
    </row>
    <row r="4683" spans="20:20" ht="20.25" customHeight="1">
      <c r="T4683" s="285"/>
    </row>
    <row r="4684" spans="20:20" ht="20.25" customHeight="1">
      <c r="T4684" s="285"/>
    </row>
    <row r="4685" spans="20:20" ht="20.25" customHeight="1">
      <c r="T4685" s="285"/>
    </row>
    <row r="4686" spans="20:20" ht="20.25" customHeight="1">
      <c r="T4686" s="285"/>
    </row>
    <row r="4687" spans="20:20" ht="20.25" customHeight="1">
      <c r="T4687" s="285"/>
    </row>
    <row r="4688" spans="20:20" ht="20.25" customHeight="1">
      <c r="T4688" s="285"/>
    </row>
    <row r="4689" spans="20:20" ht="20.25" customHeight="1">
      <c r="T4689" s="285"/>
    </row>
    <row r="4690" spans="20:20" ht="20.25" customHeight="1">
      <c r="T4690" s="285"/>
    </row>
    <row r="4691" spans="20:20" ht="20.25" customHeight="1">
      <c r="T4691" s="285"/>
    </row>
    <row r="4692" spans="20:20" ht="20.25" customHeight="1">
      <c r="T4692" s="285"/>
    </row>
    <row r="4693" spans="20:20" ht="20.25" customHeight="1">
      <c r="T4693" s="285"/>
    </row>
    <row r="4694" spans="20:20" ht="20.25" customHeight="1">
      <c r="T4694" s="285"/>
    </row>
    <row r="4695" spans="20:20" ht="20.25" customHeight="1">
      <c r="T4695" s="285"/>
    </row>
    <row r="4696" spans="20:20" ht="20.25" customHeight="1">
      <c r="T4696" s="285"/>
    </row>
    <row r="4697" spans="20:20" ht="20.25" customHeight="1">
      <c r="T4697" s="285"/>
    </row>
    <row r="4698" spans="20:20" ht="20.25" customHeight="1">
      <c r="T4698" s="285"/>
    </row>
    <row r="4699" spans="20:20" ht="20.25" customHeight="1">
      <c r="T4699" s="285"/>
    </row>
    <row r="4700" spans="20:20" ht="20.25" customHeight="1">
      <c r="T4700" s="285"/>
    </row>
    <row r="4701" spans="20:20" ht="20.25" customHeight="1">
      <c r="T4701" s="285"/>
    </row>
    <row r="4702" spans="20:20" ht="20.25" customHeight="1">
      <c r="T4702" s="285"/>
    </row>
    <row r="4703" spans="20:20" ht="20.25" customHeight="1">
      <c r="T4703" s="285"/>
    </row>
    <row r="4704" spans="20:20" ht="20.25" customHeight="1">
      <c r="T4704" s="285"/>
    </row>
    <row r="4705" spans="20:20" ht="20.25" customHeight="1">
      <c r="T4705" s="285"/>
    </row>
    <row r="4706" spans="20:20" ht="20.25" customHeight="1">
      <c r="T4706" s="285"/>
    </row>
    <row r="4707" spans="20:20" ht="20.25" customHeight="1">
      <c r="T4707" s="285"/>
    </row>
    <row r="4708" spans="20:20" ht="20.25" customHeight="1">
      <c r="T4708" s="285"/>
    </row>
    <row r="4709" spans="20:20" ht="20.25" customHeight="1">
      <c r="T4709" s="285"/>
    </row>
    <row r="4710" spans="20:20" ht="20.25" customHeight="1">
      <c r="T4710" s="285"/>
    </row>
    <row r="4711" spans="20:20" ht="20.25" customHeight="1">
      <c r="T4711" s="285"/>
    </row>
    <row r="4712" spans="20:20" ht="20.25" customHeight="1">
      <c r="T4712" s="285"/>
    </row>
    <row r="4713" spans="20:20" ht="20.25" customHeight="1">
      <c r="T4713" s="285"/>
    </row>
    <row r="4714" spans="20:20" ht="20.25" customHeight="1">
      <c r="T4714" s="285"/>
    </row>
    <row r="4715" spans="20:20" ht="20.25" customHeight="1">
      <c r="T4715" s="285"/>
    </row>
    <row r="4716" spans="20:20" ht="20.25" customHeight="1">
      <c r="T4716" s="285"/>
    </row>
    <row r="4717" spans="20:20" ht="20.25" customHeight="1">
      <c r="T4717" s="285"/>
    </row>
    <row r="4718" spans="20:20" ht="20.25" customHeight="1">
      <c r="T4718" s="285"/>
    </row>
    <row r="4719" spans="20:20" ht="20.25" customHeight="1">
      <c r="T4719" s="285"/>
    </row>
    <row r="4720" spans="20:20" ht="20.25" customHeight="1">
      <c r="T4720" s="285"/>
    </row>
    <row r="4721" spans="20:20" ht="20.25" customHeight="1">
      <c r="T4721" s="285"/>
    </row>
    <row r="4722" spans="20:20" ht="20.25" customHeight="1">
      <c r="T4722" s="285"/>
    </row>
    <row r="4723" spans="20:20" ht="20.25" customHeight="1">
      <c r="T4723" s="285"/>
    </row>
    <row r="4724" spans="20:20" ht="20.25" customHeight="1">
      <c r="T4724" s="285"/>
    </row>
    <row r="4725" spans="20:20" ht="20.25" customHeight="1">
      <c r="T4725" s="285"/>
    </row>
    <row r="4726" spans="20:20" ht="20.25" customHeight="1">
      <c r="T4726" s="285"/>
    </row>
    <row r="4727" spans="20:20" ht="20.25" customHeight="1">
      <c r="T4727" s="285"/>
    </row>
    <row r="4728" spans="20:20" ht="20.25" customHeight="1">
      <c r="T4728" s="285"/>
    </row>
    <row r="4729" spans="20:20" ht="20.25" customHeight="1">
      <c r="T4729" s="285"/>
    </row>
    <row r="4730" spans="20:20" ht="20.25" customHeight="1">
      <c r="T4730" s="285"/>
    </row>
    <row r="4731" spans="20:20" ht="20.25" customHeight="1">
      <c r="T4731" s="285"/>
    </row>
    <row r="4732" spans="20:20" ht="20.25" customHeight="1">
      <c r="T4732" s="285"/>
    </row>
    <row r="4733" spans="20:20" ht="20.25" customHeight="1">
      <c r="T4733" s="285"/>
    </row>
    <row r="4734" spans="20:20" ht="20.25" customHeight="1">
      <c r="T4734" s="285"/>
    </row>
    <row r="4735" spans="20:20" ht="20.25" customHeight="1">
      <c r="T4735" s="285"/>
    </row>
    <row r="4736" spans="20:20" ht="20.25" customHeight="1">
      <c r="T4736" s="285"/>
    </row>
    <row r="4737" spans="20:20" ht="20.25" customHeight="1">
      <c r="T4737" s="285"/>
    </row>
    <row r="4738" spans="20:20" ht="20.25" customHeight="1">
      <c r="T4738" s="285"/>
    </row>
    <row r="4739" spans="20:20" ht="20.25" customHeight="1">
      <c r="T4739" s="285"/>
    </row>
    <row r="4740" spans="20:20" ht="20.25" customHeight="1">
      <c r="T4740" s="285"/>
    </row>
    <row r="4741" spans="20:20" ht="20.25" customHeight="1">
      <c r="T4741" s="285"/>
    </row>
    <row r="4742" spans="20:20" ht="20.25" customHeight="1">
      <c r="T4742" s="285"/>
    </row>
    <row r="4743" spans="20:20" ht="20.25" customHeight="1">
      <c r="T4743" s="285"/>
    </row>
    <row r="4744" spans="20:20" ht="20.25" customHeight="1">
      <c r="T4744" s="285"/>
    </row>
    <row r="4745" spans="20:20" ht="20.25" customHeight="1">
      <c r="T4745" s="285"/>
    </row>
    <row r="4746" spans="20:20" ht="20.25" customHeight="1">
      <c r="T4746" s="285"/>
    </row>
    <row r="4747" spans="20:20" ht="20.25" customHeight="1">
      <c r="T4747" s="285"/>
    </row>
    <row r="4748" spans="20:20" ht="20.25" customHeight="1">
      <c r="T4748" s="285"/>
    </row>
    <row r="4749" spans="20:20" ht="20.25" customHeight="1">
      <c r="T4749" s="285"/>
    </row>
    <row r="4750" spans="20:20" ht="20.25" customHeight="1">
      <c r="T4750" s="285"/>
    </row>
    <row r="4751" spans="20:20" ht="20.25" customHeight="1">
      <c r="T4751" s="285"/>
    </row>
    <row r="4752" spans="20:20" ht="20.25" customHeight="1">
      <c r="T4752" s="285"/>
    </row>
    <row r="4753" spans="20:20" ht="20.25" customHeight="1">
      <c r="T4753" s="285"/>
    </row>
    <row r="4754" spans="20:20" ht="20.25" customHeight="1">
      <c r="T4754" s="285"/>
    </row>
    <row r="4755" spans="20:20" ht="20.25" customHeight="1">
      <c r="T4755" s="285"/>
    </row>
    <row r="4756" spans="20:20" ht="20.25" customHeight="1">
      <c r="T4756" s="285"/>
    </row>
    <row r="4757" spans="20:20" ht="20.25" customHeight="1">
      <c r="T4757" s="285"/>
    </row>
    <row r="4758" spans="20:20" ht="20.25" customHeight="1">
      <c r="T4758" s="285"/>
    </row>
    <row r="4759" spans="20:20" ht="20.25" customHeight="1">
      <c r="T4759" s="285"/>
    </row>
    <row r="4760" spans="20:20" ht="20.25" customHeight="1">
      <c r="T4760" s="285"/>
    </row>
    <row r="4761" spans="20:20" ht="20.25" customHeight="1">
      <c r="T4761" s="285"/>
    </row>
    <row r="4762" spans="20:20" ht="20.25" customHeight="1">
      <c r="T4762" s="285"/>
    </row>
    <row r="4763" spans="20:20" ht="20.25" customHeight="1">
      <c r="T4763" s="285"/>
    </row>
    <row r="4764" spans="20:20" ht="20.25" customHeight="1">
      <c r="T4764" s="285"/>
    </row>
    <row r="4765" spans="20:20" ht="20.25" customHeight="1">
      <c r="T4765" s="285"/>
    </row>
    <row r="4766" spans="20:20" ht="20.25" customHeight="1">
      <c r="T4766" s="285"/>
    </row>
    <row r="4767" spans="20:20" ht="20.25" customHeight="1">
      <c r="T4767" s="285"/>
    </row>
    <row r="4768" spans="20:20" ht="20.25" customHeight="1">
      <c r="T4768" s="285"/>
    </row>
    <row r="4769" spans="20:20" ht="20.25" customHeight="1">
      <c r="T4769" s="285"/>
    </row>
    <row r="4770" spans="20:20" ht="20.25" customHeight="1">
      <c r="T4770" s="285"/>
    </row>
    <row r="4771" spans="20:20" ht="20.25" customHeight="1">
      <c r="T4771" s="285"/>
    </row>
    <row r="4772" spans="20:20" ht="20.25" customHeight="1">
      <c r="T4772" s="285"/>
    </row>
    <row r="4773" spans="20:20" ht="20.25" customHeight="1">
      <c r="T4773" s="285"/>
    </row>
    <row r="4774" spans="20:20" ht="20.25" customHeight="1">
      <c r="T4774" s="285"/>
    </row>
    <row r="4775" spans="20:20" ht="20.25" customHeight="1">
      <c r="T4775" s="285"/>
    </row>
    <row r="4776" spans="20:20" ht="20.25" customHeight="1">
      <c r="T4776" s="285"/>
    </row>
    <row r="4777" spans="20:20" ht="20.25" customHeight="1">
      <c r="T4777" s="285"/>
    </row>
    <row r="4778" spans="20:20" ht="20.25" customHeight="1">
      <c r="T4778" s="285"/>
    </row>
    <row r="4779" spans="20:20" ht="20.25" customHeight="1">
      <c r="T4779" s="285"/>
    </row>
    <row r="4780" spans="20:20" ht="20.25" customHeight="1">
      <c r="T4780" s="285"/>
    </row>
    <row r="4781" spans="20:20" ht="20.25" customHeight="1">
      <c r="T4781" s="285"/>
    </row>
    <row r="4782" spans="20:20" ht="20.25" customHeight="1">
      <c r="T4782" s="285"/>
    </row>
    <row r="4783" spans="20:20" ht="20.25" customHeight="1">
      <c r="T4783" s="285"/>
    </row>
    <row r="4784" spans="20:20" ht="20.25" customHeight="1">
      <c r="T4784" s="285"/>
    </row>
    <row r="4785" spans="20:20" ht="20.25" customHeight="1">
      <c r="T4785" s="285"/>
    </row>
    <row r="4786" spans="20:20" ht="20.25" customHeight="1">
      <c r="T4786" s="285"/>
    </row>
    <row r="4787" spans="20:20" ht="20.25" customHeight="1">
      <c r="T4787" s="285"/>
    </row>
    <row r="4788" spans="20:20" ht="20.25" customHeight="1">
      <c r="T4788" s="285"/>
    </row>
    <row r="4789" spans="20:20" ht="20.25" customHeight="1">
      <c r="T4789" s="285"/>
    </row>
    <row r="4790" spans="20:20" ht="20.25" customHeight="1">
      <c r="T4790" s="285"/>
    </row>
    <row r="4791" spans="20:20" ht="20.25" customHeight="1">
      <c r="T4791" s="285"/>
    </row>
    <row r="4792" spans="20:20" ht="20.25" customHeight="1">
      <c r="T4792" s="285"/>
    </row>
    <row r="4793" spans="20:20" ht="20.25" customHeight="1">
      <c r="T4793" s="285"/>
    </row>
    <row r="4794" spans="20:20" ht="20.25" customHeight="1">
      <c r="T4794" s="285"/>
    </row>
    <row r="4795" spans="20:20" ht="20.25" customHeight="1">
      <c r="T4795" s="285"/>
    </row>
    <row r="4796" spans="20:20" ht="20.25" customHeight="1">
      <c r="T4796" s="285"/>
    </row>
    <row r="4797" spans="20:20" ht="20.25" customHeight="1">
      <c r="T4797" s="285"/>
    </row>
    <row r="4798" spans="20:20" ht="20.25" customHeight="1">
      <c r="T4798" s="285"/>
    </row>
    <row r="4799" spans="20:20" ht="20.25" customHeight="1">
      <c r="T4799" s="285"/>
    </row>
    <row r="4800" spans="20:20" ht="20.25" customHeight="1">
      <c r="T4800" s="285"/>
    </row>
    <row r="4801" spans="20:20" ht="20.25" customHeight="1">
      <c r="T4801" s="285"/>
    </row>
    <row r="4802" spans="20:20" ht="20.25" customHeight="1">
      <c r="T4802" s="285"/>
    </row>
    <row r="4803" spans="20:20" ht="20.25" customHeight="1">
      <c r="T4803" s="285"/>
    </row>
    <row r="4804" spans="20:20" ht="20.25" customHeight="1">
      <c r="T4804" s="285"/>
    </row>
    <row r="4805" spans="20:20" ht="20.25" customHeight="1">
      <c r="T4805" s="285"/>
    </row>
    <row r="4806" spans="20:20" ht="20.25" customHeight="1">
      <c r="T4806" s="285"/>
    </row>
    <row r="4807" spans="20:20" ht="20.25" customHeight="1">
      <c r="T4807" s="285"/>
    </row>
    <row r="4808" spans="20:20" ht="20.25" customHeight="1">
      <c r="T4808" s="285"/>
    </row>
    <row r="4809" spans="20:20" ht="20.25" customHeight="1">
      <c r="T4809" s="285"/>
    </row>
    <row r="4810" spans="20:20" ht="20.25" customHeight="1">
      <c r="T4810" s="285"/>
    </row>
    <row r="4811" spans="20:20" ht="20.25" customHeight="1">
      <c r="T4811" s="285"/>
    </row>
    <row r="4812" spans="20:20" ht="20.25" customHeight="1">
      <c r="T4812" s="285"/>
    </row>
    <row r="4813" spans="20:20" ht="20.25" customHeight="1">
      <c r="T4813" s="285"/>
    </row>
    <row r="4814" spans="20:20" ht="20.25" customHeight="1">
      <c r="T4814" s="285"/>
    </row>
    <row r="4815" spans="20:20" ht="20.25" customHeight="1">
      <c r="T4815" s="285"/>
    </row>
    <row r="4816" spans="20:20" ht="20.25" customHeight="1">
      <c r="T4816" s="285"/>
    </row>
    <row r="4817" spans="20:20" ht="20.25" customHeight="1">
      <c r="T4817" s="285"/>
    </row>
    <row r="4818" spans="20:20" ht="20.25" customHeight="1">
      <c r="T4818" s="285"/>
    </row>
    <row r="4819" spans="20:20" ht="20.25" customHeight="1">
      <c r="T4819" s="285"/>
    </row>
    <row r="4820" spans="20:20" ht="20.25" customHeight="1">
      <c r="T4820" s="285"/>
    </row>
    <row r="4821" spans="20:20" ht="20.25" customHeight="1">
      <c r="T4821" s="285"/>
    </row>
    <row r="4822" spans="20:20" ht="20.25" customHeight="1">
      <c r="T4822" s="285"/>
    </row>
    <row r="4823" spans="20:20" ht="20.25" customHeight="1">
      <c r="T4823" s="285"/>
    </row>
    <row r="4824" spans="20:20" ht="20.25" customHeight="1">
      <c r="T4824" s="285"/>
    </row>
    <row r="4825" spans="20:20" ht="20.25" customHeight="1">
      <c r="T4825" s="285"/>
    </row>
    <row r="4826" spans="20:20" ht="20.25" customHeight="1">
      <c r="T4826" s="285"/>
    </row>
    <row r="4827" spans="20:20" ht="20.25" customHeight="1">
      <c r="T4827" s="285"/>
    </row>
    <row r="4828" spans="20:20" ht="20.25" customHeight="1">
      <c r="T4828" s="285"/>
    </row>
    <row r="4829" spans="20:20" ht="20.25" customHeight="1">
      <c r="T4829" s="285"/>
    </row>
    <row r="4830" spans="20:20" ht="20.25" customHeight="1">
      <c r="T4830" s="285"/>
    </row>
    <row r="4831" spans="20:20" ht="20.25" customHeight="1">
      <c r="T4831" s="285"/>
    </row>
    <row r="4832" spans="20:20" ht="20.25" customHeight="1">
      <c r="T4832" s="285"/>
    </row>
    <row r="4833" spans="20:20" ht="20.25" customHeight="1">
      <c r="T4833" s="285"/>
    </row>
    <row r="4834" spans="20:20" ht="20.25" customHeight="1">
      <c r="T4834" s="285"/>
    </row>
    <row r="4835" spans="20:20" ht="20.25" customHeight="1">
      <c r="T4835" s="285"/>
    </row>
    <row r="4836" spans="20:20" ht="20.25" customHeight="1">
      <c r="T4836" s="285"/>
    </row>
    <row r="4837" spans="20:20" ht="20.25" customHeight="1">
      <c r="T4837" s="285"/>
    </row>
    <row r="4838" spans="20:20" ht="20.25" customHeight="1">
      <c r="T4838" s="285"/>
    </row>
    <row r="4839" spans="20:20" ht="20.25" customHeight="1">
      <c r="T4839" s="285"/>
    </row>
    <row r="4840" spans="20:20" ht="20.25" customHeight="1">
      <c r="T4840" s="285"/>
    </row>
    <row r="4841" spans="20:20" ht="20.25" customHeight="1">
      <c r="T4841" s="285"/>
    </row>
    <row r="4842" spans="20:20" ht="20.25" customHeight="1">
      <c r="T4842" s="285"/>
    </row>
    <row r="4843" spans="20:20" ht="20.25" customHeight="1">
      <c r="T4843" s="285"/>
    </row>
    <row r="4844" spans="20:20" ht="20.25" customHeight="1">
      <c r="T4844" s="285"/>
    </row>
    <row r="4845" spans="20:20" ht="20.25" customHeight="1">
      <c r="T4845" s="285"/>
    </row>
    <row r="4846" spans="20:20" ht="20.25" customHeight="1">
      <c r="T4846" s="285"/>
    </row>
    <row r="4847" spans="20:20" ht="20.25" customHeight="1">
      <c r="T4847" s="285"/>
    </row>
    <row r="4848" spans="20:20" ht="20.25" customHeight="1">
      <c r="T4848" s="285"/>
    </row>
    <row r="4849" spans="20:20" ht="20.25" customHeight="1">
      <c r="T4849" s="285"/>
    </row>
    <row r="4850" spans="20:20" ht="20.25" customHeight="1">
      <c r="T4850" s="285"/>
    </row>
    <row r="4851" spans="20:20" ht="20.25" customHeight="1">
      <c r="T4851" s="285"/>
    </row>
    <row r="4852" spans="20:20" ht="20.25" customHeight="1">
      <c r="T4852" s="285"/>
    </row>
    <row r="4853" spans="20:20" ht="20.25" customHeight="1">
      <c r="T4853" s="285"/>
    </row>
    <row r="4854" spans="20:20" ht="20.25" customHeight="1">
      <c r="T4854" s="285"/>
    </row>
    <row r="4855" spans="20:20" ht="20.25" customHeight="1">
      <c r="T4855" s="285"/>
    </row>
    <row r="4856" spans="20:20" ht="20.25" customHeight="1">
      <c r="T4856" s="285"/>
    </row>
    <row r="4857" spans="20:20" ht="20.25" customHeight="1">
      <c r="T4857" s="285"/>
    </row>
    <row r="4858" spans="20:20" ht="20.25" customHeight="1">
      <c r="T4858" s="285"/>
    </row>
    <row r="4859" spans="20:20" ht="20.25" customHeight="1">
      <c r="T4859" s="285"/>
    </row>
    <row r="4860" spans="20:20" ht="20.25" customHeight="1">
      <c r="T4860" s="285"/>
    </row>
    <row r="4861" spans="20:20" ht="20.25" customHeight="1">
      <c r="T4861" s="285"/>
    </row>
    <row r="4862" spans="20:20" ht="20.25" customHeight="1">
      <c r="T4862" s="285"/>
    </row>
    <row r="4863" spans="20:20" ht="20.25" customHeight="1">
      <c r="T4863" s="285"/>
    </row>
    <row r="4864" spans="20:20" ht="20.25" customHeight="1">
      <c r="T4864" s="285"/>
    </row>
    <row r="4865" spans="20:20" ht="20.25" customHeight="1">
      <c r="T4865" s="285"/>
    </row>
    <row r="4866" spans="20:20" ht="20.25" customHeight="1">
      <c r="T4866" s="285"/>
    </row>
    <row r="4867" spans="20:20" ht="20.25" customHeight="1">
      <c r="T4867" s="285"/>
    </row>
    <row r="4868" spans="20:20" ht="20.25" customHeight="1">
      <c r="T4868" s="285"/>
    </row>
    <row r="4869" spans="20:20" ht="20.25" customHeight="1">
      <c r="T4869" s="285"/>
    </row>
    <row r="4870" spans="20:20" ht="20.25" customHeight="1">
      <c r="T4870" s="285"/>
    </row>
    <row r="4871" spans="20:20" ht="20.25" customHeight="1">
      <c r="T4871" s="285"/>
    </row>
    <row r="4872" spans="20:20" ht="20.25" customHeight="1">
      <c r="T4872" s="285"/>
    </row>
    <row r="4873" spans="20:20" ht="20.25" customHeight="1">
      <c r="T4873" s="285"/>
    </row>
    <row r="4874" spans="20:20" ht="20.25" customHeight="1">
      <c r="T4874" s="285"/>
    </row>
    <row r="4875" spans="20:20" ht="20.25" customHeight="1">
      <c r="T4875" s="285"/>
    </row>
    <row r="4876" spans="20:20" ht="20.25" customHeight="1">
      <c r="T4876" s="285"/>
    </row>
    <row r="4877" spans="20:20" ht="20.25" customHeight="1">
      <c r="T4877" s="285"/>
    </row>
    <row r="4878" spans="20:20" ht="20.25" customHeight="1">
      <c r="T4878" s="285"/>
    </row>
    <row r="4879" spans="20:20" ht="20.25" customHeight="1">
      <c r="T4879" s="285"/>
    </row>
    <row r="4880" spans="20:20" ht="20.25" customHeight="1">
      <c r="T4880" s="285"/>
    </row>
    <row r="4881" spans="20:20" ht="20.25" customHeight="1">
      <c r="T4881" s="285"/>
    </row>
    <row r="4882" spans="20:20" ht="20.25" customHeight="1">
      <c r="T4882" s="285"/>
    </row>
    <row r="4883" spans="20:20" ht="20.25" customHeight="1">
      <c r="T4883" s="285"/>
    </row>
    <row r="4884" spans="20:20" ht="20.25" customHeight="1">
      <c r="T4884" s="285"/>
    </row>
    <row r="4885" spans="20:20" ht="20.25" customHeight="1">
      <c r="T4885" s="285"/>
    </row>
    <row r="4886" spans="20:20" ht="20.25" customHeight="1">
      <c r="T4886" s="285"/>
    </row>
    <row r="4887" spans="20:20" ht="20.25" customHeight="1">
      <c r="T4887" s="285"/>
    </row>
    <row r="4888" spans="20:20" ht="20.25" customHeight="1">
      <c r="T4888" s="285"/>
    </row>
    <row r="4889" spans="20:20" ht="20.25" customHeight="1">
      <c r="T4889" s="285"/>
    </row>
    <row r="4890" spans="20:20" ht="20.25" customHeight="1">
      <c r="T4890" s="285"/>
    </row>
    <row r="4891" spans="20:20" ht="20.25" customHeight="1">
      <c r="T4891" s="285"/>
    </row>
    <row r="4892" spans="20:20" ht="20.25" customHeight="1">
      <c r="T4892" s="285"/>
    </row>
    <row r="4893" spans="20:20" ht="20.25" customHeight="1">
      <c r="T4893" s="285"/>
    </row>
    <row r="4894" spans="20:20" ht="20.25" customHeight="1">
      <c r="T4894" s="285"/>
    </row>
    <row r="4895" spans="20:20" ht="20.25" customHeight="1">
      <c r="T4895" s="285"/>
    </row>
    <row r="4896" spans="20:20" ht="20.25" customHeight="1">
      <c r="T4896" s="285"/>
    </row>
    <row r="4897" spans="20:20" ht="20.25" customHeight="1">
      <c r="T4897" s="285"/>
    </row>
    <row r="4898" spans="20:20" ht="20.25" customHeight="1">
      <c r="T4898" s="285"/>
    </row>
    <row r="4899" spans="20:20" ht="20.25" customHeight="1">
      <c r="T4899" s="285"/>
    </row>
    <row r="4900" spans="20:20" ht="20.25" customHeight="1">
      <c r="T4900" s="285"/>
    </row>
    <row r="4901" spans="20:20" ht="20.25" customHeight="1">
      <c r="T4901" s="285"/>
    </row>
    <row r="4902" spans="20:20" ht="20.25" customHeight="1">
      <c r="T4902" s="285"/>
    </row>
    <row r="4903" spans="20:20" ht="20.25" customHeight="1">
      <c r="T4903" s="285"/>
    </row>
    <row r="4904" spans="20:20" ht="20.25" customHeight="1">
      <c r="T4904" s="285"/>
    </row>
    <row r="4905" spans="20:20" ht="20.25" customHeight="1">
      <c r="T4905" s="285"/>
    </row>
    <row r="4906" spans="20:20" ht="20.25" customHeight="1">
      <c r="T4906" s="285"/>
    </row>
    <row r="4907" spans="20:20" ht="20.25" customHeight="1">
      <c r="T4907" s="285"/>
    </row>
    <row r="4908" spans="20:20" ht="20.25" customHeight="1">
      <c r="T4908" s="285"/>
    </row>
    <row r="4909" spans="20:20" ht="20.25" customHeight="1">
      <c r="T4909" s="285"/>
    </row>
    <row r="4910" spans="20:20" ht="20.25" customHeight="1">
      <c r="T4910" s="285"/>
    </row>
    <row r="4911" spans="20:20" ht="20.25" customHeight="1">
      <c r="T4911" s="285"/>
    </row>
    <row r="4912" spans="20:20" ht="20.25" customHeight="1">
      <c r="T4912" s="285"/>
    </row>
    <row r="4913" spans="20:20" ht="20.25" customHeight="1">
      <c r="T4913" s="285"/>
    </row>
    <row r="4914" spans="20:20" ht="20.25" customHeight="1">
      <c r="T4914" s="285"/>
    </row>
    <row r="4915" spans="20:20" ht="20.25" customHeight="1">
      <c r="T4915" s="285"/>
    </row>
    <row r="4916" spans="20:20" ht="20.25" customHeight="1">
      <c r="T4916" s="285"/>
    </row>
    <row r="4917" spans="20:20" ht="20.25" customHeight="1">
      <c r="T4917" s="285"/>
    </row>
    <row r="4918" spans="20:20" ht="20.25" customHeight="1">
      <c r="T4918" s="285"/>
    </row>
    <row r="4919" spans="20:20" ht="20.25" customHeight="1">
      <c r="T4919" s="285"/>
    </row>
    <row r="4920" spans="20:20" ht="20.25" customHeight="1">
      <c r="T4920" s="285"/>
    </row>
    <row r="4921" spans="20:20" ht="20.25" customHeight="1">
      <c r="T4921" s="285"/>
    </row>
    <row r="4922" spans="20:20" ht="20.25" customHeight="1">
      <c r="T4922" s="285"/>
    </row>
    <row r="4923" spans="20:20" ht="20.25" customHeight="1">
      <c r="T4923" s="285"/>
    </row>
    <row r="4924" spans="20:20" ht="20.25" customHeight="1">
      <c r="T4924" s="285"/>
    </row>
    <row r="4925" spans="20:20" ht="20.25" customHeight="1">
      <c r="T4925" s="285"/>
    </row>
    <row r="4926" spans="20:20" ht="20.25" customHeight="1">
      <c r="T4926" s="285"/>
    </row>
    <row r="4927" spans="20:20" ht="20.25" customHeight="1">
      <c r="T4927" s="285"/>
    </row>
    <row r="4928" spans="20:20" ht="20.25" customHeight="1">
      <c r="T4928" s="285"/>
    </row>
    <row r="4929" spans="20:20" ht="20.25" customHeight="1">
      <c r="T4929" s="285"/>
    </row>
    <row r="4930" spans="20:20" ht="20.25" customHeight="1">
      <c r="T4930" s="285"/>
    </row>
    <row r="4931" spans="20:20" ht="20.25" customHeight="1">
      <c r="T4931" s="285"/>
    </row>
    <row r="4932" spans="20:20" ht="20.25" customHeight="1">
      <c r="T4932" s="285"/>
    </row>
    <row r="4933" spans="20:20" ht="20.25" customHeight="1">
      <c r="T4933" s="285"/>
    </row>
    <row r="4934" spans="20:20" ht="20.25" customHeight="1">
      <c r="T4934" s="285"/>
    </row>
    <row r="4935" spans="20:20" ht="20.25" customHeight="1">
      <c r="T4935" s="285"/>
    </row>
    <row r="4936" spans="20:20" ht="20.25" customHeight="1">
      <c r="T4936" s="285"/>
    </row>
    <row r="4937" spans="20:20" ht="20.25" customHeight="1">
      <c r="T4937" s="285"/>
    </row>
    <row r="4938" spans="20:20" ht="20.25" customHeight="1">
      <c r="T4938" s="285"/>
    </row>
    <row r="4939" spans="20:20" ht="20.25" customHeight="1">
      <c r="T4939" s="285"/>
    </row>
    <row r="4940" spans="20:20" ht="20.25" customHeight="1">
      <c r="T4940" s="285"/>
    </row>
    <row r="4941" spans="20:20" ht="20.25" customHeight="1">
      <c r="T4941" s="285"/>
    </row>
    <row r="4942" spans="20:20" ht="20.25" customHeight="1">
      <c r="T4942" s="285"/>
    </row>
    <row r="4943" spans="20:20" ht="20.25" customHeight="1">
      <c r="T4943" s="285"/>
    </row>
    <row r="4944" spans="20:20" ht="20.25" customHeight="1">
      <c r="T4944" s="285"/>
    </row>
    <row r="4945" spans="20:20" ht="20.25" customHeight="1">
      <c r="T4945" s="285"/>
    </row>
    <row r="4946" spans="20:20" ht="20.25" customHeight="1">
      <c r="T4946" s="285"/>
    </row>
    <row r="4947" spans="20:20" ht="20.25" customHeight="1">
      <c r="T4947" s="285"/>
    </row>
    <row r="4948" spans="20:20" ht="20.25" customHeight="1">
      <c r="T4948" s="285"/>
    </row>
    <row r="4949" spans="20:20" ht="20.25" customHeight="1">
      <c r="T4949" s="285"/>
    </row>
    <row r="4950" spans="20:20" ht="20.25" customHeight="1">
      <c r="T4950" s="285"/>
    </row>
    <row r="4951" spans="20:20" ht="20.25" customHeight="1">
      <c r="T4951" s="285"/>
    </row>
    <row r="4952" spans="20:20" ht="20.25" customHeight="1">
      <c r="T4952" s="285"/>
    </row>
    <row r="4953" spans="20:20" ht="20.25" customHeight="1">
      <c r="T4953" s="285"/>
    </row>
    <row r="4954" spans="20:20" ht="20.25" customHeight="1">
      <c r="T4954" s="285"/>
    </row>
    <row r="4955" spans="20:20" ht="20.25" customHeight="1">
      <c r="T4955" s="285"/>
    </row>
    <row r="4956" spans="20:20" ht="20.25" customHeight="1">
      <c r="T4956" s="285"/>
    </row>
    <row r="4957" spans="20:20" ht="20.25" customHeight="1">
      <c r="T4957" s="285"/>
    </row>
    <row r="4958" spans="20:20" ht="20.25" customHeight="1">
      <c r="T4958" s="285"/>
    </row>
    <row r="4959" spans="20:20" ht="20.25" customHeight="1">
      <c r="T4959" s="285"/>
    </row>
    <row r="4960" spans="20:20" ht="20.25" customHeight="1">
      <c r="T4960" s="285"/>
    </row>
    <row r="4961" spans="20:20" ht="20.25" customHeight="1">
      <c r="T4961" s="285"/>
    </row>
    <row r="4962" spans="20:20" ht="20.25" customHeight="1">
      <c r="T4962" s="285"/>
    </row>
    <row r="4963" spans="20:20" ht="20.25" customHeight="1">
      <c r="T4963" s="285"/>
    </row>
    <row r="4964" spans="20:20" ht="20.25" customHeight="1">
      <c r="T4964" s="285"/>
    </row>
    <row r="4965" spans="20:20" ht="20.25" customHeight="1">
      <c r="T4965" s="285"/>
    </row>
    <row r="4966" spans="20:20" ht="20.25" customHeight="1">
      <c r="T4966" s="285"/>
    </row>
    <row r="4967" spans="20:20" ht="20.25" customHeight="1">
      <c r="T4967" s="285"/>
    </row>
    <row r="4968" spans="20:20" ht="20.25" customHeight="1">
      <c r="T4968" s="285"/>
    </row>
    <row r="4969" spans="20:20" ht="20.25" customHeight="1">
      <c r="T4969" s="285"/>
    </row>
    <row r="4970" spans="20:20" ht="20.25" customHeight="1">
      <c r="T4970" s="285"/>
    </row>
    <row r="4971" spans="20:20" ht="20.25" customHeight="1">
      <c r="T4971" s="285"/>
    </row>
    <row r="4972" spans="20:20" ht="20.25" customHeight="1">
      <c r="T4972" s="285"/>
    </row>
    <row r="4973" spans="20:20" ht="20.25" customHeight="1">
      <c r="T4973" s="285"/>
    </row>
    <row r="4974" spans="20:20" ht="20.25" customHeight="1">
      <c r="T4974" s="285"/>
    </row>
    <row r="4975" spans="20:20" ht="20.25" customHeight="1">
      <c r="T4975" s="285"/>
    </row>
    <row r="4976" spans="20:20" ht="20.25" customHeight="1">
      <c r="T4976" s="285"/>
    </row>
    <row r="4977" spans="20:20" ht="20.25" customHeight="1">
      <c r="T4977" s="285"/>
    </row>
    <row r="4978" spans="20:20" ht="20.25" customHeight="1">
      <c r="T4978" s="285"/>
    </row>
    <row r="4979" spans="20:20" ht="20.25" customHeight="1">
      <c r="T4979" s="285"/>
    </row>
    <row r="4980" spans="20:20" ht="20.25" customHeight="1">
      <c r="T4980" s="285"/>
    </row>
    <row r="4981" spans="20:20" ht="20.25" customHeight="1">
      <c r="T4981" s="285"/>
    </row>
    <row r="4982" spans="20:20" ht="20.25" customHeight="1">
      <c r="T4982" s="285"/>
    </row>
    <row r="4983" spans="20:20" ht="20.25" customHeight="1">
      <c r="T4983" s="285"/>
    </row>
    <row r="4984" spans="20:20" ht="20.25" customHeight="1">
      <c r="T4984" s="285"/>
    </row>
    <row r="4985" spans="20:20" ht="20.25" customHeight="1">
      <c r="T4985" s="285"/>
    </row>
    <row r="4986" spans="20:20" ht="20.25" customHeight="1">
      <c r="T4986" s="285"/>
    </row>
    <row r="4987" spans="20:20" ht="20.25" customHeight="1">
      <c r="T4987" s="285"/>
    </row>
    <row r="4988" spans="20:20" ht="20.25" customHeight="1">
      <c r="T4988" s="285"/>
    </row>
    <row r="4989" spans="20:20" ht="20.25" customHeight="1">
      <c r="T4989" s="285"/>
    </row>
    <row r="4990" spans="20:20" ht="20.25" customHeight="1">
      <c r="T4990" s="285"/>
    </row>
    <row r="4991" spans="20:20" ht="20.25" customHeight="1">
      <c r="T4991" s="285"/>
    </row>
    <row r="4992" spans="20:20" ht="20.25" customHeight="1">
      <c r="T4992" s="285"/>
    </row>
    <row r="4993" spans="20:20" ht="20.25" customHeight="1">
      <c r="T4993" s="285"/>
    </row>
    <row r="4994" spans="20:20" ht="20.25" customHeight="1">
      <c r="T4994" s="285"/>
    </row>
    <row r="4995" spans="20:20" ht="20.25" customHeight="1">
      <c r="T4995" s="285"/>
    </row>
    <row r="4996" spans="20:20" ht="20.25" customHeight="1">
      <c r="T4996" s="285"/>
    </row>
    <row r="4997" spans="20:20" ht="20.25" customHeight="1">
      <c r="T4997" s="285"/>
    </row>
    <row r="4998" spans="20:20" ht="20.25" customHeight="1">
      <c r="T4998" s="285"/>
    </row>
    <row r="4999" spans="20:20" ht="20.25" customHeight="1">
      <c r="T4999" s="285"/>
    </row>
    <row r="5000" spans="20:20" ht="20.25" customHeight="1">
      <c r="T5000" s="285"/>
    </row>
    <row r="5001" spans="20:20" ht="20.25" customHeight="1">
      <c r="T5001" s="285"/>
    </row>
    <row r="5002" spans="20:20" ht="20.25" customHeight="1">
      <c r="T5002" s="285"/>
    </row>
    <row r="5003" spans="20:20" ht="20.25" customHeight="1">
      <c r="T5003" s="285"/>
    </row>
    <row r="5004" spans="20:20" ht="20.25" customHeight="1">
      <c r="T5004" s="285"/>
    </row>
    <row r="5005" spans="20:20" ht="20.25" customHeight="1">
      <c r="T5005" s="285"/>
    </row>
    <row r="5006" spans="20:20" ht="20.25" customHeight="1">
      <c r="T5006" s="285"/>
    </row>
    <row r="5007" spans="20:20" ht="20.25" customHeight="1">
      <c r="T5007" s="285"/>
    </row>
    <row r="5008" spans="20:20" ht="20.25" customHeight="1">
      <c r="T5008" s="285"/>
    </row>
    <row r="5009" spans="20:20" ht="20.25" customHeight="1">
      <c r="T5009" s="285"/>
    </row>
    <row r="5010" spans="20:20" ht="20.25" customHeight="1">
      <c r="T5010" s="285"/>
    </row>
    <row r="5011" spans="20:20" ht="20.25" customHeight="1">
      <c r="T5011" s="285"/>
    </row>
    <row r="5012" spans="20:20" ht="20.25" customHeight="1">
      <c r="T5012" s="285"/>
    </row>
    <row r="5013" spans="20:20" ht="20.25" customHeight="1">
      <c r="T5013" s="285"/>
    </row>
    <row r="5014" spans="20:20" ht="20.25" customHeight="1">
      <c r="T5014" s="285"/>
    </row>
    <row r="5015" spans="20:20" ht="20.25" customHeight="1">
      <c r="T5015" s="285"/>
    </row>
    <row r="5016" spans="20:20" ht="20.25" customHeight="1">
      <c r="T5016" s="285"/>
    </row>
    <row r="5017" spans="20:20" ht="20.25" customHeight="1">
      <c r="T5017" s="285"/>
    </row>
    <row r="5018" spans="20:20" ht="20.25" customHeight="1">
      <c r="T5018" s="285"/>
    </row>
    <row r="5019" spans="20:20" ht="20.25" customHeight="1">
      <c r="T5019" s="285"/>
    </row>
    <row r="5020" spans="20:20" ht="20.25" customHeight="1">
      <c r="T5020" s="285"/>
    </row>
    <row r="5021" spans="20:20" ht="20.25" customHeight="1">
      <c r="T5021" s="285"/>
    </row>
    <row r="5022" spans="20:20" ht="20.25" customHeight="1">
      <c r="T5022" s="285"/>
    </row>
    <row r="5023" spans="20:20" ht="20.25" customHeight="1">
      <c r="T5023" s="285"/>
    </row>
    <row r="5024" spans="20:20" ht="20.25" customHeight="1">
      <c r="T5024" s="285"/>
    </row>
    <row r="5025" spans="20:20" ht="20.25" customHeight="1">
      <c r="T5025" s="285"/>
    </row>
    <row r="5026" spans="20:20" ht="20.25" customHeight="1">
      <c r="T5026" s="285"/>
    </row>
    <row r="5027" spans="20:20" ht="20.25" customHeight="1">
      <c r="T5027" s="285"/>
    </row>
    <row r="5028" spans="20:20" ht="20.25" customHeight="1">
      <c r="T5028" s="285"/>
    </row>
    <row r="5029" spans="20:20" ht="20.25" customHeight="1">
      <c r="T5029" s="285"/>
    </row>
    <row r="5030" spans="20:20" ht="20.25" customHeight="1">
      <c r="T5030" s="285"/>
    </row>
    <row r="5031" spans="20:20" ht="20.25" customHeight="1">
      <c r="T5031" s="285"/>
    </row>
    <row r="5032" spans="20:20" ht="20.25" customHeight="1">
      <c r="T5032" s="285"/>
    </row>
    <row r="5033" spans="20:20" ht="20.25" customHeight="1">
      <c r="T5033" s="285"/>
    </row>
    <row r="5034" spans="20:20" ht="20.25" customHeight="1">
      <c r="T5034" s="285"/>
    </row>
    <row r="5035" spans="20:20" ht="20.25" customHeight="1">
      <c r="T5035" s="285"/>
    </row>
    <row r="5036" spans="20:20" ht="20.25" customHeight="1">
      <c r="T5036" s="285"/>
    </row>
    <row r="5037" spans="20:20" ht="20.25" customHeight="1">
      <c r="T5037" s="285"/>
    </row>
    <row r="5038" spans="20:20" ht="20.25" customHeight="1">
      <c r="T5038" s="285"/>
    </row>
    <row r="5039" spans="20:20" ht="20.25" customHeight="1">
      <c r="T5039" s="285"/>
    </row>
    <row r="5040" spans="20:20" ht="20.25" customHeight="1">
      <c r="T5040" s="285"/>
    </row>
    <row r="5041" spans="20:20" ht="20.25" customHeight="1">
      <c r="T5041" s="285"/>
    </row>
    <row r="5042" spans="20:20" ht="20.25" customHeight="1">
      <c r="T5042" s="285"/>
    </row>
    <row r="5043" spans="20:20" ht="20.25" customHeight="1">
      <c r="T5043" s="285"/>
    </row>
    <row r="5044" spans="20:20" ht="20.25" customHeight="1">
      <c r="T5044" s="285"/>
    </row>
    <row r="5045" spans="20:20" ht="20.25" customHeight="1">
      <c r="T5045" s="285"/>
    </row>
    <row r="5046" spans="20:20" ht="20.25" customHeight="1">
      <c r="T5046" s="285"/>
    </row>
    <row r="5047" spans="20:20" ht="20.25" customHeight="1">
      <c r="T5047" s="285"/>
    </row>
    <row r="5048" spans="20:20" ht="20.25" customHeight="1">
      <c r="T5048" s="285"/>
    </row>
    <row r="5049" spans="20:20" ht="20.25" customHeight="1">
      <c r="T5049" s="285"/>
    </row>
    <row r="5050" spans="20:20" ht="20.25" customHeight="1">
      <c r="T5050" s="285"/>
    </row>
    <row r="5051" spans="20:20" ht="20.25" customHeight="1">
      <c r="T5051" s="285"/>
    </row>
    <row r="5052" spans="20:20" ht="20.25" customHeight="1">
      <c r="T5052" s="285"/>
    </row>
    <row r="5053" spans="20:20" ht="20.25" customHeight="1">
      <c r="T5053" s="285"/>
    </row>
    <row r="5054" spans="20:20" ht="20.25" customHeight="1">
      <c r="T5054" s="285"/>
    </row>
    <row r="5055" spans="20:20" ht="20.25" customHeight="1">
      <c r="T5055" s="285"/>
    </row>
    <row r="5056" spans="20:20" ht="20.25" customHeight="1">
      <c r="T5056" s="285"/>
    </row>
    <row r="5057" spans="20:20" ht="20.25" customHeight="1">
      <c r="T5057" s="285"/>
    </row>
    <row r="5058" spans="20:20" ht="20.25" customHeight="1">
      <c r="T5058" s="285"/>
    </row>
    <row r="5059" spans="20:20" ht="20.25" customHeight="1">
      <c r="T5059" s="285"/>
    </row>
    <row r="5060" spans="20:20" ht="20.25" customHeight="1">
      <c r="T5060" s="285"/>
    </row>
    <row r="5061" spans="20:20" ht="20.25" customHeight="1">
      <c r="T5061" s="285"/>
    </row>
    <row r="5062" spans="20:20" ht="20.25" customHeight="1">
      <c r="T5062" s="285"/>
    </row>
    <row r="5063" spans="20:20" ht="20.25" customHeight="1">
      <c r="T5063" s="285"/>
    </row>
    <row r="5064" spans="20:20" ht="20.25" customHeight="1">
      <c r="T5064" s="285"/>
    </row>
    <row r="5065" spans="20:20" ht="20.25" customHeight="1">
      <c r="T5065" s="285"/>
    </row>
    <row r="5066" spans="20:20" ht="20.25" customHeight="1">
      <c r="T5066" s="285"/>
    </row>
    <row r="5067" spans="20:20" ht="20.25" customHeight="1">
      <c r="T5067" s="285"/>
    </row>
    <row r="5068" spans="20:20" ht="20.25" customHeight="1">
      <c r="T5068" s="285"/>
    </row>
    <row r="5069" spans="20:20" ht="20.25" customHeight="1">
      <c r="T5069" s="285"/>
    </row>
    <row r="5070" spans="20:20" ht="20.25" customHeight="1">
      <c r="T5070" s="285"/>
    </row>
    <row r="5071" spans="20:20" ht="20.25" customHeight="1">
      <c r="T5071" s="285"/>
    </row>
    <row r="5072" spans="20:20" ht="20.25" customHeight="1">
      <c r="T5072" s="285"/>
    </row>
    <row r="5073" spans="20:20" ht="20.25" customHeight="1">
      <c r="T5073" s="285"/>
    </row>
    <row r="5074" spans="20:20" ht="20.25" customHeight="1">
      <c r="T5074" s="285"/>
    </row>
    <row r="5075" spans="20:20" ht="20.25" customHeight="1">
      <c r="T5075" s="285"/>
    </row>
    <row r="5076" spans="20:20" ht="20.25" customHeight="1">
      <c r="T5076" s="285"/>
    </row>
    <row r="5077" spans="20:20" ht="20.25" customHeight="1">
      <c r="T5077" s="285"/>
    </row>
    <row r="5078" spans="20:20" ht="20.25" customHeight="1">
      <c r="T5078" s="285"/>
    </row>
    <row r="5079" spans="20:20" ht="20.25" customHeight="1">
      <c r="T5079" s="285"/>
    </row>
    <row r="5080" spans="20:20" ht="20.25" customHeight="1">
      <c r="T5080" s="285"/>
    </row>
    <row r="5081" spans="20:20" ht="20.25" customHeight="1">
      <c r="T5081" s="285"/>
    </row>
    <row r="5082" spans="20:20" ht="20.25" customHeight="1">
      <c r="T5082" s="285"/>
    </row>
    <row r="5083" spans="20:20" ht="20.25" customHeight="1">
      <c r="T5083" s="285"/>
    </row>
    <row r="5084" spans="20:20" ht="20.25" customHeight="1">
      <c r="T5084" s="285"/>
    </row>
    <row r="5085" spans="20:20" ht="20.25" customHeight="1">
      <c r="T5085" s="285"/>
    </row>
    <row r="5086" spans="20:20" ht="20.25" customHeight="1">
      <c r="T5086" s="285"/>
    </row>
    <row r="5087" spans="20:20" ht="20.25" customHeight="1">
      <c r="T5087" s="285"/>
    </row>
    <row r="5088" spans="20:20" ht="20.25" customHeight="1">
      <c r="T5088" s="285"/>
    </row>
    <row r="5089" spans="20:20" ht="20.25" customHeight="1">
      <c r="T5089" s="285"/>
    </row>
    <row r="5090" spans="20:20" ht="20.25" customHeight="1">
      <c r="T5090" s="285"/>
    </row>
    <row r="5091" spans="20:20" ht="20.25" customHeight="1">
      <c r="T5091" s="285"/>
    </row>
    <row r="5092" spans="20:20" ht="20.25" customHeight="1">
      <c r="T5092" s="285"/>
    </row>
    <row r="5093" spans="20:20" ht="20.25" customHeight="1">
      <c r="T5093" s="285"/>
    </row>
    <row r="5094" spans="20:20" ht="20.25" customHeight="1">
      <c r="T5094" s="285"/>
    </row>
    <row r="5095" spans="20:20" ht="20.25" customHeight="1">
      <c r="T5095" s="285"/>
    </row>
    <row r="5096" spans="20:20" ht="20.25" customHeight="1">
      <c r="T5096" s="285"/>
    </row>
    <row r="5097" spans="20:20" ht="20.25" customHeight="1">
      <c r="T5097" s="285"/>
    </row>
    <row r="5098" spans="20:20" ht="20.25" customHeight="1">
      <c r="T5098" s="285"/>
    </row>
    <row r="5099" spans="20:20" ht="20.25" customHeight="1">
      <c r="T5099" s="285"/>
    </row>
    <row r="5100" spans="20:20" ht="20.25" customHeight="1">
      <c r="T5100" s="285"/>
    </row>
    <row r="5101" spans="20:20" ht="20.25" customHeight="1">
      <c r="T5101" s="285"/>
    </row>
    <row r="5102" spans="20:20" ht="20.25" customHeight="1">
      <c r="T5102" s="285"/>
    </row>
    <row r="5103" spans="20:20" ht="20.25" customHeight="1">
      <c r="T5103" s="285"/>
    </row>
    <row r="5104" spans="20:20" ht="20.25" customHeight="1">
      <c r="T5104" s="285"/>
    </row>
    <row r="5105" spans="20:20" ht="20.25" customHeight="1">
      <c r="T5105" s="285"/>
    </row>
    <row r="5106" spans="20:20" ht="20.25" customHeight="1">
      <c r="T5106" s="285"/>
    </row>
    <row r="5107" spans="20:20" ht="20.25" customHeight="1">
      <c r="T5107" s="285"/>
    </row>
    <row r="5108" spans="20:20" ht="20.25" customHeight="1">
      <c r="T5108" s="285"/>
    </row>
    <row r="5109" spans="20:20" ht="20.25" customHeight="1">
      <c r="T5109" s="285"/>
    </row>
    <row r="5110" spans="20:20" ht="20.25" customHeight="1">
      <c r="T5110" s="285"/>
    </row>
    <row r="5111" spans="20:20" ht="20.25" customHeight="1">
      <c r="T5111" s="285"/>
    </row>
    <row r="5112" spans="20:20" ht="20.25" customHeight="1">
      <c r="T5112" s="285"/>
    </row>
    <row r="5113" spans="20:20" ht="20.25" customHeight="1">
      <c r="T5113" s="285"/>
    </row>
    <row r="5114" spans="20:20" ht="20.25" customHeight="1">
      <c r="T5114" s="285"/>
    </row>
    <row r="5115" spans="20:20" ht="20.25" customHeight="1">
      <c r="T5115" s="285"/>
    </row>
    <row r="5116" spans="20:20" ht="20.25" customHeight="1">
      <c r="T5116" s="285"/>
    </row>
    <row r="5117" spans="20:20" ht="20.25" customHeight="1">
      <c r="T5117" s="285"/>
    </row>
    <row r="5118" spans="20:20" ht="20.25" customHeight="1">
      <c r="T5118" s="285"/>
    </row>
    <row r="5119" spans="20:20" ht="20.25" customHeight="1">
      <c r="T5119" s="285"/>
    </row>
    <row r="5120" spans="20:20" ht="20.25" customHeight="1">
      <c r="T5120" s="285"/>
    </row>
    <row r="5121" spans="20:20" ht="20.25" customHeight="1">
      <c r="T5121" s="285"/>
    </row>
    <row r="5122" spans="20:20" ht="20.25" customHeight="1">
      <c r="T5122" s="285"/>
    </row>
    <row r="5123" spans="20:20" ht="20.25" customHeight="1">
      <c r="T5123" s="285"/>
    </row>
    <row r="5124" spans="20:20" ht="20.25" customHeight="1">
      <c r="T5124" s="285"/>
    </row>
    <row r="5125" spans="20:20" ht="20.25" customHeight="1">
      <c r="T5125" s="285"/>
    </row>
    <row r="5126" spans="20:20" ht="20.25" customHeight="1">
      <c r="T5126" s="285"/>
    </row>
    <row r="5127" spans="20:20" ht="20.25" customHeight="1">
      <c r="T5127" s="285"/>
    </row>
    <row r="5128" spans="20:20" ht="20.25" customHeight="1">
      <c r="T5128" s="285"/>
    </row>
    <row r="5129" spans="20:20" ht="20.25" customHeight="1">
      <c r="T5129" s="285"/>
    </row>
    <row r="5130" spans="20:20" ht="20.25" customHeight="1">
      <c r="T5130" s="285"/>
    </row>
    <row r="5131" spans="20:20" ht="20.25" customHeight="1">
      <c r="T5131" s="285"/>
    </row>
    <row r="5132" spans="20:20" ht="20.25" customHeight="1">
      <c r="T5132" s="285"/>
    </row>
    <row r="5133" spans="20:20" ht="20.25" customHeight="1">
      <c r="T5133" s="285"/>
    </row>
    <row r="5134" spans="20:20" ht="20.25" customHeight="1">
      <c r="T5134" s="285"/>
    </row>
    <row r="5135" spans="20:20" ht="20.25" customHeight="1">
      <c r="T5135" s="285"/>
    </row>
    <row r="5136" spans="20:20" ht="20.25" customHeight="1">
      <c r="T5136" s="285"/>
    </row>
    <row r="5137" spans="20:20" ht="20.25" customHeight="1">
      <c r="T5137" s="285"/>
    </row>
    <row r="5138" spans="20:20" ht="20.25" customHeight="1">
      <c r="T5138" s="285"/>
    </row>
    <row r="5139" spans="20:20" ht="20.25" customHeight="1">
      <c r="T5139" s="285"/>
    </row>
    <row r="5140" spans="20:20" ht="20.25" customHeight="1">
      <c r="T5140" s="285"/>
    </row>
    <row r="5141" spans="20:20" ht="20.25" customHeight="1">
      <c r="T5141" s="285"/>
    </row>
    <row r="5142" spans="20:20" ht="20.25" customHeight="1">
      <c r="T5142" s="285"/>
    </row>
    <row r="5143" spans="20:20" ht="20.25" customHeight="1">
      <c r="T5143" s="285"/>
    </row>
    <row r="5144" spans="20:20" ht="20.25" customHeight="1">
      <c r="T5144" s="285"/>
    </row>
    <row r="5145" spans="20:20" ht="20.25" customHeight="1">
      <c r="T5145" s="285"/>
    </row>
    <row r="5146" spans="20:20" ht="20.25" customHeight="1">
      <c r="T5146" s="285"/>
    </row>
    <row r="5147" spans="20:20" ht="20.25" customHeight="1">
      <c r="T5147" s="285"/>
    </row>
    <row r="5148" spans="20:20" ht="20.25" customHeight="1">
      <c r="T5148" s="285"/>
    </row>
    <row r="5149" spans="20:20" ht="20.25" customHeight="1">
      <c r="T5149" s="285"/>
    </row>
    <row r="5150" spans="20:20" ht="20.25" customHeight="1">
      <c r="T5150" s="285"/>
    </row>
    <row r="5151" spans="20:20" ht="20.25" customHeight="1">
      <c r="T5151" s="285"/>
    </row>
    <row r="5152" spans="20:20" ht="20.25" customHeight="1">
      <c r="T5152" s="285"/>
    </row>
    <row r="5153" spans="20:20" ht="20.25" customHeight="1">
      <c r="T5153" s="285"/>
    </row>
    <row r="5154" spans="20:20" ht="20.25" customHeight="1">
      <c r="T5154" s="285"/>
    </row>
    <row r="5155" spans="20:20" ht="20.25" customHeight="1">
      <c r="T5155" s="285"/>
    </row>
    <row r="5156" spans="20:20" ht="20.25" customHeight="1">
      <c r="T5156" s="285"/>
    </row>
    <row r="5157" spans="20:20" ht="20.25" customHeight="1">
      <c r="T5157" s="285"/>
    </row>
    <row r="5158" spans="20:20" ht="20.25" customHeight="1">
      <c r="T5158" s="285"/>
    </row>
    <row r="5159" spans="20:20" ht="20.25" customHeight="1">
      <c r="T5159" s="285"/>
    </row>
    <row r="5160" spans="20:20" ht="20.25" customHeight="1">
      <c r="T5160" s="285"/>
    </row>
    <row r="5161" spans="20:20" ht="20.25" customHeight="1">
      <c r="T5161" s="285"/>
    </row>
    <row r="5162" spans="20:20" ht="20.25" customHeight="1">
      <c r="T5162" s="285"/>
    </row>
    <row r="5163" spans="20:20" ht="20.25" customHeight="1">
      <c r="T5163" s="285"/>
    </row>
    <row r="5164" spans="20:20" ht="20.25" customHeight="1">
      <c r="T5164" s="285"/>
    </row>
    <row r="5165" spans="20:20" ht="20.25" customHeight="1">
      <c r="T5165" s="285"/>
    </row>
    <row r="5166" spans="20:20" ht="20.25" customHeight="1">
      <c r="T5166" s="285"/>
    </row>
    <row r="5167" spans="20:20" ht="20.25" customHeight="1">
      <c r="T5167" s="285"/>
    </row>
    <row r="5168" spans="20:20" ht="20.25" customHeight="1">
      <c r="T5168" s="285"/>
    </row>
    <row r="5169" spans="20:20" ht="20.25" customHeight="1">
      <c r="T5169" s="285"/>
    </row>
    <row r="5170" spans="20:20" ht="20.25" customHeight="1">
      <c r="T5170" s="285"/>
    </row>
    <row r="5171" spans="20:20" ht="20.25" customHeight="1">
      <c r="T5171" s="285"/>
    </row>
    <row r="5172" spans="20:20" ht="20.25" customHeight="1">
      <c r="T5172" s="285"/>
    </row>
    <row r="5173" spans="20:20" ht="20.25" customHeight="1">
      <c r="T5173" s="285"/>
    </row>
    <row r="5174" spans="20:20" ht="20.25" customHeight="1">
      <c r="T5174" s="285"/>
    </row>
    <row r="5175" spans="20:20" ht="20.25" customHeight="1">
      <c r="T5175" s="285"/>
    </row>
    <row r="5176" spans="20:20" ht="20.25" customHeight="1">
      <c r="T5176" s="285"/>
    </row>
    <row r="5177" spans="20:20" ht="20.25" customHeight="1">
      <c r="T5177" s="285"/>
    </row>
    <row r="5178" spans="20:20" ht="20.25" customHeight="1">
      <c r="T5178" s="285"/>
    </row>
    <row r="5179" spans="20:20" ht="20.25" customHeight="1">
      <c r="T5179" s="285"/>
    </row>
    <row r="5180" spans="20:20" ht="20.25" customHeight="1">
      <c r="T5180" s="285"/>
    </row>
    <row r="5181" spans="20:20" ht="20.25" customHeight="1">
      <c r="T5181" s="285"/>
    </row>
    <row r="5182" spans="20:20" ht="20.25" customHeight="1">
      <c r="T5182" s="285"/>
    </row>
    <row r="5183" spans="20:20" ht="20.25" customHeight="1">
      <c r="T5183" s="285"/>
    </row>
    <row r="5184" spans="20:20" ht="20.25" customHeight="1">
      <c r="T5184" s="285"/>
    </row>
    <row r="5185" spans="20:20" ht="20.25" customHeight="1">
      <c r="T5185" s="285"/>
    </row>
    <row r="5186" spans="20:20" ht="20.25" customHeight="1">
      <c r="T5186" s="285"/>
    </row>
    <row r="5187" spans="20:20" ht="20.25" customHeight="1">
      <c r="T5187" s="285"/>
    </row>
    <row r="5188" spans="20:20" ht="20.25" customHeight="1">
      <c r="T5188" s="285"/>
    </row>
    <row r="5189" spans="20:20" ht="20.25" customHeight="1">
      <c r="T5189" s="285"/>
    </row>
    <row r="5190" spans="20:20" ht="20.25" customHeight="1">
      <c r="T5190" s="285"/>
    </row>
    <row r="5191" spans="20:20" ht="20.25" customHeight="1">
      <c r="T5191" s="285"/>
    </row>
    <row r="5192" spans="20:20" ht="20.25" customHeight="1">
      <c r="T5192" s="285"/>
    </row>
    <row r="5193" spans="20:20" ht="20.25" customHeight="1">
      <c r="T5193" s="285"/>
    </row>
    <row r="5194" spans="20:20" ht="20.25" customHeight="1">
      <c r="T5194" s="285"/>
    </row>
    <row r="5195" spans="20:20" ht="20.25" customHeight="1">
      <c r="T5195" s="285"/>
    </row>
    <row r="5196" spans="20:20" ht="20.25" customHeight="1">
      <c r="T5196" s="285"/>
    </row>
    <row r="5197" spans="20:20" ht="20.25" customHeight="1">
      <c r="T5197" s="285"/>
    </row>
    <row r="5198" spans="20:20" ht="20.25" customHeight="1">
      <c r="T5198" s="285"/>
    </row>
    <row r="5199" spans="20:20" ht="20.25" customHeight="1">
      <c r="T5199" s="285"/>
    </row>
    <row r="5200" spans="20:20" ht="20.25" customHeight="1">
      <c r="T5200" s="285"/>
    </row>
    <row r="5201" spans="20:20" ht="20.25" customHeight="1">
      <c r="T5201" s="285"/>
    </row>
    <row r="5202" spans="20:20" ht="20.25" customHeight="1">
      <c r="T5202" s="285"/>
    </row>
    <row r="5203" spans="20:20" ht="20.25" customHeight="1">
      <c r="T5203" s="285"/>
    </row>
    <row r="5204" spans="20:20" ht="20.25" customHeight="1">
      <c r="T5204" s="285"/>
    </row>
    <row r="5205" spans="20:20" ht="20.25" customHeight="1">
      <c r="T5205" s="285"/>
    </row>
    <row r="5206" spans="20:20" ht="20.25" customHeight="1">
      <c r="T5206" s="285"/>
    </row>
    <row r="5207" spans="20:20" ht="20.25" customHeight="1">
      <c r="T5207" s="285"/>
    </row>
    <row r="5208" spans="20:20" ht="20.25" customHeight="1">
      <c r="T5208" s="285"/>
    </row>
    <row r="5209" spans="20:20" ht="20.25" customHeight="1">
      <c r="T5209" s="285"/>
    </row>
    <row r="5210" spans="20:20" ht="20.25" customHeight="1">
      <c r="T5210" s="285"/>
    </row>
    <row r="5211" spans="20:20" ht="20.25" customHeight="1">
      <c r="T5211" s="285"/>
    </row>
    <row r="5212" spans="20:20" ht="20.25" customHeight="1">
      <c r="T5212" s="285"/>
    </row>
    <row r="5213" spans="20:20" ht="20.25" customHeight="1">
      <c r="T5213" s="285"/>
    </row>
    <row r="5214" spans="20:20" ht="20.25" customHeight="1">
      <c r="T5214" s="285"/>
    </row>
    <row r="5215" spans="20:20" ht="20.25" customHeight="1">
      <c r="T5215" s="285"/>
    </row>
    <row r="5216" spans="20:20" ht="20.25" customHeight="1">
      <c r="T5216" s="285"/>
    </row>
    <row r="5217" spans="20:20" ht="20.25" customHeight="1">
      <c r="T5217" s="285"/>
    </row>
    <row r="5218" spans="20:20" ht="20.25" customHeight="1">
      <c r="T5218" s="285"/>
    </row>
    <row r="5219" spans="20:20" ht="20.25" customHeight="1">
      <c r="T5219" s="285"/>
    </row>
    <row r="5220" spans="20:20" ht="20.25" customHeight="1">
      <c r="T5220" s="285"/>
    </row>
    <row r="5221" spans="20:20" ht="20.25" customHeight="1">
      <c r="T5221" s="285"/>
    </row>
    <row r="5222" spans="20:20" ht="20.25" customHeight="1">
      <c r="T5222" s="285"/>
    </row>
    <row r="5223" spans="20:20" ht="20.25" customHeight="1">
      <c r="T5223" s="285"/>
    </row>
    <row r="5224" spans="20:20" ht="20.25" customHeight="1">
      <c r="T5224" s="285"/>
    </row>
    <row r="5225" spans="20:20" ht="20.25" customHeight="1">
      <c r="T5225" s="285"/>
    </row>
    <row r="5226" spans="20:20" ht="20.25" customHeight="1">
      <c r="T5226" s="285"/>
    </row>
    <row r="5227" spans="20:20" ht="20.25" customHeight="1">
      <c r="T5227" s="285"/>
    </row>
    <row r="5228" spans="20:20" ht="20.25" customHeight="1">
      <c r="T5228" s="285"/>
    </row>
    <row r="5229" spans="20:20" ht="20.25" customHeight="1">
      <c r="T5229" s="285"/>
    </row>
    <row r="5230" spans="20:20" ht="20.25" customHeight="1">
      <c r="T5230" s="285"/>
    </row>
    <row r="5231" spans="20:20" ht="20.25" customHeight="1">
      <c r="T5231" s="285"/>
    </row>
    <row r="5232" spans="20:20" ht="20.25" customHeight="1">
      <c r="T5232" s="285"/>
    </row>
    <row r="5233" spans="20:20" ht="20.25" customHeight="1">
      <c r="T5233" s="285"/>
    </row>
    <row r="5234" spans="20:20" ht="20.25" customHeight="1">
      <c r="T5234" s="285"/>
    </row>
    <row r="5235" spans="20:20" ht="20.25" customHeight="1">
      <c r="T5235" s="285"/>
    </row>
    <row r="5236" spans="20:20" ht="20.25" customHeight="1">
      <c r="T5236" s="285"/>
    </row>
    <row r="5237" spans="20:20" ht="20.25" customHeight="1">
      <c r="T5237" s="285"/>
    </row>
    <row r="5238" spans="20:20" ht="20.25" customHeight="1">
      <c r="T5238" s="285"/>
    </row>
    <row r="5239" spans="20:20" ht="20.25" customHeight="1">
      <c r="T5239" s="285"/>
    </row>
    <row r="5240" spans="20:20" ht="20.25" customHeight="1">
      <c r="T5240" s="285"/>
    </row>
    <row r="5241" spans="20:20" ht="20.25" customHeight="1">
      <c r="T5241" s="285"/>
    </row>
    <row r="5242" spans="20:20" ht="20.25" customHeight="1">
      <c r="T5242" s="285"/>
    </row>
    <row r="5243" spans="20:20" ht="20.25" customHeight="1">
      <c r="T5243" s="285"/>
    </row>
    <row r="5244" spans="20:20" ht="20.25" customHeight="1">
      <c r="T5244" s="285"/>
    </row>
    <row r="5245" spans="20:20" ht="20.25" customHeight="1">
      <c r="T5245" s="285"/>
    </row>
    <row r="5246" spans="20:20" ht="20.25" customHeight="1">
      <c r="T5246" s="285"/>
    </row>
    <row r="5247" spans="20:20" ht="20.25" customHeight="1">
      <c r="T5247" s="285"/>
    </row>
    <row r="5248" spans="20:20" ht="20.25" customHeight="1">
      <c r="T5248" s="285"/>
    </row>
    <row r="5249" spans="20:20" ht="20.25" customHeight="1">
      <c r="T5249" s="285"/>
    </row>
    <row r="5250" spans="20:20" ht="20.25" customHeight="1">
      <c r="T5250" s="285"/>
    </row>
    <row r="5251" spans="20:20" ht="20.25" customHeight="1">
      <c r="T5251" s="285"/>
    </row>
    <row r="5252" spans="20:20" ht="20.25" customHeight="1">
      <c r="T5252" s="285"/>
    </row>
    <row r="5253" spans="20:20" ht="20.25" customHeight="1">
      <c r="T5253" s="285"/>
    </row>
    <row r="5254" spans="20:20" ht="20.25" customHeight="1">
      <c r="T5254" s="285"/>
    </row>
    <row r="5255" spans="20:20" ht="20.25" customHeight="1">
      <c r="T5255" s="285"/>
    </row>
    <row r="5256" spans="20:20" ht="20.25" customHeight="1">
      <c r="T5256" s="285"/>
    </row>
    <row r="5257" spans="20:20" ht="20.25" customHeight="1">
      <c r="T5257" s="285"/>
    </row>
    <row r="5258" spans="20:20" ht="20.25" customHeight="1">
      <c r="T5258" s="285"/>
    </row>
    <row r="5259" spans="20:20" ht="20.25" customHeight="1">
      <c r="T5259" s="285"/>
    </row>
    <row r="5260" spans="20:20" ht="20.25" customHeight="1">
      <c r="T5260" s="285"/>
    </row>
    <row r="5261" spans="20:20" ht="20.25" customHeight="1">
      <c r="T5261" s="285"/>
    </row>
    <row r="5262" spans="20:20" ht="20.25" customHeight="1">
      <c r="T5262" s="285"/>
    </row>
    <row r="5263" spans="20:20" ht="20.25" customHeight="1">
      <c r="T5263" s="285"/>
    </row>
    <row r="5264" spans="20:20" ht="20.25" customHeight="1">
      <c r="T5264" s="285"/>
    </row>
    <row r="5265" spans="20:20" ht="20.25" customHeight="1">
      <c r="T5265" s="285"/>
    </row>
    <row r="5266" spans="20:20" ht="20.25" customHeight="1">
      <c r="T5266" s="285"/>
    </row>
    <row r="5267" spans="20:20" ht="20.25" customHeight="1">
      <c r="T5267" s="285"/>
    </row>
    <row r="5268" spans="20:20" ht="20.25" customHeight="1">
      <c r="T5268" s="285"/>
    </row>
    <row r="5269" spans="20:20" ht="20.25" customHeight="1">
      <c r="T5269" s="285"/>
    </row>
    <row r="5270" spans="20:20" ht="20.25" customHeight="1">
      <c r="T5270" s="285"/>
    </row>
    <row r="5271" spans="20:20" ht="20.25" customHeight="1">
      <c r="T5271" s="285"/>
    </row>
    <row r="5272" spans="20:20" ht="20.25" customHeight="1">
      <c r="T5272" s="285"/>
    </row>
    <row r="5273" spans="20:20" ht="20.25" customHeight="1">
      <c r="T5273" s="285"/>
    </row>
    <row r="5274" spans="20:20" ht="20.25" customHeight="1">
      <c r="T5274" s="285"/>
    </row>
    <row r="5275" spans="20:20" ht="20.25" customHeight="1">
      <c r="T5275" s="285"/>
    </row>
    <row r="5276" spans="20:20" ht="20.25" customHeight="1">
      <c r="T5276" s="285"/>
    </row>
    <row r="5277" spans="20:20" ht="20.25" customHeight="1">
      <c r="T5277" s="285"/>
    </row>
    <row r="5278" spans="20:20" ht="20.25" customHeight="1">
      <c r="T5278" s="285"/>
    </row>
    <row r="5279" spans="20:20" ht="20.25" customHeight="1">
      <c r="T5279" s="285"/>
    </row>
    <row r="5280" spans="20:20" ht="20.25" customHeight="1">
      <c r="T5280" s="285"/>
    </row>
    <row r="5281" spans="20:20" ht="20.25" customHeight="1">
      <c r="T5281" s="285"/>
    </row>
    <row r="5282" spans="20:20" ht="20.25" customHeight="1">
      <c r="T5282" s="285"/>
    </row>
    <row r="5283" spans="20:20" ht="20.25" customHeight="1">
      <c r="T5283" s="285"/>
    </row>
    <row r="5284" spans="20:20" ht="20.25" customHeight="1">
      <c r="T5284" s="285"/>
    </row>
    <row r="5285" spans="20:20" ht="20.25" customHeight="1">
      <c r="T5285" s="285"/>
    </row>
    <row r="5286" spans="20:20" ht="20.25" customHeight="1">
      <c r="T5286" s="285"/>
    </row>
    <row r="5287" spans="20:20" ht="20.25" customHeight="1">
      <c r="T5287" s="285"/>
    </row>
    <row r="5288" spans="20:20" ht="20.25" customHeight="1">
      <c r="T5288" s="285"/>
    </row>
    <row r="5289" spans="20:20" ht="20.25" customHeight="1">
      <c r="T5289" s="285"/>
    </row>
    <row r="5290" spans="20:20" ht="20.25" customHeight="1">
      <c r="T5290" s="285"/>
    </row>
    <row r="5291" spans="20:20" ht="20.25" customHeight="1">
      <c r="T5291" s="285"/>
    </row>
    <row r="5292" spans="20:20" ht="20.25" customHeight="1">
      <c r="T5292" s="285"/>
    </row>
    <row r="5293" spans="20:20" ht="20.25" customHeight="1">
      <c r="T5293" s="285"/>
    </row>
    <row r="5294" spans="20:20" ht="20.25" customHeight="1">
      <c r="T5294" s="285"/>
    </row>
    <row r="5295" spans="20:20" ht="20.25" customHeight="1">
      <c r="T5295" s="285"/>
    </row>
    <row r="5296" spans="20:20" ht="20.25" customHeight="1">
      <c r="T5296" s="285"/>
    </row>
    <row r="5297" spans="20:20" ht="20.25" customHeight="1">
      <c r="T5297" s="285"/>
    </row>
    <row r="5298" spans="20:20" ht="20.25" customHeight="1">
      <c r="T5298" s="285"/>
    </row>
    <row r="5299" spans="20:20" ht="20.25" customHeight="1">
      <c r="T5299" s="285"/>
    </row>
    <row r="5300" spans="20:20" ht="20.25" customHeight="1">
      <c r="T5300" s="285"/>
    </row>
    <row r="5301" spans="20:20" ht="20.25" customHeight="1">
      <c r="T5301" s="285"/>
    </row>
    <row r="5302" spans="20:20" ht="20.25" customHeight="1">
      <c r="T5302" s="285"/>
    </row>
    <row r="5303" spans="20:20" ht="20.25" customHeight="1">
      <c r="T5303" s="285"/>
    </row>
    <row r="5304" spans="20:20" ht="20.25" customHeight="1">
      <c r="T5304" s="285"/>
    </row>
    <row r="5305" spans="20:20" ht="20.25" customHeight="1">
      <c r="T5305" s="285"/>
    </row>
    <row r="5306" spans="20:20" ht="20.25" customHeight="1">
      <c r="T5306" s="285"/>
    </row>
    <row r="5307" spans="20:20" ht="20.25" customHeight="1">
      <c r="T5307" s="285"/>
    </row>
    <row r="5308" spans="20:20" ht="20.25" customHeight="1">
      <c r="T5308" s="285"/>
    </row>
    <row r="5309" spans="20:20" ht="20.25" customHeight="1">
      <c r="T5309" s="285"/>
    </row>
    <row r="5310" spans="20:20" ht="20.25" customHeight="1">
      <c r="T5310" s="285"/>
    </row>
    <row r="5311" spans="20:20" ht="20.25" customHeight="1">
      <c r="T5311" s="285"/>
    </row>
    <row r="5312" spans="20:20" ht="20.25" customHeight="1">
      <c r="T5312" s="285"/>
    </row>
    <row r="5313" spans="20:20" ht="20.25" customHeight="1">
      <c r="T5313" s="285"/>
    </row>
    <row r="5314" spans="20:20" ht="20.25" customHeight="1">
      <c r="T5314" s="285"/>
    </row>
    <row r="5315" spans="20:20" ht="20.25" customHeight="1">
      <c r="T5315" s="285"/>
    </row>
    <row r="5316" spans="20:20" ht="20.25" customHeight="1">
      <c r="T5316" s="285"/>
    </row>
    <row r="5317" spans="20:20" ht="20.25" customHeight="1">
      <c r="T5317" s="285"/>
    </row>
    <row r="5318" spans="20:20" ht="20.25" customHeight="1">
      <c r="T5318" s="285"/>
    </row>
    <row r="5319" spans="20:20" ht="20.25" customHeight="1">
      <c r="T5319" s="285"/>
    </row>
    <row r="5320" spans="20:20" ht="20.25" customHeight="1">
      <c r="T5320" s="285"/>
    </row>
    <row r="5321" spans="20:20" ht="20.25" customHeight="1">
      <c r="T5321" s="285"/>
    </row>
    <row r="5322" spans="20:20" ht="20.25" customHeight="1">
      <c r="T5322" s="285"/>
    </row>
    <row r="5323" spans="20:20" ht="20.25" customHeight="1">
      <c r="T5323" s="285"/>
    </row>
    <row r="5324" spans="20:20" ht="20.25" customHeight="1">
      <c r="T5324" s="285"/>
    </row>
    <row r="5325" spans="20:20" ht="20.25" customHeight="1">
      <c r="T5325" s="285"/>
    </row>
    <row r="5326" spans="20:20" ht="20.25" customHeight="1">
      <c r="T5326" s="285"/>
    </row>
    <row r="5327" spans="20:20" ht="20.25" customHeight="1">
      <c r="T5327" s="285"/>
    </row>
    <row r="5328" spans="20:20" ht="20.25" customHeight="1">
      <c r="T5328" s="285"/>
    </row>
    <row r="5329" spans="20:20" ht="20.25" customHeight="1">
      <c r="T5329" s="285"/>
    </row>
    <row r="5330" spans="20:20" ht="20.25" customHeight="1">
      <c r="T5330" s="285"/>
    </row>
    <row r="5331" spans="20:20" ht="20.25" customHeight="1">
      <c r="T5331" s="285"/>
    </row>
    <row r="5332" spans="20:20" ht="20.25" customHeight="1">
      <c r="T5332" s="285"/>
    </row>
    <row r="5333" spans="20:20" ht="20.25" customHeight="1">
      <c r="T5333" s="285"/>
    </row>
    <row r="5334" spans="20:20" ht="20.25" customHeight="1">
      <c r="T5334" s="285"/>
    </row>
    <row r="5335" spans="20:20" ht="20.25" customHeight="1">
      <c r="T5335" s="285"/>
    </row>
    <row r="5336" spans="20:20" ht="20.25" customHeight="1">
      <c r="T5336" s="285"/>
    </row>
    <row r="5337" spans="20:20" ht="20.25" customHeight="1">
      <c r="T5337" s="285"/>
    </row>
    <row r="5338" spans="20:20" ht="20.25" customHeight="1">
      <c r="T5338" s="285"/>
    </row>
    <row r="5339" spans="20:20" ht="20.25" customHeight="1">
      <c r="T5339" s="285"/>
    </row>
    <row r="5340" spans="20:20" ht="20.25" customHeight="1">
      <c r="T5340" s="285"/>
    </row>
    <row r="5341" spans="20:20" ht="20.25" customHeight="1">
      <c r="T5341" s="285"/>
    </row>
    <row r="5342" spans="20:20" ht="20.25" customHeight="1">
      <c r="T5342" s="285"/>
    </row>
    <row r="5343" spans="20:20" ht="20.25" customHeight="1">
      <c r="T5343" s="285"/>
    </row>
    <row r="5344" spans="20:20" ht="20.25" customHeight="1">
      <c r="T5344" s="285"/>
    </row>
    <row r="5345" spans="20:20" ht="20.25" customHeight="1">
      <c r="T5345" s="285"/>
    </row>
    <row r="5346" spans="20:20" ht="20.25" customHeight="1">
      <c r="T5346" s="285"/>
    </row>
    <row r="5347" spans="20:20" ht="20.25" customHeight="1">
      <c r="T5347" s="285"/>
    </row>
    <row r="5348" spans="20:20" ht="20.25" customHeight="1">
      <c r="T5348" s="285"/>
    </row>
    <row r="5349" spans="20:20" ht="20.25" customHeight="1">
      <c r="T5349" s="285"/>
    </row>
    <row r="5350" spans="20:20" ht="20.25" customHeight="1">
      <c r="T5350" s="285"/>
    </row>
    <row r="5351" spans="20:20" ht="20.25" customHeight="1">
      <c r="T5351" s="285"/>
    </row>
    <row r="5352" spans="20:20" ht="20.25" customHeight="1">
      <c r="T5352" s="285"/>
    </row>
    <row r="5353" spans="20:20" ht="20.25" customHeight="1">
      <c r="T5353" s="285"/>
    </row>
    <row r="5354" spans="20:20" ht="20.25" customHeight="1">
      <c r="T5354" s="285"/>
    </row>
    <row r="5355" spans="20:20" ht="20.25" customHeight="1">
      <c r="T5355" s="285"/>
    </row>
    <row r="5356" spans="20:20" ht="20.25" customHeight="1">
      <c r="T5356" s="285"/>
    </row>
    <row r="5357" spans="20:20" ht="20.25" customHeight="1">
      <c r="T5357" s="285"/>
    </row>
    <row r="5358" spans="20:20" ht="20.25" customHeight="1">
      <c r="T5358" s="285"/>
    </row>
    <row r="5359" spans="20:20" ht="20.25" customHeight="1">
      <c r="T5359" s="285"/>
    </row>
    <row r="5360" spans="20:20" ht="20.25" customHeight="1">
      <c r="T5360" s="285"/>
    </row>
    <row r="5361" spans="20:20" ht="20.25" customHeight="1">
      <c r="T5361" s="285"/>
    </row>
    <row r="5362" spans="20:20" ht="20.25" customHeight="1">
      <c r="T5362" s="285"/>
    </row>
    <row r="5363" spans="20:20" ht="20.25" customHeight="1">
      <c r="T5363" s="285"/>
    </row>
    <row r="5364" spans="20:20" ht="20.25" customHeight="1">
      <c r="T5364" s="285"/>
    </row>
    <row r="5365" spans="20:20" ht="20.25" customHeight="1">
      <c r="T5365" s="285"/>
    </row>
    <row r="5366" spans="20:20" ht="20.25" customHeight="1">
      <c r="T5366" s="285"/>
    </row>
    <row r="5367" spans="20:20" ht="20.25" customHeight="1">
      <c r="T5367" s="285"/>
    </row>
    <row r="5368" spans="20:20" ht="20.25" customHeight="1">
      <c r="T5368" s="285"/>
    </row>
    <row r="5369" spans="20:20" ht="20.25" customHeight="1">
      <c r="T5369" s="285"/>
    </row>
    <row r="5370" spans="20:20" ht="20.25" customHeight="1">
      <c r="T5370" s="285"/>
    </row>
    <row r="5371" spans="20:20" ht="20.25" customHeight="1">
      <c r="T5371" s="285"/>
    </row>
    <row r="5372" spans="20:20" ht="20.25" customHeight="1">
      <c r="T5372" s="285"/>
    </row>
    <row r="5373" spans="20:20" ht="20.25" customHeight="1">
      <c r="T5373" s="285"/>
    </row>
    <row r="5374" spans="20:20" ht="20.25" customHeight="1">
      <c r="T5374" s="285"/>
    </row>
    <row r="5375" spans="20:20" ht="20.25" customHeight="1">
      <c r="T5375" s="285"/>
    </row>
    <row r="5376" spans="20:20" ht="20.25" customHeight="1">
      <c r="T5376" s="285"/>
    </row>
    <row r="5377" spans="20:20" ht="20.25" customHeight="1">
      <c r="T5377" s="285"/>
    </row>
    <row r="5378" spans="20:20" ht="20.25" customHeight="1">
      <c r="T5378" s="285"/>
    </row>
    <row r="5379" spans="20:20" ht="20.25" customHeight="1">
      <c r="T5379" s="285"/>
    </row>
    <row r="5380" spans="20:20" ht="20.25" customHeight="1">
      <c r="T5380" s="285"/>
    </row>
    <row r="5381" spans="20:20" ht="20.25" customHeight="1">
      <c r="T5381" s="285"/>
    </row>
    <row r="5382" spans="20:20" ht="20.25" customHeight="1">
      <c r="T5382" s="285"/>
    </row>
    <row r="5383" spans="20:20" ht="20.25" customHeight="1">
      <c r="T5383" s="285"/>
    </row>
    <row r="5384" spans="20:20" ht="20.25" customHeight="1">
      <c r="T5384" s="285"/>
    </row>
    <row r="5385" spans="20:20" ht="20.25" customHeight="1">
      <c r="T5385" s="285"/>
    </row>
    <row r="5386" spans="20:20" ht="20.25" customHeight="1">
      <c r="T5386" s="285"/>
    </row>
    <row r="5387" spans="20:20" ht="20.25" customHeight="1">
      <c r="T5387" s="285"/>
    </row>
    <row r="5388" spans="20:20" ht="20.25" customHeight="1">
      <c r="T5388" s="285"/>
    </row>
    <row r="5389" spans="20:20" ht="20.25" customHeight="1">
      <c r="T5389" s="285"/>
    </row>
    <row r="5390" spans="20:20" ht="20.25" customHeight="1">
      <c r="T5390" s="285"/>
    </row>
    <row r="5391" spans="20:20" ht="20.25" customHeight="1">
      <c r="T5391" s="285"/>
    </row>
    <row r="5392" spans="20:20" ht="20.25" customHeight="1">
      <c r="T5392" s="285"/>
    </row>
    <row r="5393" spans="20:20" ht="20.25" customHeight="1">
      <c r="T5393" s="285"/>
    </row>
    <row r="5394" spans="20:20" ht="20.25" customHeight="1">
      <c r="T5394" s="285"/>
    </row>
    <row r="5395" spans="20:20" ht="20.25" customHeight="1">
      <c r="T5395" s="285"/>
    </row>
    <row r="5396" spans="20:20" ht="20.25" customHeight="1">
      <c r="T5396" s="285"/>
    </row>
    <row r="5397" spans="20:20" ht="20.25" customHeight="1">
      <c r="T5397" s="285"/>
    </row>
    <row r="5398" spans="20:20" ht="20.25" customHeight="1">
      <c r="T5398" s="285"/>
    </row>
    <row r="5399" spans="20:20" ht="20.25" customHeight="1">
      <c r="T5399" s="285"/>
    </row>
    <row r="5400" spans="20:20" ht="20.25" customHeight="1">
      <c r="T5400" s="285"/>
    </row>
    <row r="5401" spans="20:20" ht="20.25" customHeight="1">
      <c r="T5401" s="285"/>
    </row>
    <row r="5402" spans="20:20" ht="20.25" customHeight="1">
      <c r="T5402" s="285"/>
    </row>
    <row r="5403" spans="20:20" ht="20.25" customHeight="1">
      <c r="T5403" s="285"/>
    </row>
    <row r="5404" spans="20:20" ht="20.25" customHeight="1">
      <c r="T5404" s="285"/>
    </row>
    <row r="5405" spans="20:20" ht="20.25" customHeight="1">
      <c r="T5405" s="285"/>
    </row>
    <row r="5406" spans="20:20" ht="20.25" customHeight="1">
      <c r="T5406" s="285"/>
    </row>
    <row r="5407" spans="20:20" ht="20.25" customHeight="1">
      <c r="T5407" s="285"/>
    </row>
    <row r="5408" spans="20:20" ht="20.25" customHeight="1">
      <c r="T5408" s="285"/>
    </row>
    <row r="5409" spans="20:20" ht="20.25" customHeight="1">
      <c r="T5409" s="285"/>
    </row>
    <row r="5410" spans="20:20" ht="20.25" customHeight="1">
      <c r="T5410" s="285"/>
    </row>
    <row r="5411" spans="20:20" ht="20.25" customHeight="1">
      <c r="T5411" s="285"/>
    </row>
    <row r="5412" spans="20:20" ht="20.25" customHeight="1">
      <c r="T5412" s="285"/>
    </row>
    <row r="5413" spans="20:20" ht="20.25" customHeight="1">
      <c r="T5413" s="285"/>
    </row>
    <row r="5414" spans="20:20" ht="20.25" customHeight="1">
      <c r="T5414" s="285"/>
    </row>
    <row r="5415" spans="20:20" ht="20.25" customHeight="1">
      <c r="T5415" s="285"/>
    </row>
    <row r="5416" spans="20:20" ht="20.25" customHeight="1">
      <c r="T5416" s="285"/>
    </row>
    <row r="5417" spans="20:20" ht="20.25" customHeight="1">
      <c r="T5417" s="285"/>
    </row>
    <row r="5418" spans="20:20" ht="20.25" customHeight="1">
      <c r="T5418" s="285"/>
    </row>
    <row r="5419" spans="20:20" ht="20.25" customHeight="1">
      <c r="T5419" s="285"/>
    </row>
    <row r="5420" spans="20:20" ht="20.25" customHeight="1">
      <c r="T5420" s="285"/>
    </row>
    <row r="5421" spans="20:20" ht="20.25" customHeight="1">
      <c r="T5421" s="285"/>
    </row>
    <row r="5422" spans="20:20" ht="20.25" customHeight="1">
      <c r="T5422" s="285"/>
    </row>
    <row r="5423" spans="20:20" ht="20.25" customHeight="1">
      <c r="T5423" s="285"/>
    </row>
    <row r="5424" spans="20:20" ht="20.25" customHeight="1">
      <c r="T5424" s="285"/>
    </row>
    <row r="5425" spans="20:20" ht="20.25" customHeight="1">
      <c r="T5425" s="285"/>
    </row>
    <row r="5426" spans="20:20" ht="20.25" customHeight="1">
      <c r="T5426" s="285"/>
    </row>
    <row r="5427" spans="20:20" ht="20.25" customHeight="1">
      <c r="T5427" s="285"/>
    </row>
    <row r="5428" spans="20:20" ht="20.25" customHeight="1">
      <c r="T5428" s="285"/>
    </row>
    <row r="5429" spans="20:20" ht="20.25" customHeight="1">
      <c r="T5429" s="285"/>
    </row>
    <row r="5430" spans="20:20" ht="20.25" customHeight="1">
      <c r="T5430" s="285"/>
    </row>
    <row r="5431" spans="20:20" ht="20.25" customHeight="1">
      <c r="T5431" s="285"/>
    </row>
    <row r="5432" spans="20:20" ht="20.25" customHeight="1">
      <c r="T5432" s="285"/>
    </row>
    <row r="5433" spans="20:20" ht="20.25" customHeight="1">
      <c r="T5433" s="285"/>
    </row>
    <row r="5434" spans="20:20" ht="20.25" customHeight="1">
      <c r="T5434" s="285"/>
    </row>
    <row r="5435" spans="20:20" ht="20.25" customHeight="1">
      <c r="T5435" s="285"/>
    </row>
    <row r="5436" spans="20:20" ht="20.25" customHeight="1">
      <c r="T5436" s="285"/>
    </row>
    <row r="5437" spans="20:20" ht="20.25" customHeight="1">
      <c r="T5437" s="285"/>
    </row>
    <row r="5438" spans="20:20" ht="20.25" customHeight="1">
      <c r="T5438" s="285"/>
    </row>
    <row r="5439" spans="20:20" ht="20.25" customHeight="1">
      <c r="T5439" s="285"/>
    </row>
    <row r="5440" spans="20:20" ht="20.25" customHeight="1">
      <c r="T5440" s="285"/>
    </row>
    <row r="5441" spans="20:20" ht="20.25" customHeight="1">
      <c r="T5441" s="285"/>
    </row>
    <row r="5442" spans="20:20" ht="20.25" customHeight="1">
      <c r="T5442" s="285"/>
    </row>
    <row r="5443" spans="20:20" ht="20.25" customHeight="1">
      <c r="T5443" s="285"/>
    </row>
    <row r="5444" spans="20:20" ht="20.25" customHeight="1">
      <c r="T5444" s="285"/>
    </row>
    <row r="5445" spans="20:20" ht="20.25" customHeight="1">
      <c r="T5445" s="285"/>
    </row>
    <row r="5446" spans="20:20" ht="20.25" customHeight="1">
      <c r="T5446" s="285"/>
    </row>
    <row r="5447" spans="20:20" ht="20.25" customHeight="1">
      <c r="T5447" s="285"/>
    </row>
    <row r="5448" spans="20:20" ht="20.25" customHeight="1">
      <c r="T5448" s="285"/>
    </row>
    <row r="5449" spans="20:20" ht="20.25" customHeight="1">
      <c r="T5449" s="285"/>
    </row>
    <row r="5450" spans="20:20" ht="20.25" customHeight="1">
      <c r="T5450" s="285"/>
    </row>
    <row r="5451" spans="20:20" ht="20.25" customHeight="1">
      <c r="T5451" s="285"/>
    </row>
    <row r="5452" spans="20:20" ht="20.25" customHeight="1">
      <c r="T5452" s="285"/>
    </row>
    <row r="5453" spans="20:20" ht="20.25" customHeight="1">
      <c r="T5453" s="285"/>
    </row>
    <row r="5454" spans="20:20" ht="20.25" customHeight="1">
      <c r="T5454" s="285"/>
    </row>
    <row r="5455" spans="20:20" ht="20.25" customHeight="1">
      <c r="T5455" s="285"/>
    </row>
    <row r="5456" spans="20:20" ht="20.25" customHeight="1">
      <c r="T5456" s="285"/>
    </row>
    <row r="5457" spans="20:20" ht="20.25" customHeight="1">
      <c r="T5457" s="285"/>
    </row>
    <row r="5458" spans="20:20" ht="20.25" customHeight="1">
      <c r="T5458" s="285"/>
    </row>
    <row r="5459" spans="20:20" ht="20.25" customHeight="1">
      <c r="T5459" s="285"/>
    </row>
    <row r="5460" spans="20:20" ht="20.25" customHeight="1">
      <c r="T5460" s="285"/>
    </row>
    <row r="5461" spans="20:20" ht="20.25" customHeight="1">
      <c r="T5461" s="285"/>
    </row>
    <row r="5462" spans="20:20" ht="20.25" customHeight="1">
      <c r="T5462" s="285"/>
    </row>
    <row r="5463" spans="20:20" ht="20.25" customHeight="1">
      <c r="T5463" s="285"/>
    </row>
    <row r="5464" spans="20:20" ht="20.25" customHeight="1">
      <c r="T5464" s="285"/>
    </row>
    <row r="5465" spans="20:20" ht="20.25" customHeight="1">
      <c r="T5465" s="285"/>
    </row>
    <row r="5466" spans="20:20" ht="20.25" customHeight="1">
      <c r="T5466" s="285"/>
    </row>
    <row r="5467" spans="20:20" ht="20.25" customHeight="1">
      <c r="T5467" s="285"/>
    </row>
    <row r="5468" spans="20:20" ht="20.25" customHeight="1">
      <c r="T5468" s="285"/>
    </row>
    <row r="5469" spans="20:20" ht="20.25" customHeight="1">
      <c r="T5469" s="285"/>
    </row>
    <row r="5470" spans="20:20" ht="20.25" customHeight="1">
      <c r="T5470" s="285"/>
    </row>
    <row r="5471" spans="20:20" ht="20.25" customHeight="1">
      <c r="T5471" s="285"/>
    </row>
    <row r="5472" spans="20:20" ht="20.25" customHeight="1">
      <c r="T5472" s="285"/>
    </row>
    <row r="5473" spans="20:20" ht="20.25" customHeight="1">
      <c r="T5473" s="285"/>
    </row>
    <row r="5474" spans="20:20" ht="20.25" customHeight="1">
      <c r="T5474" s="285"/>
    </row>
    <row r="5475" spans="20:20" ht="20.25" customHeight="1">
      <c r="T5475" s="285"/>
    </row>
    <row r="5476" spans="20:20" ht="20.25" customHeight="1">
      <c r="T5476" s="285"/>
    </row>
    <row r="5477" spans="20:20" ht="20.25" customHeight="1">
      <c r="T5477" s="285"/>
    </row>
    <row r="5478" spans="20:20" ht="20.25" customHeight="1">
      <c r="T5478" s="285"/>
    </row>
    <row r="5479" spans="20:20" ht="20.25" customHeight="1">
      <c r="T5479" s="285"/>
    </row>
    <row r="5480" spans="20:20" ht="20.25" customHeight="1">
      <c r="T5480" s="285"/>
    </row>
    <row r="5481" spans="20:20" ht="20.25" customHeight="1">
      <c r="T5481" s="285"/>
    </row>
    <row r="5482" spans="20:20" ht="20.25" customHeight="1">
      <c r="T5482" s="285"/>
    </row>
    <row r="5483" spans="20:20" ht="20.25" customHeight="1">
      <c r="T5483" s="285"/>
    </row>
    <row r="5484" spans="20:20" ht="20.25" customHeight="1">
      <c r="T5484" s="285"/>
    </row>
    <row r="5485" spans="20:20" ht="20.25" customHeight="1">
      <c r="T5485" s="285"/>
    </row>
    <row r="5486" spans="20:20" ht="20.25" customHeight="1">
      <c r="T5486" s="285"/>
    </row>
    <row r="5487" spans="20:20" ht="20.25" customHeight="1">
      <c r="T5487" s="285"/>
    </row>
    <row r="5488" spans="20:20" ht="20.25" customHeight="1">
      <c r="T5488" s="285"/>
    </row>
    <row r="5489" spans="20:20" ht="20.25" customHeight="1">
      <c r="T5489" s="285"/>
    </row>
    <row r="5490" spans="20:20" ht="20.25" customHeight="1">
      <c r="T5490" s="285"/>
    </row>
    <row r="5491" spans="20:20" ht="20.25" customHeight="1">
      <c r="T5491" s="285"/>
    </row>
    <row r="5492" spans="20:20" ht="20.25" customHeight="1">
      <c r="T5492" s="285"/>
    </row>
    <row r="5493" spans="20:20" ht="20.25" customHeight="1">
      <c r="T5493" s="285"/>
    </row>
    <row r="5494" spans="20:20" ht="20.25" customHeight="1">
      <c r="T5494" s="285"/>
    </row>
    <row r="5495" spans="20:20" ht="20.25" customHeight="1">
      <c r="T5495" s="285"/>
    </row>
    <row r="5496" spans="20:20" ht="20.25" customHeight="1">
      <c r="T5496" s="285"/>
    </row>
    <row r="5497" spans="20:20" ht="20.25" customHeight="1">
      <c r="T5497" s="285"/>
    </row>
    <row r="5498" spans="20:20" ht="20.25" customHeight="1">
      <c r="T5498" s="285"/>
    </row>
    <row r="5499" spans="20:20" ht="20.25" customHeight="1">
      <c r="T5499" s="285"/>
    </row>
    <row r="5500" spans="20:20" ht="20.25" customHeight="1">
      <c r="T5500" s="285"/>
    </row>
    <row r="5501" spans="20:20" ht="20.25" customHeight="1">
      <c r="T5501" s="285"/>
    </row>
    <row r="5502" spans="20:20" ht="20.25" customHeight="1">
      <c r="T5502" s="285"/>
    </row>
    <row r="5503" spans="20:20" ht="20.25" customHeight="1">
      <c r="T5503" s="285"/>
    </row>
    <row r="5504" spans="20:20" ht="20.25" customHeight="1">
      <c r="T5504" s="285"/>
    </row>
    <row r="5505" spans="20:20" ht="20.25" customHeight="1">
      <c r="T5505" s="285"/>
    </row>
    <row r="5506" spans="20:20" ht="20.25" customHeight="1">
      <c r="T5506" s="285"/>
    </row>
    <row r="5507" spans="20:20" ht="20.25" customHeight="1">
      <c r="T5507" s="285"/>
    </row>
    <row r="5508" spans="20:20" ht="20.25" customHeight="1">
      <c r="T5508" s="285"/>
    </row>
    <row r="5509" spans="20:20" ht="20.25" customHeight="1">
      <c r="T5509" s="285"/>
    </row>
    <row r="5510" spans="20:20" ht="20.25" customHeight="1">
      <c r="T5510" s="285"/>
    </row>
    <row r="5511" spans="20:20" ht="20.25" customHeight="1">
      <c r="T5511" s="285"/>
    </row>
    <row r="5512" spans="20:20" ht="20.25" customHeight="1">
      <c r="T5512" s="285"/>
    </row>
    <row r="5513" spans="20:20" ht="20.25" customHeight="1">
      <c r="T5513" s="285"/>
    </row>
    <row r="5514" spans="20:20" ht="20.25" customHeight="1">
      <c r="T5514" s="285"/>
    </row>
    <row r="5515" spans="20:20" ht="20.25" customHeight="1">
      <c r="T5515" s="285"/>
    </row>
    <row r="5516" spans="20:20" ht="20.25" customHeight="1">
      <c r="T5516" s="285"/>
    </row>
    <row r="5517" spans="20:20" ht="20.25" customHeight="1">
      <c r="T5517" s="285"/>
    </row>
    <row r="5518" spans="20:20" ht="20.25" customHeight="1">
      <c r="T5518" s="285"/>
    </row>
    <row r="5519" spans="20:20" ht="20.25" customHeight="1">
      <c r="T5519" s="285"/>
    </row>
    <row r="5520" spans="20:20" ht="20.25" customHeight="1">
      <c r="T5520" s="285"/>
    </row>
    <row r="5521" spans="20:20" ht="20.25" customHeight="1">
      <c r="T5521" s="285"/>
    </row>
    <row r="5522" spans="20:20" ht="20.25" customHeight="1">
      <c r="T5522" s="285"/>
    </row>
    <row r="5523" spans="20:20" ht="20.25" customHeight="1">
      <c r="T5523" s="285"/>
    </row>
    <row r="5524" spans="20:20" ht="20.25" customHeight="1">
      <c r="T5524" s="285"/>
    </row>
    <row r="5525" spans="20:20" ht="20.25" customHeight="1">
      <c r="T5525" s="285"/>
    </row>
    <row r="5526" spans="20:20" ht="20.25" customHeight="1">
      <c r="T5526" s="285"/>
    </row>
    <row r="5527" spans="20:20" ht="20.25" customHeight="1">
      <c r="T5527" s="285"/>
    </row>
    <row r="5528" spans="20:20" ht="20.25" customHeight="1">
      <c r="T5528" s="285"/>
    </row>
    <row r="5529" spans="20:20" ht="20.25" customHeight="1">
      <c r="T5529" s="285"/>
    </row>
    <row r="5530" spans="20:20" ht="20.25" customHeight="1">
      <c r="T5530" s="285"/>
    </row>
    <row r="5531" spans="20:20" ht="20.25" customHeight="1">
      <c r="T5531" s="285"/>
    </row>
    <row r="5532" spans="20:20" ht="20.25" customHeight="1">
      <c r="T5532" s="285"/>
    </row>
    <row r="5533" spans="20:20" ht="20.25" customHeight="1">
      <c r="T5533" s="285"/>
    </row>
    <row r="5534" spans="20:20" ht="20.25" customHeight="1">
      <c r="T5534" s="285"/>
    </row>
    <row r="5535" spans="20:20" ht="20.25" customHeight="1">
      <c r="T5535" s="285"/>
    </row>
    <row r="5536" spans="20:20" ht="20.25" customHeight="1">
      <c r="T5536" s="285"/>
    </row>
    <row r="5537" spans="20:20" ht="20.25" customHeight="1">
      <c r="T5537" s="285"/>
    </row>
    <row r="5538" spans="20:20" ht="20.25" customHeight="1">
      <c r="T5538" s="285"/>
    </row>
    <row r="5539" spans="20:20" ht="20.25" customHeight="1">
      <c r="T5539" s="285"/>
    </row>
    <row r="5540" spans="20:20" ht="20.25" customHeight="1">
      <c r="T5540" s="285"/>
    </row>
    <row r="5541" spans="20:20" ht="20.25" customHeight="1">
      <c r="T5541" s="285"/>
    </row>
    <row r="5542" spans="20:20" ht="20.25" customHeight="1">
      <c r="T5542" s="285"/>
    </row>
    <row r="5543" spans="20:20" ht="20.25" customHeight="1">
      <c r="T5543" s="285"/>
    </row>
    <row r="5544" spans="20:20" ht="20.25" customHeight="1">
      <c r="T5544" s="285"/>
    </row>
    <row r="5545" spans="20:20" ht="20.25" customHeight="1">
      <c r="T5545" s="285"/>
    </row>
    <row r="5546" spans="20:20" ht="20.25" customHeight="1">
      <c r="T5546" s="285"/>
    </row>
    <row r="5547" spans="20:20" ht="20.25" customHeight="1">
      <c r="T5547" s="285"/>
    </row>
    <row r="5548" spans="20:20" ht="20.25" customHeight="1">
      <c r="T5548" s="285"/>
    </row>
    <row r="5549" spans="20:20" ht="20.25" customHeight="1">
      <c r="T5549" s="285"/>
    </row>
    <row r="5550" spans="20:20" ht="20.25" customHeight="1">
      <c r="T5550" s="285"/>
    </row>
    <row r="5551" spans="20:20" ht="20.25" customHeight="1">
      <c r="T5551" s="285"/>
    </row>
    <row r="5552" spans="20:20" ht="20.25" customHeight="1">
      <c r="T5552" s="285"/>
    </row>
    <row r="5553" spans="20:20" ht="20.25" customHeight="1">
      <c r="T5553" s="285"/>
    </row>
    <row r="5554" spans="20:20" ht="20.25" customHeight="1">
      <c r="T5554" s="285"/>
    </row>
    <row r="5555" spans="20:20" ht="20.25" customHeight="1">
      <c r="T5555" s="285"/>
    </row>
    <row r="5556" spans="20:20" ht="20.25" customHeight="1">
      <c r="T5556" s="285"/>
    </row>
    <row r="5557" spans="20:20" ht="20.25" customHeight="1">
      <c r="T5557" s="285"/>
    </row>
    <row r="5558" spans="20:20" ht="20.25" customHeight="1">
      <c r="T5558" s="285"/>
    </row>
    <row r="5559" spans="20:20" ht="20.25" customHeight="1">
      <c r="T5559" s="285"/>
    </row>
    <row r="5560" spans="20:20" ht="20.25" customHeight="1">
      <c r="T5560" s="285"/>
    </row>
    <row r="5561" spans="20:20" ht="20.25" customHeight="1">
      <c r="T5561" s="285"/>
    </row>
    <row r="5562" spans="20:20" ht="20.25" customHeight="1">
      <c r="T5562" s="285"/>
    </row>
    <row r="5563" spans="20:20" ht="20.25" customHeight="1">
      <c r="T5563" s="285"/>
    </row>
    <row r="5564" spans="20:20" ht="20.25" customHeight="1">
      <c r="T5564" s="285"/>
    </row>
    <row r="5565" spans="20:20" ht="20.25" customHeight="1">
      <c r="T5565" s="285"/>
    </row>
    <row r="5566" spans="20:20" ht="20.25" customHeight="1">
      <c r="T5566" s="285"/>
    </row>
    <row r="5567" spans="20:20" ht="20.25" customHeight="1">
      <c r="T5567" s="285"/>
    </row>
    <row r="5568" spans="20:20" ht="20.25" customHeight="1">
      <c r="T5568" s="285"/>
    </row>
    <row r="5569" spans="20:20" ht="20.25" customHeight="1">
      <c r="T5569" s="285"/>
    </row>
    <row r="5570" spans="20:20" ht="20.25" customHeight="1">
      <c r="T5570" s="285"/>
    </row>
    <row r="5571" spans="20:20" ht="20.25" customHeight="1">
      <c r="T5571" s="285"/>
    </row>
    <row r="5572" spans="20:20" ht="20.25" customHeight="1">
      <c r="T5572" s="285"/>
    </row>
    <row r="5573" spans="20:20" ht="20.25" customHeight="1">
      <c r="T5573" s="285"/>
    </row>
    <row r="5574" spans="20:20" ht="20.25" customHeight="1">
      <c r="T5574" s="285"/>
    </row>
    <row r="5575" spans="20:20" ht="20.25" customHeight="1">
      <c r="T5575" s="285"/>
    </row>
    <row r="5576" spans="20:20" ht="20.25" customHeight="1">
      <c r="T5576" s="285"/>
    </row>
    <row r="5577" spans="20:20" ht="20.25" customHeight="1">
      <c r="T5577" s="285"/>
    </row>
    <row r="5578" spans="20:20" ht="20.25" customHeight="1">
      <c r="T5578" s="285"/>
    </row>
    <row r="5579" spans="20:20" ht="20.25" customHeight="1">
      <c r="T5579" s="285"/>
    </row>
    <row r="5580" spans="20:20" ht="20.25" customHeight="1">
      <c r="T5580" s="285"/>
    </row>
    <row r="5581" spans="20:20" ht="20.25" customHeight="1">
      <c r="T5581" s="285"/>
    </row>
    <row r="5582" spans="20:20" ht="20.25" customHeight="1">
      <c r="T5582" s="285"/>
    </row>
    <row r="5583" spans="20:20" ht="20.25" customHeight="1">
      <c r="T5583" s="285"/>
    </row>
    <row r="5584" spans="20:20" ht="20.25" customHeight="1">
      <c r="T5584" s="285"/>
    </row>
    <row r="5585" spans="20:20" ht="20.25" customHeight="1">
      <c r="T5585" s="285"/>
    </row>
    <row r="5586" spans="20:20" ht="20.25" customHeight="1">
      <c r="T5586" s="285"/>
    </row>
    <row r="5587" spans="20:20" ht="20.25" customHeight="1">
      <c r="T5587" s="285"/>
    </row>
    <row r="5588" spans="20:20" ht="20.25" customHeight="1">
      <c r="T5588" s="285"/>
    </row>
    <row r="5589" spans="20:20" ht="20.25" customHeight="1">
      <c r="T5589" s="285"/>
    </row>
    <row r="5590" spans="20:20" ht="20.25" customHeight="1">
      <c r="T5590" s="285"/>
    </row>
    <row r="5591" spans="20:20" ht="20.25" customHeight="1">
      <c r="T5591" s="285"/>
    </row>
    <row r="5592" spans="20:20" ht="20.25" customHeight="1">
      <c r="T5592" s="285"/>
    </row>
    <row r="5593" spans="20:20" ht="20.25" customHeight="1">
      <c r="T5593" s="285"/>
    </row>
    <row r="5594" spans="20:20" ht="20.25" customHeight="1">
      <c r="T5594" s="285"/>
    </row>
    <row r="5595" spans="20:20" ht="20.25" customHeight="1">
      <c r="T5595" s="285"/>
    </row>
    <row r="5596" spans="20:20" ht="20.25" customHeight="1">
      <c r="T5596" s="285"/>
    </row>
    <row r="5597" spans="20:20" ht="20.25" customHeight="1">
      <c r="T5597" s="285"/>
    </row>
    <row r="5598" spans="20:20" ht="20.25" customHeight="1">
      <c r="T5598" s="285"/>
    </row>
    <row r="5599" spans="20:20" ht="20.25" customHeight="1">
      <c r="T5599" s="285"/>
    </row>
    <row r="5600" spans="20:20" ht="20.25" customHeight="1">
      <c r="T5600" s="285"/>
    </row>
    <row r="5601" spans="20:20" ht="20.25" customHeight="1">
      <c r="T5601" s="285"/>
    </row>
    <row r="5602" spans="20:20" ht="20.25" customHeight="1">
      <c r="T5602" s="285"/>
    </row>
    <row r="5603" spans="20:20" ht="20.25" customHeight="1">
      <c r="T5603" s="285"/>
    </row>
    <row r="5604" spans="20:20" ht="20.25" customHeight="1">
      <c r="T5604" s="285"/>
    </row>
    <row r="5605" spans="20:20" ht="20.25" customHeight="1">
      <c r="T5605" s="285"/>
    </row>
    <row r="5606" spans="20:20" ht="20.25" customHeight="1">
      <c r="T5606" s="285"/>
    </row>
    <row r="5607" spans="20:20" ht="20.25" customHeight="1">
      <c r="T5607" s="285"/>
    </row>
    <row r="5608" spans="20:20" ht="20.25" customHeight="1">
      <c r="T5608" s="285"/>
    </row>
    <row r="5609" spans="20:20" ht="20.25" customHeight="1">
      <c r="T5609" s="285"/>
    </row>
    <row r="5610" spans="20:20" ht="20.25" customHeight="1">
      <c r="T5610" s="285"/>
    </row>
    <row r="5611" spans="20:20" ht="20.25" customHeight="1">
      <c r="T5611" s="285"/>
    </row>
    <row r="5612" spans="20:20" ht="20.25" customHeight="1">
      <c r="T5612" s="285"/>
    </row>
    <row r="5613" spans="20:20" ht="20.25" customHeight="1">
      <c r="T5613" s="285"/>
    </row>
    <row r="5614" spans="20:20" ht="20.25" customHeight="1">
      <c r="T5614" s="285"/>
    </row>
    <row r="5615" spans="20:20" ht="20.25" customHeight="1">
      <c r="T5615" s="285"/>
    </row>
    <row r="5616" spans="20:20" ht="20.25" customHeight="1">
      <c r="T5616" s="285"/>
    </row>
    <row r="5617" spans="20:20" ht="20.25" customHeight="1">
      <c r="T5617" s="285"/>
    </row>
    <row r="5618" spans="20:20" ht="20.25" customHeight="1">
      <c r="T5618" s="285"/>
    </row>
    <row r="5619" spans="20:20" ht="20.25" customHeight="1">
      <c r="T5619" s="285"/>
    </row>
    <row r="5620" spans="20:20" ht="20.25" customHeight="1">
      <c r="T5620" s="285"/>
    </row>
    <row r="5621" spans="20:20" ht="20.25" customHeight="1">
      <c r="T5621" s="285"/>
    </row>
    <row r="5622" spans="20:20" ht="20.25" customHeight="1">
      <c r="T5622" s="285"/>
    </row>
    <row r="5623" spans="20:20" ht="20.25" customHeight="1">
      <c r="T5623" s="285"/>
    </row>
    <row r="5624" spans="20:20" ht="20.25" customHeight="1">
      <c r="T5624" s="285"/>
    </row>
    <row r="5625" spans="20:20" ht="20.25" customHeight="1">
      <c r="T5625" s="285"/>
    </row>
    <row r="5626" spans="20:20" ht="20.25" customHeight="1">
      <c r="T5626" s="285"/>
    </row>
    <row r="5627" spans="20:20" ht="20.25" customHeight="1">
      <c r="T5627" s="285"/>
    </row>
    <row r="5628" spans="20:20" ht="20.25" customHeight="1">
      <c r="T5628" s="285"/>
    </row>
    <row r="5629" spans="20:20" ht="20.25" customHeight="1">
      <c r="T5629" s="285"/>
    </row>
    <row r="5630" spans="20:20" ht="20.25" customHeight="1">
      <c r="T5630" s="285"/>
    </row>
    <row r="5631" spans="20:20" ht="20.25" customHeight="1">
      <c r="T5631" s="285"/>
    </row>
    <row r="5632" spans="20:20" ht="20.25" customHeight="1">
      <c r="T5632" s="285"/>
    </row>
    <row r="5633" spans="20:20" ht="20.25" customHeight="1">
      <c r="T5633" s="285"/>
    </row>
    <row r="5634" spans="20:20" ht="20.25" customHeight="1">
      <c r="T5634" s="285"/>
    </row>
    <row r="5635" spans="20:20" ht="20.25" customHeight="1">
      <c r="T5635" s="285"/>
    </row>
    <row r="5636" spans="20:20" ht="20.25" customHeight="1">
      <c r="T5636" s="285"/>
    </row>
    <row r="5637" spans="20:20" ht="20.25" customHeight="1">
      <c r="T5637" s="285"/>
    </row>
    <row r="5638" spans="20:20" ht="20.25" customHeight="1">
      <c r="T5638" s="285"/>
    </row>
    <row r="5639" spans="20:20" ht="20.25" customHeight="1">
      <c r="T5639" s="285"/>
    </row>
    <row r="5640" spans="20:20" ht="20.25" customHeight="1">
      <c r="T5640" s="285"/>
    </row>
    <row r="5641" spans="20:20" ht="20.25" customHeight="1">
      <c r="T5641" s="285"/>
    </row>
    <row r="5642" spans="20:20" ht="20.25" customHeight="1">
      <c r="T5642" s="285"/>
    </row>
    <row r="5643" spans="20:20" ht="20.25" customHeight="1">
      <c r="T5643" s="285"/>
    </row>
    <row r="5644" spans="20:20" ht="20.25" customHeight="1">
      <c r="T5644" s="285"/>
    </row>
    <row r="5645" spans="20:20" ht="20.25" customHeight="1">
      <c r="T5645" s="285"/>
    </row>
    <row r="5646" spans="20:20" ht="20.25" customHeight="1">
      <c r="T5646" s="285"/>
    </row>
    <row r="5647" spans="20:20" ht="20.25" customHeight="1">
      <c r="T5647" s="285"/>
    </row>
    <row r="5648" spans="20:20" ht="20.25" customHeight="1">
      <c r="T5648" s="285"/>
    </row>
    <row r="5649" spans="20:20" ht="20.25" customHeight="1">
      <c r="T5649" s="285"/>
    </row>
    <row r="5650" spans="20:20" ht="20.25" customHeight="1">
      <c r="T5650" s="285"/>
    </row>
    <row r="5651" spans="20:20" ht="20.25" customHeight="1">
      <c r="T5651" s="285"/>
    </row>
    <row r="5652" spans="20:20" ht="20.25" customHeight="1">
      <c r="T5652" s="285"/>
    </row>
    <row r="5653" spans="20:20" ht="20.25" customHeight="1">
      <c r="T5653" s="285"/>
    </row>
    <row r="5654" spans="20:20" ht="20.25" customHeight="1">
      <c r="T5654" s="285"/>
    </row>
    <row r="5655" spans="20:20" ht="20.25" customHeight="1">
      <c r="T5655" s="285"/>
    </row>
    <row r="5656" spans="20:20" ht="20.25" customHeight="1">
      <c r="T5656" s="285"/>
    </row>
    <row r="5657" spans="20:20" ht="20.25" customHeight="1">
      <c r="T5657" s="285"/>
    </row>
    <row r="5658" spans="20:20" ht="20.25" customHeight="1">
      <c r="T5658" s="285"/>
    </row>
    <row r="5659" spans="20:20" ht="20.25" customHeight="1">
      <c r="T5659" s="285"/>
    </row>
    <row r="5660" spans="20:20" ht="20.25" customHeight="1">
      <c r="T5660" s="285"/>
    </row>
    <row r="5661" spans="20:20" ht="20.25" customHeight="1">
      <c r="T5661" s="285"/>
    </row>
    <row r="5662" spans="20:20" ht="20.25" customHeight="1">
      <c r="T5662" s="285"/>
    </row>
    <row r="5663" spans="20:20" ht="20.25" customHeight="1">
      <c r="T5663" s="285"/>
    </row>
    <row r="5664" spans="20:20" ht="20.25" customHeight="1">
      <c r="T5664" s="285"/>
    </row>
    <row r="5665" spans="20:20" ht="20.25" customHeight="1">
      <c r="T5665" s="285"/>
    </row>
    <row r="5666" spans="20:20" ht="20.25" customHeight="1">
      <c r="T5666" s="285"/>
    </row>
    <row r="5667" spans="20:20" ht="20.25" customHeight="1">
      <c r="T5667" s="285"/>
    </row>
    <row r="5668" spans="20:20" ht="20.25" customHeight="1">
      <c r="T5668" s="285"/>
    </row>
    <row r="5669" spans="20:20" ht="20.25" customHeight="1">
      <c r="T5669" s="285"/>
    </row>
    <row r="5670" spans="20:20" ht="20.25" customHeight="1">
      <c r="T5670" s="285"/>
    </row>
    <row r="5671" spans="20:20" ht="20.25" customHeight="1">
      <c r="T5671" s="285"/>
    </row>
    <row r="5672" spans="20:20" ht="20.25" customHeight="1">
      <c r="T5672" s="285"/>
    </row>
    <row r="5673" spans="20:20" ht="20.25" customHeight="1">
      <c r="T5673" s="285"/>
    </row>
    <row r="5674" spans="20:20" ht="20.25" customHeight="1">
      <c r="T5674" s="285"/>
    </row>
    <row r="5675" spans="20:20" ht="20.25" customHeight="1">
      <c r="T5675" s="285"/>
    </row>
    <row r="5676" spans="20:20" ht="20.25" customHeight="1">
      <c r="T5676" s="285"/>
    </row>
    <row r="5677" spans="20:20" ht="20.25" customHeight="1">
      <c r="T5677" s="285"/>
    </row>
    <row r="5678" spans="20:20" ht="20.25" customHeight="1">
      <c r="T5678" s="285"/>
    </row>
    <row r="5679" spans="20:20" ht="20.25" customHeight="1">
      <c r="T5679" s="285"/>
    </row>
    <row r="5680" spans="20:20" ht="20.25" customHeight="1">
      <c r="T5680" s="285"/>
    </row>
    <row r="5681" spans="20:20" ht="20.25" customHeight="1">
      <c r="T5681" s="285"/>
    </row>
    <row r="5682" spans="20:20" ht="20.25" customHeight="1">
      <c r="T5682" s="285"/>
    </row>
    <row r="5683" spans="20:20" ht="20.25" customHeight="1">
      <c r="T5683" s="285"/>
    </row>
    <row r="5684" spans="20:20" ht="20.25" customHeight="1">
      <c r="T5684" s="285"/>
    </row>
    <row r="5685" spans="20:20" ht="20.25" customHeight="1">
      <c r="T5685" s="285"/>
    </row>
    <row r="5686" spans="20:20" ht="20.25" customHeight="1">
      <c r="T5686" s="285"/>
    </row>
    <row r="5687" spans="20:20" ht="20.25" customHeight="1">
      <c r="T5687" s="285"/>
    </row>
    <row r="5688" spans="20:20" ht="20.25" customHeight="1">
      <c r="T5688" s="285"/>
    </row>
    <row r="5689" spans="20:20" ht="20.25" customHeight="1">
      <c r="T5689" s="285"/>
    </row>
    <row r="5690" spans="20:20" ht="20.25" customHeight="1">
      <c r="T5690" s="285"/>
    </row>
    <row r="5691" spans="20:20" ht="20.25" customHeight="1">
      <c r="T5691" s="285"/>
    </row>
    <row r="5692" spans="20:20" ht="20.25" customHeight="1">
      <c r="T5692" s="285"/>
    </row>
    <row r="5693" spans="20:20" ht="20.25" customHeight="1">
      <c r="T5693" s="285"/>
    </row>
    <row r="5694" spans="20:20" ht="20.25" customHeight="1">
      <c r="T5694" s="285"/>
    </row>
    <row r="5695" spans="20:20" ht="20.25" customHeight="1">
      <c r="T5695" s="285"/>
    </row>
    <row r="5696" spans="20:20" ht="20.25" customHeight="1">
      <c r="T5696" s="285"/>
    </row>
    <row r="5697" spans="20:20" ht="20.25" customHeight="1">
      <c r="T5697" s="285"/>
    </row>
    <row r="5698" spans="20:20" ht="20.25" customHeight="1">
      <c r="T5698" s="285"/>
    </row>
    <row r="5699" spans="20:20" ht="20.25" customHeight="1">
      <c r="T5699" s="285"/>
    </row>
    <row r="5700" spans="20:20" ht="20.25" customHeight="1">
      <c r="T5700" s="285"/>
    </row>
    <row r="5701" spans="20:20" ht="20.25" customHeight="1">
      <c r="T5701" s="285"/>
    </row>
    <row r="5702" spans="20:20" ht="20.25" customHeight="1">
      <c r="T5702" s="285"/>
    </row>
    <row r="5703" spans="20:20" ht="20.25" customHeight="1">
      <c r="T5703" s="285"/>
    </row>
    <row r="5704" spans="20:20" ht="20.25" customHeight="1">
      <c r="T5704" s="285"/>
    </row>
    <row r="5705" spans="20:20" ht="20.25" customHeight="1">
      <c r="T5705" s="285"/>
    </row>
    <row r="5706" spans="20:20" ht="20.25" customHeight="1">
      <c r="T5706" s="285"/>
    </row>
    <row r="5707" spans="20:20" ht="20.25" customHeight="1">
      <c r="T5707" s="285"/>
    </row>
    <row r="5708" spans="20:20" ht="20.25" customHeight="1">
      <c r="T5708" s="285"/>
    </row>
    <row r="5709" spans="20:20" ht="20.25" customHeight="1">
      <c r="T5709" s="285"/>
    </row>
    <row r="5710" spans="20:20" ht="20.25" customHeight="1">
      <c r="T5710" s="285"/>
    </row>
    <row r="5711" spans="20:20" ht="20.25" customHeight="1">
      <c r="T5711" s="285"/>
    </row>
    <row r="5712" spans="20:20" ht="20.25" customHeight="1">
      <c r="T5712" s="285"/>
    </row>
    <row r="5713" spans="20:20" ht="20.25" customHeight="1">
      <c r="T5713" s="285"/>
    </row>
    <row r="5714" spans="20:20" ht="20.25" customHeight="1">
      <c r="T5714" s="285"/>
    </row>
    <row r="5715" spans="20:20" ht="20.25" customHeight="1">
      <c r="T5715" s="285"/>
    </row>
    <row r="5716" spans="20:20" ht="20.25" customHeight="1">
      <c r="T5716" s="285"/>
    </row>
    <row r="5717" spans="20:20" ht="20.25" customHeight="1">
      <c r="T5717" s="285"/>
    </row>
    <row r="5718" spans="20:20" ht="20.25" customHeight="1">
      <c r="T5718" s="285"/>
    </row>
    <row r="5719" spans="20:20" ht="20.25" customHeight="1">
      <c r="T5719" s="285"/>
    </row>
    <row r="5720" spans="20:20" ht="20.25" customHeight="1">
      <c r="T5720" s="285"/>
    </row>
    <row r="5721" spans="20:20" ht="20.25" customHeight="1">
      <c r="T5721" s="285"/>
    </row>
    <row r="5722" spans="20:20" ht="20.25" customHeight="1">
      <c r="T5722" s="285"/>
    </row>
    <row r="5723" spans="20:20" ht="20.25" customHeight="1">
      <c r="T5723" s="285"/>
    </row>
    <row r="5724" spans="20:20" ht="20.25" customHeight="1">
      <c r="T5724" s="285"/>
    </row>
    <row r="5725" spans="20:20" ht="20.25" customHeight="1">
      <c r="T5725" s="285"/>
    </row>
    <row r="5726" spans="20:20" ht="20.25" customHeight="1">
      <c r="T5726" s="285"/>
    </row>
    <row r="5727" spans="20:20" ht="20.25" customHeight="1">
      <c r="T5727" s="285"/>
    </row>
    <row r="5728" spans="20:20" ht="20.25" customHeight="1">
      <c r="T5728" s="285"/>
    </row>
    <row r="5729" spans="20:20" ht="20.25" customHeight="1">
      <c r="T5729" s="285"/>
    </row>
    <row r="5730" spans="20:20" ht="20.25" customHeight="1">
      <c r="T5730" s="285"/>
    </row>
    <row r="5731" spans="20:20" ht="20.25" customHeight="1">
      <c r="T5731" s="285"/>
    </row>
    <row r="5732" spans="20:20" ht="20.25" customHeight="1">
      <c r="T5732" s="285"/>
    </row>
    <row r="5733" spans="20:20" ht="20.25" customHeight="1">
      <c r="T5733" s="285"/>
    </row>
    <row r="5734" spans="20:20" ht="20.25" customHeight="1">
      <c r="T5734" s="285"/>
    </row>
    <row r="5735" spans="20:20" ht="20.25" customHeight="1">
      <c r="T5735" s="285"/>
    </row>
    <row r="5736" spans="20:20" ht="20.25" customHeight="1">
      <c r="T5736" s="285"/>
    </row>
    <row r="5737" spans="20:20" ht="20.25" customHeight="1">
      <c r="T5737" s="285"/>
    </row>
    <row r="5738" spans="20:20" ht="20.25" customHeight="1">
      <c r="T5738" s="285"/>
    </row>
    <row r="5739" spans="20:20" ht="20.25" customHeight="1">
      <c r="T5739" s="285"/>
    </row>
    <row r="5740" spans="20:20" ht="20.25" customHeight="1">
      <c r="T5740" s="285"/>
    </row>
    <row r="5741" spans="20:20" ht="20.25" customHeight="1">
      <c r="T5741" s="285"/>
    </row>
    <row r="5742" spans="20:20" ht="20.25" customHeight="1">
      <c r="T5742" s="285"/>
    </row>
    <row r="5743" spans="20:20" ht="20.25" customHeight="1">
      <c r="T5743" s="285"/>
    </row>
    <row r="5744" spans="20:20" ht="20.25" customHeight="1">
      <c r="T5744" s="285"/>
    </row>
    <row r="5745" spans="20:20" ht="20.25" customHeight="1">
      <c r="T5745" s="285"/>
    </row>
    <row r="5746" spans="20:20" ht="20.25" customHeight="1">
      <c r="T5746" s="285"/>
    </row>
    <row r="5747" spans="20:20" ht="20.25" customHeight="1">
      <c r="T5747" s="285"/>
    </row>
    <row r="5748" spans="20:20" ht="20.25" customHeight="1">
      <c r="T5748" s="285"/>
    </row>
    <row r="5749" spans="20:20" ht="20.25" customHeight="1">
      <c r="T5749" s="285"/>
    </row>
    <row r="5750" spans="20:20" ht="20.25" customHeight="1">
      <c r="T5750" s="285"/>
    </row>
    <row r="5751" spans="20:20" ht="20.25" customHeight="1">
      <c r="T5751" s="285"/>
    </row>
    <row r="5752" spans="20:20" ht="20.25" customHeight="1">
      <c r="T5752" s="285"/>
    </row>
    <row r="5753" spans="20:20" ht="20.25" customHeight="1">
      <c r="T5753" s="285"/>
    </row>
    <row r="5754" spans="20:20" ht="20.25" customHeight="1">
      <c r="T5754" s="285"/>
    </row>
    <row r="5755" spans="20:20" ht="20.25" customHeight="1">
      <c r="T5755" s="285"/>
    </row>
    <row r="5756" spans="20:20" ht="20.25" customHeight="1">
      <c r="T5756" s="285"/>
    </row>
    <row r="5757" spans="20:20" ht="20.25" customHeight="1">
      <c r="T5757" s="285"/>
    </row>
    <row r="5758" spans="20:20" ht="20.25" customHeight="1">
      <c r="T5758" s="285"/>
    </row>
    <row r="5759" spans="20:20" ht="20.25" customHeight="1">
      <c r="T5759" s="285"/>
    </row>
    <row r="5760" spans="20:20" ht="20.25" customHeight="1">
      <c r="T5760" s="285"/>
    </row>
    <row r="5761" spans="20:20" ht="20.25" customHeight="1">
      <c r="T5761" s="285"/>
    </row>
    <row r="5762" spans="20:20" ht="20.25" customHeight="1">
      <c r="T5762" s="285"/>
    </row>
    <row r="5763" spans="20:20" ht="20.25" customHeight="1">
      <c r="T5763" s="285"/>
    </row>
    <row r="5764" spans="20:20" ht="20.25" customHeight="1">
      <c r="T5764" s="285"/>
    </row>
    <row r="5765" spans="20:20" ht="20.25" customHeight="1">
      <c r="T5765" s="285"/>
    </row>
    <row r="5766" spans="20:20" ht="20.25" customHeight="1">
      <c r="T5766" s="285"/>
    </row>
    <row r="5767" spans="20:20" ht="20.25" customHeight="1">
      <c r="T5767" s="285"/>
    </row>
    <row r="5768" spans="20:20" ht="20.25" customHeight="1">
      <c r="T5768" s="285"/>
    </row>
    <row r="5769" spans="20:20" ht="20.25" customHeight="1">
      <c r="T5769" s="285"/>
    </row>
    <row r="5770" spans="20:20" ht="20.25" customHeight="1">
      <c r="T5770" s="285"/>
    </row>
    <row r="5771" spans="20:20" ht="20.25" customHeight="1">
      <c r="T5771" s="285"/>
    </row>
    <row r="5772" spans="20:20" ht="20.25" customHeight="1">
      <c r="T5772" s="285"/>
    </row>
    <row r="5773" spans="20:20" ht="20.25" customHeight="1">
      <c r="T5773" s="285"/>
    </row>
    <row r="5774" spans="20:20" ht="20.25" customHeight="1">
      <c r="T5774" s="285"/>
    </row>
    <row r="5775" spans="20:20" ht="20.25" customHeight="1">
      <c r="T5775" s="285"/>
    </row>
    <row r="5776" spans="20:20" ht="20.25" customHeight="1">
      <c r="T5776" s="285"/>
    </row>
    <row r="5777" spans="20:20" ht="20.25" customHeight="1">
      <c r="T5777" s="285"/>
    </row>
    <row r="5778" spans="20:20" ht="20.25" customHeight="1">
      <c r="T5778" s="285"/>
    </row>
    <row r="5779" spans="20:20" ht="20.25" customHeight="1">
      <c r="T5779" s="285"/>
    </row>
    <row r="5780" spans="20:20" ht="20.25" customHeight="1">
      <c r="T5780" s="285"/>
    </row>
    <row r="5781" spans="20:20" ht="20.25" customHeight="1">
      <c r="T5781" s="285"/>
    </row>
    <row r="5782" spans="20:20" ht="20.25" customHeight="1">
      <c r="T5782" s="285"/>
    </row>
    <row r="5783" spans="20:20" ht="20.25" customHeight="1">
      <c r="T5783" s="285"/>
    </row>
    <row r="5784" spans="20:20" ht="20.25" customHeight="1">
      <c r="T5784" s="285"/>
    </row>
    <row r="5785" spans="20:20" ht="20.25" customHeight="1">
      <c r="T5785" s="285"/>
    </row>
    <row r="5786" spans="20:20" ht="20.25" customHeight="1">
      <c r="T5786" s="285"/>
    </row>
    <row r="5787" spans="20:20" ht="20.25" customHeight="1">
      <c r="T5787" s="285"/>
    </row>
    <row r="5788" spans="20:20" ht="20.25" customHeight="1">
      <c r="T5788" s="285"/>
    </row>
    <row r="5789" spans="20:20" ht="20.25" customHeight="1">
      <c r="T5789" s="285"/>
    </row>
    <row r="5790" spans="20:20" ht="20.25" customHeight="1">
      <c r="T5790" s="285"/>
    </row>
    <row r="5791" spans="20:20" ht="20.25" customHeight="1">
      <c r="T5791" s="285"/>
    </row>
    <row r="5792" spans="20:20" ht="20.25" customHeight="1">
      <c r="T5792" s="285"/>
    </row>
    <row r="5793" spans="20:20" ht="20.25" customHeight="1">
      <c r="T5793" s="285"/>
    </row>
    <row r="5794" spans="20:20" ht="20.25" customHeight="1">
      <c r="T5794" s="285"/>
    </row>
    <row r="5795" spans="20:20" ht="20.25" customHeight="1">
      <c r="T5795" s="285"/>
    </row>
    <row r="5796" spans="20:20" ht="20.25" customHeight="1">
      <c r="T5796" s="285"/>
    </row>
    <row r="5797" spans="20:20" ht="20.25" customHeight="1">
      <c r="T5797" s="285"/>
    </row>
    <row r="5798" spans="20:20" ht="20.25" customHeight="1">
      <c r="T5798" s="285"/>
    </row>
    <row r="5799" spans="20:20" ht="20.25" customHeight="1">
      <c r="T5799" s="285"/>
    </row>
    <row r="5800" spans="20:20" ht="20.25" customHeight="1">
      <c r="T5800" s="285"/>
    </row>
    <row r="5801" spans="20:20" ht="20.25" customHeight="1">
      <c r="T5801" s="285"/>
    </row>
    <row r="5802" spans="20:20" ht="20.25" customHeight="1">
      <c r="T5802" s="285"/>
    </row>
    <row r="5803" spans="20:20" ht="20.25" customHeight="1">
      <c r="T5803" s="285"/>
    </row>
    <row r="5804" spans="20:20" ht="20.25" customHeight="1">
      <c r="T5804" s="285"/>
    </row>
    <row r="5805" spans="20:20" ht="20.25" customHeight="1">
      <c r="T5805" s="285"/>
    </row>
    <row r="5806" spans="20:20" ht="20.25" customHeight="1">
      <c r="T5806" s="285"/>
    </row>
    <row r="5807" spans="20:20" ht="20.25" customHeight="1">
      <c r="T5807" s="285"/>
    </row>
    <row r="5808" spans="20:20" ht="20.25" customHeight="1">
      <c r="T5808" s="285"/>
    </row>
    <row r="5809" spans="20:20" ht="20.25" customHeight="1">
      <c r="T5809" s="285"/>
    </row>
    <row r="5810" spans="20:20" ht="20.25" customHeight="1">
      <c r="T5810" s="285"/>
    </row>
    <row r="5811" spans="20:20" ht="20.25" customHeight="1">
      <c r="T5811" s="285"/>
    </row>
    <row r="5812" spans="20:20" ht="20.25" customHeight="1">
      <c r="T5812" s="285"/>
    </row>
    <row r="5813" spans="20:20" ht="20.25" customHeight="1">
      <c r="T5813" s="285"/>
    </row>
    <row r="5814" spans="20:20" ht="20.25" customHeight="1">
      <c r="T5814" s="285"/>
    </row>
    <row r="5815" spans="20:20" ht="20.25" customHeight="1">
      <c r="T5815" s="285"/>
    </row>
    <row r="5816" spans="20:20" ht="20.25" customHeight="1">
      <c r="T5816" s="285"/>
    </row>
    <row r="5817" spans="20:20" ht="20.25" customHeight="1">
      <c r="T5817" s="285"/>
    </row>
    <row r="5818" spans="20:20" ht="20.25" customHeight="1">
      <c r="T5818" s="285"/>
    </row>
    <row r="5819" spans="20:20" ht="20.25" customHeight="1">
      <c r="T5819" s="285"/>
    </row>
    <row r="5820" spans="20:20" ht="20.25" customHeight="1">
      <c r="T5820" s="285"/>
    </row>
    <row r="5821" spans="20:20" ht="20.25" customHeight="1">
      <c r="T5821" s="285"/>
    </row>
    <row r="5822" spans="20:20" ht="20.25" customHeight="1">
      <c r="T5822" s="285"/>
    </row>
    <row r="5823" spans="20:20" ht="20.25" customHeight="1">
      <c r="T5823" s="285"/>
    </row>
    <row r="5824" spans="20:20" ht="20.25" customHeight="1">
      <c r="T5824" s="285"/>
    </row>
    <row r="5825" spans="20:20" ht="20.25" customHeight="1">
      <c r="T5825" s="285"/>
    </row>
    <row r="5826" spans="20:20" ht="20.25" customHeight="1">
      <c r="T5826" s="285"/>
    </row>
    <row r="5827" spans="20:20" ht="20.25" customHeight="1">
      <c r="T5827" s="285"/>
    </row>
    <row r="5828" spans="20:20" ht="20.25" customHeight="1">
      <c r="T5828" s="285"/>
    </row>
    <row r="5829" spans="20:20" ht="20.25" customHeight="1">
      <c r="T5829" s="285"/>
    </row>
    <row r="5830" spans="20:20" ht="20.25" customHeight="1">
      <c r="T5830" s="285"/>
    </row>
    <row r="5831" spans="20:20" ht="20.25" customHeight="1">
      <c r="T5831" s="285"/>
    </row>
    <row r="5832" spans="20:20" ht="20.25" customHeight="1">
      <c r="T5832" s="285"/>
    </row>
    <row r="5833" spans="20:20" ht="20.25" customHeight="1">
      <c r="T5833" s="285"/>
    </row>
    <row r="5834" spans="20:20" ht="20.25" customHeight="1">
      <c r="T5834" s="285"/>
    </row>
    <row r="5835" spans="20:20" ht="20.25" customHeight="1">
      <c r="T5835" s="285"/>
    </row>
    <row r="5836" spans="20:20" ht="20.25" customHeight="1">
      <c r="T5836" s="285"/>
    </row>
    <row r="5837" spans="20:20" ht="20.25" customHeight="1">
      <c r="T5837" s="285"/>
    </row>
    <row r="5838" spans="20:20" ht="20.25" customHeight="1">
      <c r="T5838" s="285"/>
    </row>
    <row r="5839" spans="20:20" ht="20.25" customHeight="1">
      <c r="T5839" s="285"/>
    </row>
    <row r="5840" spans="20:20" ht="20.25" customHeight="1">
      <c r="T5840" s="285"/>
    </row>
    <row r="5841" spans="20:20" ht="20.25" customHeight="1">
      <c r="T5841" s="285"/>
    </row>
    <row r="5842" spans="20:20" ht="20.25" customHeight="1">
      <c r="T5842" s="285"/>
    </row>
    <row r="5843" spans="20:20" ht="20.25" customHeight="1">
      <c r="T5843" s="285"/>
    </row>
    <row r="5844" spans="20:20" ht="20.25" customHeight="1">
      <c r="T5844" s="285"/>
    </row>
    <row r="5845" spans="20:20" ht="20.25" customHeight="1">
      <c r="T5845" s="285"/>
    </row>
    <row r="5846" spans="20:20" ht="20.25" customHeight="1">
      <c r="T5846" s="285"/>
    </row>
    <row r="5847" spans="20:20" ht="20.25" customHeight="1">
      <c r="T5847" s="285"/>
    </row>
    <row r="5848" spans="20:20" ht="20.25" customHeight="1">
      <c r="T5848" s="285"/>
    </row>
    <row r="5849" spans="20:20" ht="20.25" customHeight="1">
      <c r="T5849" s="285"/>
    </row>
    <row r="5850" spans="20:20" ht="20.25" customHeight="1">
      <c r="T5850" s="285"/>
    </row>
    <row r="5851" spans="20:20" ht="20.25" customHeight="1">
      <c r="T5851" s="285"/>
    </row>
    <row r="5852" spans="20:20" ht="20.25" customHeight="1">
      <c r="T5852" s="285"/>
    </row>
    <row r="5853" spans="20:20" ht="20.25" customHeight="1">
      <c r="T5853" s="285"/>
    </row>
    <row r="5854" spans="20:20" ht="20.25" customHeight="1">
      <c r="T5854" s="285"/>
    </row>
    <row r="5855" spans="20:20" ht="20.25" customHeight="1">
      <c r="T5855" s="285"/>
    </row>
    <row r="5856" spans="20:20" ht="20.25" customHeight="1">
      <c r="T5856" s="285"/>
    </row>
    <row r="5857" spans="20:20" ht="20.25" customHeight="1">
      <c r="T5857" s="285"/>
    </row>
    <row r="5858" spans="20:20" ht="20.25" customHeight="1">
      <c r="T5858" s="285"/>
    </row>
    <row r="5859" spans="20:20" ht="20.25" customHeight="1">
      <c r="T5859" s="285"/>
    </row>
    <row r="5860" spans="20:20" ht="20.25" customHeight="1">
      <c r="T5860" s="285"/>
    </row>
    <row r="5861" spans="20:20" ht="20.25" customHeight="1">
      <c r="T5861" s="285"/>
    </row>
    <row r="5862" spans="20:20" ht="20.25" customHeight="1">
      <c r="T5862" s="285"/>
    </row>
    <row r="5863" spans="20:20" ht="20.25" customHeight="1">
      <c r="T5863" s="285"/>
    </row>
    <row r="5864" spans="20:20" ht="20.25" customHeight="1">
      <c r="T5864" s="285"/>
    </row>
    <row r="5865" spans="20:20" ht="20.25" customHeight="1">
      <c r="T5865" s="285"/>
    </row>
    <row r="5866" spans="20:20" ht="20.25" customHeight="1">
      <c r="T5866" s="285"/>
    </row>
    <row r="5867" spans="20:20" ht="20.25" customHeight="1">
      <c r="T5867" s="285"/>
    </row>
    <row r="5868" spans="20:20" ht="20.25" customHeight="1">
      <c r="T5868" s="285"/>
    </row>
    <row r="5869" spans="20:20" ht="20.25" customHeight="1">
      <c r="T5869" s="285"/>
    </row>
    <row r="5870" spans="20:20" ht="20.25" customHeight="1">
      <c r="T5870" s="285"/>
    </row>
    <row r="5871" spans="20:20" ht="20.25" customHeight="1">
      <c r="T5871" s="285"/>
    </row>
    <row r="5872" spans="20:20" ht="20.25" customHeight="1">
      <c r="T5872" s="285"/>
    </row>
    <row r="5873" spans="20:20" ht="20.25" customHeight="1">
      <c r="T5873" s="285"/>
    </row>
    <row r="5874" spans="20:20" ht="20.25" customHeight="1">
      <c r="T5874" s="285"/>
    </row>
    <row r="5875" spans="20:20" ht="20.25" customHeight="1">
      <c r="T5875" s="285"/>
    </row>
    <row r="5876" spans="20:20" ht="20.25" customHeight="1">
      <c r="T5876" s="285"/>
    </row>
    <row r="5877" spans="20:20" ht="20.25" customHeight="1">
      <c r="T5877" s="285"/>
    </row>
    <row r="5878" spans="20:20" ht="20.25" customHeight="1">
      <c r="T5878" s="285"/>
    </row>
    <row r="5879" spans="20:20" ht="20.25" customHeight="1">
      <c r="T5879" s="285"/>
    </row>
    <row r="5880" spans="20:20" ht="20.25" customHeight="1">
      <c r="T5880" s="285"/>
    </row>
    <row r="5881" spans="20:20" ht="20.25" customHeight="1">
      <c r="T5881" s="285"/>
    </row>
    <row r="5882" spans="20:20" ht="20.25" customHeight="1">
      <c r="T5882" s="285"/>
    </row>
    <row r="5883" spans="20:20" ht="20.25" customHeight="1">
      <c r="T5883" s="285"/>
    </row>
    <row r="5884" spans="20:20" ht="20.25" customHeight="1">
      <c r="T5884" s="285"/>
    </row>
    <row r="5885" spans="20:20" ht="20.25" customHeight="1">
      <c r="T5885" s="285"/>
    </row>
    <row r="5886" spans="20:20" ht="20.25" customHeight="1">
      <c r="T5886" s="285"/>
    </row>
    <row r="5887" spans="20:20" ht="20.25" customHeight="1">
      <c r="T5887" s="285"/>
    </row>
    <row r="5888" spans="20:20" ht="20.25" customHeight="1">
      <c r="T5888" s="285"/>
    </row>
    <row r="5889" spans="20:20" ht="20.25" customHeight="1">
      <c r="T5889" s="285"/>
    </row>
    <row r="5890" spans="20:20" ht="20.25" customHeight="1">
      <c r="T5890" s="285"/>
    </row>
    <row r="5891" spans="20:20" ht="20.25" customHeight="1">
      <c r="T5891" s="285"/>
    </row>
    <row r="5892" spans="20:20" ht="20.25" customHeight="1">
      <c r="T5892" s="285"/>
    </row>
    <row r="5893" spans="20:20" ht="20.25" customHeight="1">
      <c r="T5893" s="285"/>
    </row>
    <row r="5894" spans="20:20" ht="20.25" customHeight="1">
      <c r="T5894" s="285"/>
    </row>
    <row r="5895" spans="20:20" ht="20.25" customHeight="1">
      <c r="T5895" s="285"/>
    </row>
    <row r="5896" spans="20:20" ht="20.25" customHeight="1">
      <c r="T5896" s="285"/>
    </row>
    <row r="5897" spans="20:20" ht="20.25" customHeight="1">
      <c r="T5897" s="285"/>
    </row>
    <row r="5898" spans="20:20" ht="20.25" customHeight="1">
      <c r="T5898" s="285"/>
    </row>
    <row r="5899" spans="20:20" ht="20.25" customHeight="1">
      <c r="T5899" s="285"/>
    </row>
    <row r="5900" spans="20:20" ht="20.25" customHeight="1">
      <c r="T5900" s="285"/>
    </row>
    <row r="5901" spans="20:20" ht="20.25" customHeight="1">
      <c r="T5901" s="285"/>
    </row>
    <row r="5902" spans="20:20" ht="20.25" customHeight="1">
      <c r="T5902" s="285"/>
    </row>
    <row r="5903" spans="20:20" ht="20.25" customHeight="1">
      <c r="T5903" s="285"/>
    </row>
    <row r="5904" spans="20:20" ht="20.25" customHeight="1">
      <c r="T5904" s="285"/>
    </row>
    <row r="5905" spans="20:20" ht="20.25" customHeight="1">
      <c r="T5905" s="285"/>
    </row>
    <row r="5906" spans="20:20" ht="20.25" customHeight="1">
      <c r="T5906" s="285"/>
    </row>
    <row r="5907" spans="20:20" ht="20.25" customHeight="1">
      <c r="T5907" s="285"/>
    </row>
    <row r="5908" spans="20:20" ht="20.25" customHeight="1">
      <c r="T5908" s="285"/>
    </row>
    <row r="5909" spans="20:20" ht="20.25" customHeight="1">
      <c r="T5909" s="285"/>
    </row>
    <row r="5910" spans="20:20" ht="20.25" customHeight="1">
      <c r="T5910" s="285"/>
    </row>
    <row r="5911" spans="20:20" ht="20.25" customHeight="1">
      <c r="T5911" s="285"/>
    </row>
    <row r="5912" spans="20:20" ht="20.25" customHeight="1">
      <c r="T5912" s="285"/>
    </row>
    <row r="5913" spans="20:20" ht="20.25" customHeight="1">
      <c r="T5913" s="285"/>
    </row>
    <row r="5914" spans="20:20" ht="20.25" customHeight="1">
      <c r="T5914" s="285"/>
    </row>
    <row r="5915" spans="20:20" ht="20.25" customHeight="1">
      <c r="T5915" s="285"/>
    </row>
    <row r="5916" spans="20:20" ht="20.25" customHeight="1">
      <c r="T5916" s="285"/>
    </row>
    <row r="5917" spans="20:20" ht="20.25" customHeight="1">
      <c r="T5917" s="285"/>
    </row>
    <row r="5918" spans="20:20" ht="20.25" customHeight="1">
      <c r="T5918" s="285"/>
    </row>
    <row r="5919" spans="20:20" ht="20.25" customHeight="1">
      <c r="T5919" s="285"/>
    </row>
    <row r="5920" spans="20:20" ht="20.25" customHeight="1">
      <c r="T5920" s="285"/>
    </row>
    <row r="5921" spans="20:20" ht="20.25" customHeight="1">
      <c r="T5921" s="285"/>
    </row>
    <row r="5922" spans="20:20" ht="20.25" customHeight="1">
      <c r="T5922" s="285"/>
    </row>
    <row r="5923" spans="20:20" ht="20.25" customHeight="1">
      <c r="T5923" s="285"/>
    </row>
    <row r="5924" spans="20:20" ht="20.25" customHeight="1">
      <c r="T5924" s="285"/>
    </row>
    <row r="5925" spans="20:20" ht="20.25" customHeight="1">
      <c r="T5925" s="285"/>
    </row>
    <row r="5926" spans="20:20" ht="20.25" customHeight="1">
      <c r="T5926" s="285"/>
    </row>
    <row r="5927" spans="20:20" ht="20.25" customHeight="1">
      <c r="T5927" s="285"/>
    </row>
    <row r="5928" spans="20:20" ht="20.25" customHeight="1">
      <c r="T5928" s="285"/>
    </row>
    <row r="5929" spans="20:20" ht="20.25" customHeight="1">
      <c r="T5929" s="285"/>
    </row>
    <row r="5930" spans="20:20" ht="20.25" customHeight="1">
      <c r="T5930" s="285"/>
    </row>
    <row r="5931" spans="20:20" ht="20.25" customHeight="1">
      <c r="T5931" s="285"/>
    </row>
    <row r="5932" spans="20:20" ht="20.25" customHeight="1">
      <c r="T5932" s="285"/>
    </row>
    <row r="5933" spans="20:20" ht="20.25" customHeight="1">
      <c r="T5933" s="285"/>
    </row>
    <row r="5934" spans="20:20" ht="20.25" customHeight="1">
      <c r="T5934" s="285"/>
    </row>
    <row r="5935" spans="20:20" ht="20.25" customHeight="1">
      <c r="T5935" s="285"/>
    </row>
    <row r="5936" spans="20:20" ht="20.25" customHeight="1">
      <c r="T5936" s="285"/>
    </row>
    <row r="5937" spans="20:20" ht="20.25" customHeight="1">
      <c r="T5937" s="285"/>
    </row>
    <row r="5938" spans="20:20" ht="20.25" customHeight="1">
      <c r="T5938" s="285"/>
    </row>
    <row r="5939" spans="20:20" ht="20.25" customHeight="1">
      <c r="T5939" s="285"/>
    </row>
    <row r="5940" spans="20:20" ht="20.25" customHeight="1">
      <c r="T5940" s="285"/>
    </row>
    <row r="5941" spans="20:20" ht="20.25" customHeight="1">
      <c r="T5941" s="285"/>
    </row>
    <row r="5942" spans="20:20" ht="20.25" customHeight="1">
      <c r="T5942" s="285"/>
    </row>
    <row r="5943" spans="20:20" ht="20.25" customHeight="1">
      <c r="T5943" s="285"/>
    </row>
    <row r="5944" spans="20:20" ht="20.25" customHeight="1">
      <c r="T5944" s="285"/>
    </row>
    <row r="5945" spans="20:20" ht="20.25" customHeight="1">
      <c r="T5945" s="285"/>
    </row>
    <row r="5946" spans="20:20" ht="20.25" customHeight="1">
      <c r="T5946" s="285"/>
    </row>
    <row r="5947" spans="20:20" ht="20.25" customHeight="1">
      <c r="T5947" s="285"/>
    </row>
    <row r="5948" spans="20:20" ht="20.25" customHeight="1">
      <c r="T5948" s="285"/>
    </row>
    <row r="5949" spans="20:20" ht="20.25" customHeight="1">
      <c r="T5949" s="285"/>
    </row>
    <row r="5950" spans="20:20" ht="20.25" customHeight="1">
      <c r="T5950" s="285"/>
    </row>
    <row r="5951" spans="20:20" ht="20.25" customHeight="1">
      <c r="T5951" s="285"/>
    </row>
    <row r="5952" spans="20:20" ht="20.25" customHeight="1">
      <c r="T5952" s="285"/>
    </row>
    <row r="5953" spans="20:20" ht="20.25" customHeight="1">
      <c r="T5953" s="285"/>
    </row>
    <row r="5954" spans="20:20" ht="20.25" customHeight="1">
      <c r="T5954" s="285"/>
    </row>
    <row r="5955" spans="20:20" ht="20.25" customHeight="1">
      <c r="T5955" s="285"/>
    </row>
    <row r="5956" spans="20:20" ht="20.25" customHeight="1">
      <c r="T5956" s="285"/>
    </row>
    <row r="5957" spans="20:20" ht="20.25" customHeight="1">
      <c r="T5957" s="285"/>
    </row>
    <row r="5958" spans="20:20" ht="20.25" customHeight="1">
      <c r="T5958" s="285"/>
    </row>
    <row r="5959" spans="20:20" ht="20.25" customHeight="1">
      <c r="T5959" s="285"/>
    </row>
    <row r="5960" spans="20:20" ht="20.25" customHeight="1">
      <c r="T5960" s="285"/>
    </row>
    <row r="5961" spans="20:20" ht="20.25" customHeight="1">
      <c r="T5961" s="285"/>
    </row>
    <row r="5962" spans="20:20" ht="20.25" customHeight="1">
      <c r="T5962" s="285"/>
    </row>
    <row r="5963" spans="20:20" ht="20.25" customHeight="1">
      <c r="T5963" s="285"/>
    </row>
    <row r="5964" spans="20:20" ht="20.25" customHeight="1">
      <c r="T5964" s="285"/>
    </row>
    <row r="5965" spans="20:20" ht="20.25" customHeight="1">
      <c r="T5965" s="285"/>
    </row>
    <row r="5966" spans="20:20" ht="20.25" customHeight="1">
      <c r="T5966" s="285"/>
    </row>
    <row r="5967" spans="20:20" ht="20.25" customHeight="1">
      <c r="T5967" s="285"/>
    </row>
    <row r="5968" spans="20:20" ht="20.25" customHeight="1">
      <c r="T5968" s="285"/>
    </row>
    <row r="5969" spans="20:20" ht="20.25" customHeight="1">
      <c r="T5969" s="285"/>
    </row>
    <row r="5970" spans="20:20" ht="20.25" customHeight="1">
      <c r="T5970" s="285"/>
    </row>
    <row r="5971" spans="20:20" ht="20.25" customHeight="1">
      <c r="T5971" s="285"/>
    </row>
    <row r="5972" spans="20:20" ht="20.25" customHeight="1">
      <c r="T5972" s="285"/>
    </row>
    <row r="5973" spans="20:20" ht="20.25" customHeight="1">
      <c r="T5973" s="285"/>
    </row>
    <row r="5974" spans="20:20" ht="20.25" customHeight="1">
      <c r="T5974" s="285"/>
    </row>
    <row r="5975" spans="20:20" ht="20.25" customHeight="1">
      <c r="T5975" s="285"/>
    </row>
    <row r="5976" spans="20:20" ht="20.25" customHeight="1">
      <c r="T5976" s="285"/>
    </row>
    <row r="5977" spans="20:20" ht="20.25" customHeight="1">
      <c r="T5977" s="285"/>
    </row>
    <row r="5978" spans="20:20" ht="20.25" customHeight="1">
      <c r="T5978" s="285"/>
    </row>
    <row r="5979" spans="20:20" ht="20.25" customHeight="1">
      <c r="T5979" s="285"/>
    </row>
    <row r="5980" spans="20:20" ht="20.25" customHeight="1">
      <c r="T5980" s="285"/>
    </row>
    <row r="5981" spans="20:20" ht="20.25" customHeight="1">
      <c r="T5981" s="285"/>
    </row>
    <row r="5982" spans="20:20" ht="20.25" customHeight="1">
      <c r="T5982" s="285"/>
    </row>
    <row r="5983" spans="20:20" ht="20.25" customHeight="1">
      <c r="T5983" s="285"/>
    </row>
    <row r="5984" spans="20:20" ht="20.25" customHeight="1">
      <c r="T5984" s="285"/>
    </row>
    <row r="5985" spans="20:20" ht="20.25" customHeight="1">
      <c r="T5985" s="285"/>
    </row>
    <row r="5986" spans="20:20" ht="20.25" customHeight="1">
      <c r="T5986" s="285"/>
    </row>
    <row r="5987" spans="20:20" ht="20.25" customHeight="1">
      <c r="T5987" s="285"/>
    </row>
    <row r="5988" spans="20:20" ht="20.25" customHeight="1">
      <c r="T5988" s="285"/>
    </row>
    <row r="5989" spans="20:20" ht="20.25" customHeight="1">
      <c r="T5989" s="285"/>
    </row>
    <row r="5990" spans="20:20" ht="20.25" customHeight="1">
      <c r="T5990" s="285"/>
    </row>
    <row r="5991" spans="20:20" ht="20.25" customHeight="1">
      <c r="T5991" s="285"/>
    </row>
    <row r="5992" spans="20:20" ht="20.25" customHeight="1">
      <c r="T5992" s="285"/>
    </row>
    <row r="5993" spans="20:20" ht="20.25" customHeight="1">
      <c r="T5993" s="285"/>
    </row>
    <row r="5994" spans="20:20" ht="20.25" customHeight="1">
      <c r="T5994" s="285"/>
    </row>
    <row r="5995" spans="20:20" ht="20.25" customHeight="1">
      <c r="T5995" s="285"/>
    </row>
    <row r="5996" spans="20:20" ht="20.25" customHeight="1">
      <c r="T5996" s="285"/>
    </row>
    <row r="5997" spans="20:20" ht="20.25" customHeight="1">
      <c r="T5997" s="285"/>
    </row>
    <row r="5998" spans="20:20" ht="20.25" customHeight="1">
      <c r="T5998" s="285"/>
    </row>
    <row r="5999" spans="20:20" ht="20.25" customHeight="1">
      <c r="T5999" s="285"/>
    </row>
    <row r="6000" spans="20:20" ht="20.25" customHeight="1">
      <c r="T6000" s="285"/>
    </row>
    <row r="6001" spans="20:20" ht="20.25" customHeight="1">
      <c r="T6001" s="285"/>
    </row>
    <row r="6002" spans="20:20" ht="20.25" customHeight="1">
      <c r="T6002" s="285"/>
    </row>
    <row r="6003" spans="20:20" ht="20.25" customHeight="1">
      <c r="T6003" s="285"/>
    </row>
    <row r="6004" spans="20:20" ht="20.25" customHeight="1">
      <c r="T6004" s="285"/>
    </row>
    <row r="6005" spans="20:20" ht="20.25" customHeight="1">
      <c r="T6005" s="285"/>
    </row>
    <row r="6006" spans="20:20" ht="20.25" customHeight="1">
      <c r="T6006" s="285"/>
    </row>
    <row r="6007" spans="20:20" ht="20.25" customHeight="1">
      <c r="T6007" s="285"/>
    </row>
    <row r="6008" spans="20:20" ht="20.25" customHeight="1">
      <c r="T6008" s="285"/>
    </row>
    <row r="6009" spans="20:20" ht="20.25" customHeight="1">
      <c r="T6009" s="285"/>
    </row>
    <row r="6010" spans="20:20" ht="20.25" customHeight="1">
      <c r="T6010" s="285"/>
    </row>
    <row r="6011" spans="20:20" ht="20.25" customHeight="1">
      <c r="T6011" s="285"/>
    </row>
    <row r="6012" spans="20:20" ht="20.25" customHeight="1">
      <c r="T6012" s="285"/>
    </row>
    <row r="6013" spans="20:20" ht="20.25" customHeight="1">
      <c r="T6013" s="285"/>
    </row>
    <row r="6014" spans="20:20" ht="20.25" customHeight="1">
      <c r="T6014" s="285"/>
    </row>
    <row r="6015" spans="20:20" ht="20.25" customHeight="1">
      <c r="T6015" s="285"/>
    </row>
    <row r="6016" spans="20:20" ht="20.25" customHeight="1">
      <c r="T6016" s="285"/>
    </row>
    <row r="6017" spans="20:20" ht="20.25" customHeight="1">
      <c r="T6017" s="285"/>
    </row>
    <row r="6018" spans="20:20" ht="20.25" customHeight="1">
      <c r="T6018" s="285"/>
    </row>
    <row r="6019" spans="20:20" ht="20.25" customHeight="1">
      <c r="T6019" s="285"/>
    </row>
    <row r="6020" spans="20:20" ht="20.25" customHeight="1">
      <c r="T6020" s="285"/>
    </row>
    <row r="6021" spans="20:20" ht="20.25" customHeight="1">
      <c r="T6021" s="285"/>
    </row>
    <row r="6022" spans="20:20" ht="20.25" customHeight="1">
      <c r="T6022" s="285"/>
    </row>
    <row r="6023" spans="20:20" ht="20.25" customHeight="1">
      <c r="T6023" s="285"/>
    </row>
    <row r="6024" spans="20:20" ht="20.25" customHeight="1">
      <c r="T6024" s="285"/>
    </row>
    <row r="6025" spans="20:20" ht="20.25" customHeight="1">
      <c r="T6025" s="285"/>
    </row>
    <row r="6026" spans="20:20" ht="20.25" customHeight="1">
      <c r="T6026" s="285"/>
    </row>
    <row r="6027" spans="20:20" ht="20.25" customHeight="1">
      <c r="T6027" s="285"/>
    </row>
    <row r="6028" spans="20:20" ht="20.25" customHeight="1">
      <c r="T6028" s="285"/>
    </row>
    <row r="6029" spans="20:20" ht="20.25" customHeight="1">
      <c r="T6029" s="285"/>
    </row>
    <row r="6030" spans="20:20" ht="20.25" customHeight="1">
      <c r="T6030" s="285"/>
    </row>
    <row r="6031" spans="20:20" ht="20.25" customHeight="1">
      <c r="T6031" s="285"/>
    </row>
    <row r="6032" spans="20:20" ht="20.25" customHeight="1">
      <c r="T6032" s="285"/>
    </row>
    <row r="6033" spans="20:20" ht="20.25" customHeight="1">
      <c r="T6033" s="285"/>
    </row>
    <row r="6034" spans="20:20" ht="20.25" customHeight="1">
      <c r="T6034" s="285"/>
    </row>
    <row r="6035" spans="20:20" ht="20.25" customHeight="1">
      <c r="T6035" s="285"/>
    </row>
    <row r="6036" spans="20:20" ht="20.25" customHeight="1">
      <c r="T6036" s="285"/>
    </row>
    <row r="6037" spans="20:20" ht="20.25" customHeight="1">
      <c r="T6037" s="285"/>
    </row>
    <row r="6038" spans="20:20" ht="20.25" customHeight="1">
      <c r="T6038" s="285"/>
    </row>
    <row r="6039" spans="20:20" ht="20.25" customHeight="1">
      <c r="T6039" s="285"/>
    </row>
    <row r="6040" spans="20:20" ht="20.25" customHeight="1">
      <c r="T6040" s="285"/>
    </row>
    <row r="6041" spans="20:20" ht="20.25" customHeight="1">
      <c r="T6041" s="285"/>
    </row>
    <row r="6042" spans="20:20" ht="20.25" customHeight="1">
      <c r="T6042" s="285"/>
    </row>
    <row r="6043" spans="20:20" ht="20.25" customHeight="1">
      <c r="T6043" s="285"/>
    </row>
    <row r="6044" spans="20:20" ht="20.25" customHeight="1">
      <c r="T6044" s="285"/>
    </row>
    <row r="6045" spans="20:20" ht="20.25" customHeight="1">
      <c r="T6045" s="285"/>
    </row>
    <row r="6046" spans="20:20" ht="20.25" customHeight="1">
      <c r="T6046" s="285"/>
    </row>
    <row r="6047" spans="20:20" ht="20.25" customHeight="1">
      <c r="T6047" s="285"/>
    </row>
    <row r="6048" spans="20:20" ht="20.25" customHeight="1">
      <c r="T6048" s="285"/>
    </row>
    <row r="6049" spans="20:20" ht="20.25" customHeight="1">
      <c r="T6049" s="285"/>
    </row>
    <row r="6050" spans="20:20" ht="20.25" customHeight="1">
      <c r="T6050" s="285"/>
    </row>
    <row r="6051" spans="20:20" ht="20.25" customHeight="1">
      <c r="T6051" s="285"/>
    </row>
    <row r="6052" spans="20:20" ht="20.25" customHeight="1">
      <c r="T6052" s="285"/>
    </row>
    <row r="6053" spans="20:20" ht="20.25" customHeight="1">
      <c r="T6053" s="285"/>
    </row>
    <row r="6054" spans="20:20" ht="20.25" customHeight="1">
      <c r="T6054" s="285"/>
    </row>
    <row r="6055" spans="20:20" ht="20.25" customHeight="1">
      <c r="T6055" s="285"/>
    </row>
    <row r="6056" spans="20:20" ht="20.25" customHeight="1">
      <c r="T6056" s="285"/>
    </row>
    <row r="6057" spans="20:20" ht="20.25" customHeight="1">
      <c r="T6057" s="285"/>
    </row>
    <row r="6058" spans="20:20" ht="20.25" customHeight="1">
      <c r="T6058" s="285"/>
    </row>
    <row r="6059" spans="20:20" ht="20.25" customHeight="1">
      <c r="T6059" s="285"/>
    </row>
    <row r="6060" spans="20:20" ht="20.25" customHeight="1">
      <c r="T6060" s="285"/>
    </row>
    <row r="6061" spans="20:20" ht="20.25" customHeight="1">
      <c r="T6061" s="285"/>
    </row>
    <row r="6062" spans="20:20" ht="20.25" customHeight="1">
      <c r="T6062" s="285"/>
    </row>
    <row r="6063" spans="20:20" ht="20.25" customHeight="1">
      <c r="T6063" s="285"/>
    </row>
    <row r="6064" spans="20:20" ht="20.25" customHeight="1">
      <c r="T6064" s="285"/>
    </row>
    <row r="6065" spans="20:20" ht="20.25" customHeight="1">
      <c r="T6065" s="285"/>
    </row>
    <row r="6066" spans="20:20" ht="20.25" customHeight="1">
      <c r="T6066" s="285"/>
    </row>
    <row r="6067" spans="20:20" ht="20.25" customHeight="1">
      <c r="T6067" s="285"/>
    </row>
    <row r="6068" spans="20:20" ht="20.25" customHeight="1">
      <c r="T6068" s="285"/>
    </row>
    <row r="6069" spans="20:20" ht="20.25" customHeight="1">
      <c r="T6069" s="285"/>
    </row>
    <row r="6070" spans="20:20" ht="20.25" customHeight="1">
      <c r="T6070" s="285"/>
    </row>
    <row r="6071" spans="20:20" ht="20.25" customHeight="1">
      <c r="T6071" s="285"/>
    </row>
    <row r="6072" spans="20:20" ht="20.25" customHeight="1">
      <c r="T6072" s="285"/>
    </row>
    <row r="6073" spans="20:20" ht="20.25" customHeight="1">
      <c r="T6073" s="285"/>
    </row>
    <row r="6074" spans="20:20" ht="20.25" customHeight="1">
      <c r="T6074" s="285"/>
    </row>
    <row r="6075" spans="20:20" ht="20.25" customHeight="1">
      <c r="T6075" s="285"/>
    </row>
    <row r="6076" spans="20:20" ht="20.25" customHeight="1">
      <c r="T6076" s="285"/>
    </row>
    <row r="6077" spans="20:20" ht="20.25" customHeight="1">
      <c r="T6077" s="285"/>
    </row>
    <row r="6078" spans="20:20" ht="20.25" customHeight="1">
      <c r="T6078" s="285"/>
    </row>
    <row r="6079" spans="20:20" ht="20.25" customHeight="1">
      <c r="T6079" s="285"/>
    </row>
    <row r="6080" spans="20:20" ht="20.25" customHeight="1">
      <c r="T6080" s="285"/>
    </row>
    <row r="6081" spans="20:20" ht="20.25" customHeight="1">
      <c r="T6081" s="285"/>
    </row>
    <row r="6082" spans="20:20" ht="20.25" customHeight="1">
      <c r="T6082" s="285"/>
    </row>
    <row r="6083" spans="20:20" ht="20.25" customHeight="1">
      <c r="T6083" s="285"/>
    </row>
    <row r="6084" spans="20:20" ht="20.25" customHeight="1">
      <c r="T6084" s="285"/>
    </row>
    <row r="6085" spans="20:20" ht="20.25" customHeight="1">
      <c r="T6085" s="285"/>
    </row>
    <row r="6086" spans="20:20" ht="20.25" customHeight="1">
      <c r="T6086" s="285"/>
    </row>
    <row r="6087" spans="20:20" ht="20.25" customHeight="1">
      <c r="T6087" s="285"/>
    </row>
    <row r="6088" spans="20:20" ht="20.25" customHeight="1">
      <c r="T6088" s="285"/>
    </row>
    <row r="6089" spans="20:20" ht="20.25" customHeight="1">
      <c r="T6089" s="285"/>
    </row>
    <row r="6090" spans="20:20" ht="20.25" customHeight="1">
      <c r="T6090" s="285"/>
    </row>
    <row r="6091" spans="20:20" ht="20.25" customHeight="1">
      <c r="T6091" s="285"/>
    </row>
    <row r="6092" spans="20:20" ht="20.25" customHeight="1">
      <c r="T6092" s="285"/>
    </row>
    <row r="6093" spans="20:20" ht="20.25" customHeight="1">
      <c r="T6093" s="285"/>
    </row>
    <row r="6094" spans="20:20" ht="20.25" customHeight="1">
      <c r="T6094" s="285"/>
    </row>
    <row r="6095" spans="20:20" ht="20.25" customHeight="1">
      <c r="T6095" s="285"/>
    </row>
    <row r="6096" spans="20:20" ht="20.25" customHeight="1">
      <c r="T6096" s="285"/>
    </row>
    <row r="6097" spans="20:20" ht="20.25" customHeight="1">
      <c r="T6097" s="285"/>
    </row>
    <row r="6098" spans="20:20" ht="20.25" customHeight="1">
      <c r="T6098" s="285"/>
    </row>
    <row r="6099" spans="20:20" ht="20.25" customHeight="1">
      <c r="T6099" s="285"/>
    </row>
    <row r="6100" spans="20:20" ht="20.25" customHeight="1">
      <c r="T6100" s="285"/>
    </row>
    <row r="6101" spans="20:20" ht="20.25" customHeight="1">
      <c r="T6101" s="285"/>
    </row>
    <row r="6102" spans="20:20" ht="20.25" customHeight="1">
      <c r="T6102" s="285"/>
    </row>
    <row r="6103" spans="20:20" ht="20.25" customHeight="1">
      <c r="T6103" s="285"/>
    </row>
    <row r="6104" spans="20:20" ht="20.25" customHeight="1">
      <c r="T6104" s="285"/>
    </row>
    <row r="6105" spans="20:20" ht="20.25" customHeight="1">
      <c r="T6105" s="285"/>
    </row>
    <row r="6106" spans="20:20" ht="20.25" customHeight="1">
      <c r="T6106" s="285"/>
    </row>
    <row r="6107" spans="20:20" ht="20.25" customHeight="1">
      <c r="T6107" s="285"/>
    </row>
    <row r="6108" spans="20:20" ht="20.25" customHeight="1">
      <c r="T6108" s="285"/>
    </row>
    <row r="6109" spans="20:20" ht="20.25" customHeight="1">
      <c r="T6109" s="285"/>
    </row>
    <row r="6110" spans="20:20" ht="20.25" customHeight="1">
      <c r="T6110" s="285"/>
    </row>
    <row r="6111" spans="20:20" ht="20.25" customHeight="1">
      <c r="T6111" s="285"/>
    </row>
    <row r="6112" spans="20:20" ht="20.25" customHeight="1">
      <c r="T6112" s="285"/>
    </row>
    <row r="6113" spans="20:20" ht="20.25" customHeight="1">
      <c r="T6113" s="285"/>
    </row>
    <row r="6114" spans="20:20" ht="20.25" customHeight="1">
      <c r="T6114" s="285"/>
    </row>
    <row r="6115" spans="20:20" ht="20.25" customHeight="1">
      <c r="T6115" s="285"/>
    </row>
    <row r="6116" spans="20:20" ht="20.25" customHeight="1">
      <c r="T6116" s="285"/>
    </row>
    <row r="6117" spans="20:20" ht="20.25" customHeight="1">
      <c r="T6117" s="285"/>
    </row>
    <row r="6118" spans="20:20" ht="20.25" customHeight="1">
      <c r="T6118" s="285"/>
    </row>
    <row r="6119" spans="20:20" ht="20.25" customHeight="1">
      <c r="T6119" s="285"/>
    </row>
    <row r="6120" spans="20:20" ht="20.25" customHeight="1">
      <c r="T6120" s="285"/>
    </row>
    <row r="6121" spans="20:20" ht="20.25" customHeight="1">
      <c r="T6121" s="285"/>
    </row>
    <row r="6122" spans="20:20" ht="20.25" customHeight="1">
      <c r="T6122" s="285"/>
    </row>
    <row r="6123" spans="20:20" ht="20.25" customHeight="1">
      <c r="T6123" s="285"/>
    </row>
    <row r="6124" spans="20:20" ht="20.25" customHeight="1">
      <c r="T6124" s="285"/>
    </row>
    <row r="6125" spans="20:20" ht="20.25" customHeight="1">
      <c r="T6125" s="285"/>
    </row>
    <row r="6126" spans="20:20" ht="20.25" customHeight="1">
      <c r="T6126" s="285"/>
    </row>
    <row r="6127" spans="20:20" ht="20.25" customHeight="1">
      <c r="T6127" s="285"/>
    </row>
    <row r="6128" spans="20:20" ht="20.25" customHeight="1">
      <c r="T6128" s="285"/>
    </row>
    <row r="6129" spans="20:20" ht="20.25" customHeight="1">
      <c r="T6129" s="285"/>
    </row>
    <row r="6130" spans="20:20" ht="20.25" customHeight="1">
      <c r="T6130" s="285"/>
    </row>
    <row r="6131" spans="20:20" ht="20.25" customHeight="1">
      <c r="T6131" s="285"/>
    </row>
    <row r="6132" spans="20:20" ht="20.25" customHeight="1">
      <c r="T6132" s="285"/>
    </row>
    <row r="6133" spans="20:20" ht="20.25" customHeight="1">
      <c r="T6133" s="285"/>
    </row>
    <row r="6134" spans="20:20" ht="20.25" customHeight="1">
      <c r="T6134" s="285"/>
    </row>
    <row r="6135" spans="20:20" ht="20.25" customHeight="1">
      <c r="T6135" s="285"/>
    </row>
    <row r="6136" spans="20:20" ht="20.25" customHeight="1">
      <c r="T6136" s="285"/>
    </row>
    <row r="6137" spans="20:20" ht="20.25" customHeight="1">
      <c r="T6137" s="285"/>
    </row>
    <row r="6138" spans="20:20" ht="20.25" customHeight="1">
      <c r="T6138" s="285"/>
    </row>
    <row r="6139" spans="20:20" ht="20.25" customHeight="1">
      <c r="T6139" s="285"/>
    </row>
    <row r="6140" spans="20:20" ht="20.25" customHeight="1">
      <c r="T6140" s="285"/>
    </row>
    <row r="6141" spans="20:20" ht="20.25" customHeight="1">
      <c r="T6141" s="285"/>
    </row>
    <row r="6142" spans="20:20" ht="20.25" customHeight="1">
      <c r="T6142" s="285"/>
    </row>
    <row r="6143" spans="20:20" ht="20.25" customHeight="1">
      <c r="T6143" s="285"/>
    </row>
    <row r="6144" spans="20:20" ht="20.25" customHeight="1">
      <c r="T6144" s="285"/>
    </row>
    <row r="6145" spans="20:20" ht="20.25" customHeight="1">
      <c r="T6145" s="285"/>
    </row>
    <row r="6146" spans="20:20" ht="20.25" customHeight="1">
      <c r="T6146" s="285"/>
    </row>
    <row r="6147" spans="20:20" ht="20.25" customHeight="1">
      <c r="T6147" s="285"/>
    </row>
    <row r="6148" spans="20:20" ht="20.25" customHeight="1">
      <c r="T6148" s="285"/>
    </row>
    <row r="6149" spans="20:20" ht="20.25" customHeight="1">
      <c r="T6149" s="285"/>
    </row>
    <row r="6150" spans="20:20" ht="20.25" customHeight="1">
      <c r="T6150" s="285"/>
    </row>
    <row r="6151" spans="20:20" ht="20.25" customHeight="1">
      <c r="T6151" s="285"/>
    </row>
    <row r="6152" spans="20:20" ht="20.25" customHeight="1">
      <c r="T6152" s="285"/>
    </row>
    <row r="6153" spans="20:20" ht="20.25" customHeight="1">
      <c r="T6153" s="285"/>
    </row>
    <row r="6154" spans="20:20" ht="20.25" customHeight="1">
      <c r="T6154" s="285"/>
    </row>
    <row r="6155" spans="20:20" ht="20.25" customHeight="1">
      <c r="T6155" s="285"/>
    </row>
    <row r="6156" spans="20:20" ht="20.25" customHeight="1">
      <c r="T6156" s="285"/>
    </row>
    <row r="6157" spans="20:20" ht="20.25" customHeight="1">
      <c r="T6157" s="285"/>
    </row>
    <row r="6158" spans="20:20" ht="20.25" customHeight="1">
      <c r="T6158" s="285"/>
    </row>
    <row r="6159" spans="20:20" ht="20.25" customHeight="1">
      <c r="T6159" s="285"/>
    </row>
    <row r="6160" spans="20:20" ht="20.25" customHeight="1">
      <c r="T6160" s="285"/>
    </row>
    <row r="6161" spans="20:20" ht="20.25" customHeight="1">
      <c r="T6161" s="285"/>
    </row>
    <row r="6162" spans="20:20" ht="20.25" customHeight="1">
      <c r="T6162" s="285"/>
    </row>
    <row r="6163" spans="20:20" ht="20.25" customHeight="1">
      <c r="T6163" s="285"/>
    </row>
    <row r="6164" spans="20:20" ht="20.25" customHeight="1">
      <c r="T6164" s="285"/>
    </row>
    <row r="6165" spans="20:20" ht="20.25" customHeight="1">
      <c r="T6165" s="285"/>
    </row>
    <row r="6166" spans="20:20" ht="20.25" customHeight="1">
      <c r="T6166" s="285"/>
    </row>
    <row r="6167" spans="20:20" ht="20.25" customHeight="1">
      <c r="T6167" s="285"/>
    </row>
    <row r="6168" spans="20:20" ht="20.25" customHeight="1">
      <c r="T6168" s="285"/>
    </row>
    <row r="6169" spans="20:20" ht="20.25" customHeight="1">
      <c r="T6169" s="285"/>
    </row>
    <row r="6170" spans="20:20" ht="20.25" customHeight="1">
      <c r="T6170" s="285"/>
    </row>
    <row r="6171" spans="20:20" ht="20.25" customHeight="1">
      <c r="T6171" s="285"/>
    </row>
    <row r="6172" spans="20:20" ht="20.25" customHeight="1">
      <c r="T6172" s="285"/>
    </row>
    <row r="6173" spans="20:20" ht="20.25" customHeight="1">
      <c r="T6173" s="285"/>
    </row>
    <row r="6174" spans="20:20" ht="20.25" customHeight="1">
      <c r="T6174" s="285"/>
    </row>
    <row r="6175" spans="20:20" ht="20.25" customHeight="1">
      <c r="T6175" s="285"/>
    </row>
    <row r="6176" spans="20:20" ht="20.25" customHeight="1">
      <c r="T6176" s="285"/>
    </row>
    <row r="6177" spans="20:20" ht="20.25" customHeight="1">
      <c r="T6177" s="285"/>
    </row>
    <row r="6178" spans="20:20" ht="20.25" customHeight="1">
      <c r="T6178" s="285"/>
    </row>
    <row r="6179" spans="20:20" ht="20.25" customHeight="1">
      <c r="T6179" s="285"/>
    </row>
    <row r="6180" spans="20:20" ht="20.25" customHeight="1">
      <c r="T6180" s="285"/>
    </row>
    <row r="6181" spans="20:20" ht="20.25" customHeight="1">
      <c r="T6181" s="285"/>
    </row>
    <row r="6182" spans="20:20" ht="20.25" customHeight="1">
      <c r="T6182" s="285"/>
    </row>
    <row r="6183" spans="20:20" ht="20.25" customHeight="1">
      <c r="T6183" s="285"/>
    </row>
    <row r="6184" spans="20:20" ht="20.25" customHeight="1">
      <c r="T6184" s="285"/>
    </row>
    <row r="6185" spans="20:20" ht="20.25" customHeight="1">
      <c r="T6185" s="285"/>
    </row>
    <row r="6186" spans="20:20" ht="20.25" customHeight="1">
      <c r="T6186" s="285"/>
    </row>
    <row r="6187" spans="20:20" ht="20.25" customHeight="1">
      <c r="T6187" s="285"/>
    </row>
    <row r="6188" spans="20:20" ht="20.25" customHeight="1">
      <c r="T6188" s="285"/>
    </row>
    <row r="6189" spans="20:20" ht="20.25" customHeight="1">
      <c r="T6189" s="285"/>
    </row>
    <row r="6190" spans="20:20" ht="20.25" customHeight="1">
      <c r="T6190" s="285"/>
    </row>
    <row r="6191" spans="20:20" ht="20.25" customHeight="1">
      <c r="T6191" s="285"/>
    </row>
    <row r="6192" spans="20:20" ht="20.25" customHeight="1">
      <c r="T6192" s="285"/>
    </row>
    <row r="6193" spans="20:20" ht="20.25" customHeight="1">
      <c r="T6193" s="285"/>
    </row>
    <row r="6194" spans="20:20" ht="20.25" customHeight="1">
      <c r="T6194" s="285"/>
    </row>
    <row r="6195" spans="20:20" ht="20.25" customHeight="1">
      <c r="T6195" s="285"/>
    </row>
    <row r="6196" spans="20:20" ht="20.25" customHeight="1">
      <c r="T6196" s="285"/>
    </row>
    <row r="6197" spans="20:20" ht="20.25" customHeight="1">
      <c r="T6197" s="285"/>
    </row>
    <row r="6198" spans="20:20" ht="20.25" customHeight="1">
      <c r="T6198" s="285"/>
    </row>
    <row r="6199" spans="20:20" ht="20.25" customHeight="1">
      <c r="T6199" s="285"/>
    </row>
    <row r="6200" spans="20:20" ht="20.25" customHeight="1">
      <c r="T6200" s="285"/>
    </row>
    <row r="6201" spans="20:20" ht="20.25" customHeight="1">
      <c r="T6201" s="285"/>
    </row>
    <row r="6202" spans="20:20" ht="20.25" customHeight="1">
      <c r="T6202" s="285"/>
    </row>
    <row r="6203" spans="20:20" ht="20.25" customHeight="1">
      <c r="T6203" s="285"/>
    </row>
    <row r="6204" spans="20:20" ht="20.25" customHeight="1">
      <c r="T6204" s="285"/>
    </row>
    <row r="6205" spans="20:20" ht="20.25" customHeight="1">
      <c r="T6205" s="285"/>
    </row>
    <row r="6206" spans="20:20" ht="20.25" customHeight="1">
      <c r="T6206" s="285"/>
    </row>
    <row r="6207" spans="20:20" ht="20.25" customHeight="1">
      <c r="T6207" s="285"/>
    </row>
    <row r="6208" spans="20:20" ht="20.25" customHeight="1">
      <c r="T6208" s="285"/>
    </row>
    <row r="6209" spans="20:20" ht="20.25" customHeight="1">
      <c r="T6209" s="285"/>
    </row>
    <row r="6210" spans="20:20" ht="20.25" customHeight="1">
      <c r="T6210" s="285"/>
    </row>
    <row r="6211" spans="20:20" ht="20.25" customHeight="1">
      <c r="T6211" s="285"/>
    </row>
    <row r="6212" spans="20:20" ht="20.25" customHeight="1">
      <c r="T6212" s="285"/>
    </row>
    <row r="6213" spans="20:20" ht="20.25" customHeight="1">
      <c r="T6213" s="285"/>
    </row>
    <row r="6214" spans="20:20" ht="20.25" customHeight="1">
      <c r="T6214" s="285"/>
    </row>
    <row r="6215" spans="20:20" ht="20.25" customHeight="1">
      <c r="T6215" s="285"/>
    </row>
    <row r="6216" spans="20:20" ht="20.25" customHeight="1">
      <c r="T6216" s="285"/>
    </row>
    <row r="6217" spans="20:20" ht="20.25" customHeight="1">
      <c r="T6217" s="285"/>
    </row>
    <row r="6218" spans="20:20" ht="20.25" customHeight="1">
      <c r="T6218" s="285"/>
    </row>
    <row r="6219" spans="20:20" ht="20.25" customHeight="1">
      <c r="T6219" s="285"/>
    </row>
    <row r="6220" spans="20:20" ht="20.25" customHeight="1">
      <c r="T6220" s="285"/>
    </row>
    <row r="6221" spans="20:20" ht="20.25" customHeight="1">
      <c r="T6221" s="285"/>
    </row>
    <row r="6222" spans="20:20" ht="20.25" customHeight="1">
      <c r="T6222" s="285"/>
    </row>
    <row r="6223" spans="20:20" ht="20.25" customHeight="1">
      <c r="T6223" s="285"/>
    </row>
    <row r="6224" spans="20:20" ht="20.25" customHeight="1">
      <c r="T6224" s="285"/>
    </row>
    <row r="6225" spans="20:20" ht="20.25" customHeight="1">
      <c r="T6225" s="285"/>
    </row>
    <row r="6226" spans="20:20" ht="20.25" customHeight="1">
      <c r="T6226" s="285"/>
    </row>
    <row r="6227" spans="20:20" ht="20.25" customHeight="1">
      <c r="T6227" s="285"/>
    </row>
    <row r="6228" spans="20:20" ht="20.25" customHeight="1">
      <c r="T6228" s="285"/>
    </row>
    <row r="6229" spans="20:20" ht="20.25" customHeight="1">
      <c r="T6229" s="285"/>
    </row>
    <row r="6230" spans="20:20" ht="20.25" customHeight="1">
      <c r="T6230" s="285"/>
    </row>
    <row r="6231" spans="20:20" ht="20.25" customHeight="1">
      <c r="T6231" s="285"/>
    </row>
    <row r="6232" spans="20:20" ht="20.25" customHeight="1">
      <c r="T6232" s="285"/>
    </row>
    <row r="6233" spans="20:20" ht="20.25" customHeight="1">
      <c r="T6233" s="285"/>
    </row>
    <row r="6234" spans="20:20" ht="20.25" customHeight="1">
      <c r="T6234" s="285"/>
    </row>
    <row r="6235" spans="20:20" ht="20.25" customHeight="1">
      <c r="T6235" s="285"/>
    </row>
    <row r="6236" spans="20:20" ht="20.25" customHeight="1">
      <c r="T6236" s="285"/>
    </row>
    <row r="6237" spans="20:20" ht="20.25" customHeight="1">
      <c r="T6237" s="285"/>
    </row>
    <row r="6238" spans="20:20" ht="20.25" customHeight="1">
      <c r="T6238" s="285"/>
    </row>
    <row r="6239" spans="20:20" ht="20.25" customHeight="1">
      <c r="T6239" s="285"/>
    </row>
    <row r="6240" spans="20:20" ht="20.25" customHeight="1">
      <c r="T6240" s="285"/>
    </row>
    <row r="6241" spans="20:20" ht="20.25" customHeight="1">
      <c r="T6241" s="285"/>
    </row>
    <row r="6242" spans="20:20" ht="20.25" customHeight="1">
      <c r="T6242" s="285"/>
    </row>
    <row r="6243" spans="20:20" ht="20.25" customHeight="1">
      <c r="T6243" s="285"/>
    </row>
    <row r="6244" spans="20:20" ht="20.25" customHeight="1">
      <c r="T6244" s="285"/>
    </row>
    <row r="6245" spans="20:20" ht="20.25" customHeight="1">
      <c r="T6245" s="285"/>
    </row>
    <row r="6246" spans="20:20" ht="20.25" customHeight="1">
      <c r="T6246" s="285"/>
    </row>
    <row r="6247" spans="20:20" ht="20.25" customHeight="1">
      <c r="T6247" s="285"/>
    </row>
    <row r="6248" spans="20:20" ht="20.25" customHeight="1">
      <c r="T6248" s="285"/>
    </row>
    <row r="6249" spans="20:20" ht="20.25" customHeight="1">
      <c r="T6249" s="285"/>
    </row>
    <row r="6250" spans="20:20" ht="20.25" customHeight="1">
      <c r="T6250" s="285"/>
    </row>
    <row r="6251" spans="20:20" ht="20.25" customHeight="1">
      <c r="T6251" s="285"/>
    </row>
    <row r="6252" spans="20:20" ht="20.25" customHeight="1">
      <c r="T6252" s="285"/>
    </row>
    <row r="6253" spans="20:20" ht="20.25" customHeight="1">
      <c r="T6253" s="285"/>
    </row>
    <row r="6254" spans="20:20" ht="20.25" customHeight="1">
      <c r="T6254" s="285"/>
    </row>
    <row r="6255" spans="20:20" ht="20.25" customHeight="1">
      <c r="T6255" s="285"/>
    </row>
    <row r="6256" spans="20:20" ht="20.25" customHeight="1">
      <c r="T6256" s="285"/>
    </row>
    <row r="6257" spans="20:20" ht="20.25" customHeight="1">
      <c r="T6257" s="285"/>
    </row>
    <row r="6258" spans="20:20" ht="20.25" customHeight="1">
      <c r="T6258" s="285"/>
    </row>
    <row r="6259" spans="20:20" ht="20.25" customHeight="1">
      <c r="T6259" s="285"/>
    </row>
    <row r="6260" spans="20:20" ht="20.25" customHeight="1">
      <c r="T6260" s="285"/>
    </row>
    <row r="6261" spans="20:20" ht="20.25" customHeight="1">
      <c r="T6261" s="285"/>
    </row>
    <row r="6262" spans="20:20" ht="20.25" customHeight="1">
      <c r="T6262" s="285"/>
    </row>
    <row r="6263" spans="20:20" ht="20.25" customHeight="1">
      <c r="T6263" s="285"/>
    </row>
    <row r="6264" spans="20:20" ht="20.25" customHeight="1">
      <c r="T6264" s="285"/>
    </row>
    <row r="6265" spans="20:20" ht="20.25" customHeight="1">
      <c r="T6265" s="285"/>
    </row>
    <row r="6266" spans="20:20" ht="20.25" customHeight="1">
      <c r="T6266" s="285"/>
    </row>
    <row r="6267" spans="20:20" ht="20.25" customHeight="1">
      <c r="T6267" s="285"/>
    </row>
    <row r="6268" spans="20:20" ht="20.25" customHeight="1">
      <c r="T6268" s="285"/>
    </row>
    <row r="6269" spans="20:20" ht="20.25" customHeight="1">
      <c r="T6269" s="285"/>
    </row>
    <row r="6270" spans="20:20" ht="20.25" customHeight="1">
      <c r="T6270" s="285"/>
    </row>
    <row r="6271" spans="20:20" ht="20.25" customHeight="1">
      <c r="T6271" s="285"/>
    </row>
    <row r="6272" spans="20:20" ht="20.25" customHeight="1">
      <c r="T6272" s="285"/>
    </row>
    <row r="6273" spans="20:20" ht="20.25" customHeight="1">
      <c r="T6273" s="285"/>
    </row>
    <row r="6274" spans="20:20" ht="20.25" customHeight="1">
      <c r="T6274" s="285"/>
    </row>
    <row r="6275" spans="20:20" ht="20.25" customHeight="1">
      <c r="T6275" s="285"/>
    </row>
    <row r="6276" spans="20:20" ht="20.25" customHeight="1">
      <c r="T6276" s="285"/>
    </row>
    <row r="6277" spans="20:20" ht="20.25" customHeight="1">
      <c r="T6277" s="285"/>
    </row>
    <row r="6278" spans="20:20" ht="20.25" customHeight="1">
      <c r="T6278" s="285"/>
    </row>
    <row r="6279" spans="20:20" ht="20.25" customHeight="1">
      <c r="T6279" s="285"/>
    </row>
    <row r="6280" spans="20:20" ht="20.25" customHeight="1">
      <c r="T6280" s="285"/>
    </row>
    <row r="6281" spans="20:20" ht="20.25" customHeight="1">
      <c r="T6281" s="285"/>
    </row>
    <row r="6282" spans="20:20" ht="20.25" customHeight="1">
      <c r="T6282" s="285"/>
    </row>
    <row r="6283" spans="20:20" ht="20.25" customHeight="1">
      <c r="T6283" s="285"/>
    </row>
    <row r="6284" spans="20:20" ht="20.25" customHeight="1">
      <c r="T6284" s="285"/>
    </row>
    <row r="6285" spans="20:20" ht="20.25" customHeight="1">
      <c r="T6285" s="285"/>
    </row>
    <row r="6286" spans="20:20" ht="20.25" customHeight="1">
      <c r="T6286" s="285"/>
    </row>
    <row r="6287" spans="20:20" ht="20.25" customHeight="1">
      <c r="T6287" s="285"/>
    </row>
    <row r="6288" spans="20:20" ht="20.25" customHeight="1">
      <c r="T6288" s="285"/>
    </row>
    <row r="6289" spans="20:20" ht="20.25" customHeight="1">
      <c r="T6289" s="285"/>
    </row>
    <row r="6290" spans="20:20" ht="20.25" customHeight="1">
      <c r="T6290" s="285"/>
    </row>
    <row r="6291" spans="20:20" ht="20.25" customHeight="1">
      <c r="T6291" s="285"/>
    </row>
    <row r="6292" spans="20:20" ht="20.25" customHeight="1">
      <c r="T6292" s="285"/>
    </row>
    <row r="6293" spans="20:20" ht="20.25" customHeight="1">
      <c r="T6293" s="285"/>
    </row>
    <row r="6294" spans="20:20" ht="20.25" customHeight="1">
      <c r="T6294" s="285"/>
    </row>
    <row r="6295" spans="20:20" ht="20.25" customHeight="1">
      <c r="T6295" s="285"/>
    </row>
    <row r="6296" spans="20:20" ht="20.25" customHeight="1">
      <c r="T6296" s="285"/>
    </row>
    <row r="6297" spans="20:20" ht="20.25" customHeight="1">
      <c r="T6297" s="285"/>
    </row>
    <row r="6298" spans="20:20" ht="20.25" customHeight="1">
      <c r="T6298" s="285"/>
    </row>
    <row r="6299" spans="20:20" ht="20.25" customHeight="1">
      <c r="T6299" s="285"/>
    </row>
    <row r="6300" spans="20:20" ht="20.25" customHeight="1">
      <c r="T6300" s="285"/>
    </row>
    <row r="6301" spans="20:20" ht="20.25" customHeight="1">
      <c r="T6301" s="285"/>
    </row>
    <row r="6302" spans="20:20" ht="20.25" customHeight="1">
      <c r="T6302" s="285"/>
    </row>
    <row r="6303" spans="20:20" ht="20.25" customHeight="1">
      <c r="T6303" s="285"/>
    </row>
    <row r="6304" spans="20:20" ht="20.25" customHeight="1">
      <c r="T6304" s="285"/>
    </row>
    <row r="6305" spans="20:20" ht="20.25" customHeight="1">
      <c r="T6305" s="285"/>
    </row>
    <row r="6306" spans="20:20" ht="20.25" customHeight="1">
      <c r="T6306" s="285"/>
    </row>
    <row r="6307" spans="20:20" ht="20.25" customHeight="1">
      <c r="T6307" s="285"/>
    </row>
    <row r="6308" spans="20:20" ht="20.25" customHeight="1">
      <c r="T6308" s="285"/>
    </row>
    <row r="6309" spans="20:20" ht="20.25" customHeight="1">
      <c r="T6309" s="285"/>
    </row>
    <row r="6310" spans="20:20" ht="20.25" customHeight="1">
      <c r="T6310" s="285"/>
    </row>
    <row r="6311" spans="20:20" ht="20.25" customHeight="1">
      <c r="T6311" s="285"/>
    </row>
    <row r="6312" spans="20:20" ht="20.25" customHeight="1">
      <c r="T6312" s="285"/>
    </row>
    <row r="6313" spans="20:20" ht="20.25" customHeight="1">
      <c r="T6313" s="285"/>
    </row>
    <row r="6314" spans="20:20" ht="20.25" customHeight="1">
      <c r="T6314" s="285"/>
    </row>
    <row r="6315" spans="20:20" ht="20.25" customHeight="1">
      <c r="T6315" s="285"/>
    </row>
    <row r="6316" spans="20:20" ht="20.25" customHeight="1">
      <c r="T6316" s="285"/>
    </row>
    <row r="6317" spans="20:20" ht="20.25" customHeight="1">
      <c r="T6317" s="285"/>
    </row>
    <row r="6318" spans="20:20" ht="20.25" customHeight="1">
      <c r="T6318" s="285"/>
    </row>
    <row r="6319" spans="20:20" ht="20.25" customHeight="1">
      <c r="T6319" s="285"/>
    </row>
    <row r="6320" spans="20:20" ht="20.25" customHeight="1">
      <c r="T6320" s="285"/>
    </row>
    <row r="6321" spans="20:20" ht="20.25" customHeight="1">
      <c r="T6321" s="285"/>
    </row>
    <row r="6322" spans="20:20" ht="20.25" customHeight="1">
      <c r="T6322" s="285"/>
    </row>
    <row r="6323" spans="20:20" ht="20.25" customHeight="1">
      <c r="T6323" s="285"/>
    </row>
    <row r="6324" spans="20:20" ht="20.25" customHeight="1">
      <c r="T6324" s="285"/>
    </row>
    <row r="6325" spans="20:20" ht="20.25" customHeight="1">
      <c r="T6325" s="285"/>
    </row>
    <row r="6326" spans="20:20" ht="20.25" customHeight="1">
      <c r="T6326" s="285"/>
    </row>
    <row r="6327" spans="20:20" ht="20.25" customHeight="1">
      <c r="T6327" s="285"/>
    </row>
    <row r="6328" spans="20:20" ht="20.25" customHeight="1">
      <c r="T6328" s="285"/>
    </row>
    <row r="6329" spans="20:20" ht="20.25" customHeight="1">
      <c r="T6329" s="285"/>
    </row>
    <row r="6330" spans="20:20" ht="20.25" customHeight="1">
      <c r="T6330" s="285"/>
    </row>
    <row r="6331" spans="20:20" ht="20.25" customHeight="1">
      <c r="T6331" s="285"/>
    </row>
    <row r="6332" spans="20:20" ht="20.25" customHeight="1">
      <c r="T6332" s="285"/>
    </row>
    <row r="6333" spans="20:20" ht="20.25" customHeight="1">
      <c r="T6333" s="285"/>
    </row>
    <row r="6334" spans="20:20" ht="20.25" customHeight="1">
      <c r="T6334" s="285"/>
    </row>
    <row r="6335" spans="20:20" ht="20.25" customHeight="1">
      <c r="T6335" s="285"/>
    </row>
    <row r="6336" spans="20:20" ht="20.25" customHeight="1">
      <c r="T6336" s="285"/>
    </row>
    <row r="6337" spans="20:20" ht="20.25" customHeight="1">
      <c r="T6337" s="285"/>
    </row>
    <row r="6338" spans="20:20" ht="20.25" customHeight="1">
      <c r="T6338" s="285"/>
    </row>
    <row r="6339" spans="20:20" ht="20.25" customHeight="1">
      <c r="T6339" s="285"/>
    </row>
    <row r="6340" spans="20:20" ht="20.25" customHeight="1">
      <c r="T6340" s="285"/>
    </row>
    <row r="6341" spans="20:20" ht="20.25" customHeight="1">
      <c r="T6341" s="285"/>
    </row>
    <row r="6342" spans="20:20" ht="20.25" customHeight="1">
      <c r="T6342" s="285"/>
    </row>
    <row r="6343" spans="20:20" ht="20.25" customHeight="1">
      <c r="T6343" s="285"/>
    </row>
    <row r="6344" spans="20:20" ht="20.25" customHeight="1">
      <c r="T6344" s="285"/>
    </row>
    <row r="6345" spans="20:20" ht="20.25" customHeight="1">
      <c r="T6345" s="285"/>
    </row>
    <row r="6346" spans="20:20" ht="20.25" customHeight="1">
      <c r="T6346" s="285"/>
    </row>
    <row r="6347" spans="20:20" ht="20.25" customHeight="1">
      <c r="T6347" s="285"/>
    </row>
    <row r="6348" spans="20:20" ht="20.25" customHeight="1">
      <c r="T6348" s="285"/>
    </row>
    <row r="6349" spans="20:20" ht="20.25" customHeight="1">
      <c r="T6349" s="285"/>
    </row>
    <row r="6350" spans="20:20" ht="20.25" customHeight="1">
      <c r="T6350" s="285"/>
    </row>
    <row r="6351" spans="20:20" ht="20.25" customHeight="1">
      <c r="T6351" s="285"/>
    </row>
    <row r="6352" spans="20:20" ht="20.25" customHeight="1">
      <c r="T6352" s="285"/>
    </row>
    <row r="6353" spans="20:20" ht="20.25" customHeight="1">
      <c r="T6353" s="285"/>
    </row>
    <row r="6354" spans="20:20" ht="20.25" customHeight="1">
      <c r="T6354" s="285"/>
    </row>
    <row r="6355" spans="20:20" ht="20.25" customHeight="1">
      <c r="T6355" s="285"/>
    </row>
    <row r="6356" spans="20:20" ht="20.25" customHeight="1">
      <c r="T6356" s="285"/>
    </row>
    <row r="6357" spans="20:20" ht="20.25" customHeight="1">
      <c r="T6357" s="285"/>
    </row>
    <row r="6358" spans="20:20" ht="20.25" customHeight="1">
      <c r="T6358" s="285"/>
    </row>
    <row r="6359" spans="20:20" ht="20.25" customHeight="1">
      <c r="T6359" s="285"/>
    </row>
    <row r="6360" spans="20:20" ht="20.25" customHeight="1">
      <c r="T6360" s="285"/>
    </row>
    <row r="6361" spans="20:20" ht="20.25" customHeight="1">
      <c r="T6361" s="285"/>
    </row>
    <row r="6362" spans="20:20" ht="20.25" customHeight="1">
      <c r="T6362" s="285"/>
    </row>
    <row r="6363" spans="20:20" ht="20.25" customHeight="1">
      <c r="T6363" s="285"/>
    </row>
    <row r="6364" spans="20:20" ht="20.25" customHeight="1">
      <c r="T6364" s="285"/>
    </row>
    <row r="6365" spans="20:20" ht="20.25" customHeight="1">
      <c r="T6365" s="285"/>
    </row>
    <row r="6366" spans="20:20" ht="20.25" customHeight="1">
      <c r="T6366" s="285"/>
    </row>
    <row r="6367" spans="20:20" ht="20.25" customHeight="1">
      <c r="T6367" s="285"/>
    </row>
    <row r="6368" spans="20:20" ht="20.25" customHeight="1">
      <c r="T6368" s="285"/>
    </row>
    <row r="6369" spans="20:20" ht="20.25" customHeight="1">
      <c r="T6369" s="285"/>
    </row>
    <row r="6370" spans="20:20" ht="20.25" customHeight="1">
      <c r="T6370" s="285"/>
    </row>
    <row r="6371" spans="20:20" ht="20.25" customHeight="1">
      <c r="T6371" s="285"/>
    </row>
    <row r="6372" spans="20:20" ht="20.25" customHeight="1">
      <c r="T6372" s="285"/>
    </row>
    <row r="6373" spans="20:20" ht="20.25" customHeight="1">
      <c r="T6373" s="285"/>
    </row>
    <row r="6374" spans="20:20" ht="20.25" customHeight="1">
      <c r="T6374" s="285"/>
    </row>
    <row r="6375" spans="20:20" ht="20.25" customHeight="1">
      <c r="T6375" s="285"/>
    </row>
    <row r="6376" spans="20:20" ht="20.25" customHeight="1">
      <c r="T6376" s="285"/>
    </row>
    <row r="6377" spans="20:20" ht="20.25" customHeight="1">
      <c r="T6377" s="285"/>
    </row>
    <row r="6378" spans="20:20" ht="20.25" customHeight="1">
      <c r="T6378" s="285"/>
    </row>
    <row r="6379" spans="20:20" ht="20.25" customHeight="1">
      <c r="T6379" s="285"/>
    </row>
    <row r="6380" spans="20:20" ht="20.25" customHeight="1">
      <c r="T6380" s="285"/>
    </row>
    <row r="6381" spans="20:20" ht="20.25" customHeight="1">
      <c r="T6381" s="285"/>
    </row>
    <row r="6382" spans="20:20" ht="20.25" customHeight="1">
      <c r="T6382" s="285"/>
    </row>
    <row r="6383" spans="20:20" ht="20.25" customHeight="1">
      <c r="T6383" s="285"/>
    </row>
    <row r="6384" spans="20:20" ht="20.25" customHeight="1">
      <c r="T6384" s="285"/>
    </row>
    <row r="6385" spans="20:20" ht="20.25" customHeight="1">
      <c r="T6385" s="285"/>
    </row>
    <row r="6386" spans="20:20" ht="20.25" customHeight="1">
      <c r="T6386" s="285"/>
    </row>
    <row r="6387" spans="20:20" ht="20.25" customHeight="1">
      <c r="T6387" s="285"/>
    </row>
    <row r="6388" spans="20:20" ht="20.25" customHeight="1">
      <c r="T6388" s="285"/>
    </row>
    <row r="6389" spans="20:20" ht="20.25" customHeight="1">
      <c r="T6389" s="285"/>
    </row>
    <row r="6390" spans="20:20" ht="20.25" customHeight="1">
      <c r="T6390" s="285"/>
    </row>
    <row r="6391" spans="20:20" ht="20.25" customHeight="1">
      <c r="T6391" s="285"/>
    </row>
    <row r="6392" spans="20:20" ht="20.25" customHeight="1">
      <c r="T6392" s="285"/>
    </row>
    <row r="6393" spans="20:20" ht="20.25" customHeight="1">
      <c r="T6393" s="285"/>
    </row>
    <row r="6394" spans="20:20" ht="20.25" customHeight="1">
      <c r="T6394" s="285"/>
    </row>
    <row r="6395" spans="20:20" ht="20.25" customHeight="1">
      <c r="T6395" s="285"/>
    </row>
    <row r="6396" spans="20:20" ht="20.25" customHeight="1">
      <c r="T6396" s="285"/>
    </row>
    <row r="6397" spans="20:20" ht="20.25" customHeight="1">
      <c r="T6397" s="285"/>
    </row>
    <row r="6398" spans="20:20" ht="20.25" customHeight="1">
      <c r="T6398" s="285"/>
    </row>
    <row r="6399" spans="20:20" ht="20.25" customHeight="1">
      <c r="T6399" s="285"/>
    </row>
    <row r="6400" spans="20:20" ht="20.25" customHeight="1">
      <c r="T6400" s="285"/>
    </row>
    <row r="6401" spans="20:20" ht="20.25" customHeight="1">
      <c r="T6401" s="285"/>
    </row>
    <row r="6402" spans="20:20" ht="20.25" customHeight="1">
      <c r="T6402" s="285"/>
    </row>
    <row r="6403" spans="20:20" ht="20.25" customHeight="1">
      <c r="T6403" s="285"/>
    </row>
    <row r="6404" spans="20:20" ht="20.25" customHeight="1">
      <c r="T6404" s="285"/>
    </row>
    <row r="6405" spans="20:20" ht="20.25" customHeight="1">
      <c r="T6405" s="285"/>
    </row>
    <row r="6406" spans="20:20" ht="20.25" customHeight="1">
      <c r="T6406" s="285"/>
    </row>
    <row r="6407" spans="20:20" ht="20.25" customHeight="1">
      <c r="T6407" s="285"/>
    </row>
    <row r="6408" spans="20:20" ht="20.25" customHeight="1">
      <c r="T6408" s="285"/>
    </row>
    <row r="6409" spans="20:20" ht="20.25" customHeight="1">
      <c r="T6409" s="285"/>
    </row>
    <row r="6410" spans="20:20" ht="20.25" customHeight="1">
      <c r="T6410" s="285"/>
    </row>
    <row r="6411" spans="20:20" ht="20.25" customHeight="1">
      <c r="T6411" s="285"/>
    </row>
    <row r="6412" spans="20:20" ht="20.25" customHeight="1">
      <c r="T6412" s="285"/>
    </row>
    <row r="6413" spans="20:20" ht="20.25" customHeight="1">
      <c r="T6413" s="285"/>
    </row>
    <row r="6414" spans="20:20" ht="20.25" customHeight="1">
      <c r="T6414" s="285"/>
    </row>
    <row r="6415" spans="20:20" ht="20.25" customHeight="1">
      <c r="T6415" s="285"/>
    </row>
    <row r="6416" spans="20:20" ht="20.25" customHeight="1">
      <c r="T6416" s="285"/>
    </row>
    <row r="6417" spans="20:20" ht="20.25" customHeight="1">
      <c r="T6417" s="285"/>
    </row>
    <row r="6418" spans="20:20" ht="20.25" customHeight="1">
      <c r="T6418" s="285"/>
    </row>
    <row r="6419" spans="20:20" ht="20.25" customHeight="1">
      <c r="T6419" s="285"/>
    </row>
    <row r="6420" spans="20:20" ht="20.25" customHeight="1">
      <c r="T6420" s="285"/>
    </row>
    <row r="6421" spans="20:20" ht="20.25" customHeight="1">
      <c r="T6421" s="285"/>
    </row>
    <row r="6422" spans="20:20" ht="20.25" customHeight="1">
      <c r="T6422" s="285"/>
    </row>
    <row r="6423" spans="20:20" ht="20.25" customHeight="1">
      <c r="T6423" s="285"/>
    </row>
    <row r="6424" spans="20:20" ht="20.25" customHeight="1">
      <c r="T6424" s="285"/>
    </row>
    <row r="6425" spans="20:20" ht="20.25" customHeight="1">
      <c r="T6425" s="285"/>
    </row>
    <row r="6426" spans="20:20" ht="20.25" customHeight="1">
      <c r="T6426" s="285"/>
    </row>
    <row r="6427" spans="20:20" ht="20.25" customHeight="1">
      <c r="T6427" s="285"/>
    </row>
    <row r="6428" spans="20:20" ht="20.25" customHeight="1">
      <c r="T6428" s="285"/>
    </row>
    <row r="6429" spans="20:20" ht="20.25" customHeight="1">
      <c r="T6429" s="285"/>
    </row>
    <row r="6430" spans="20:20" ht="20.25" customHeight="1">
      <c r="T6430" s="285"/>
    </row>
    <row r="6431" spans="20:20" ht="20.25" customHeight="1">
      <c r="T6431" s="285"/>
    </row>
    <row r="6432" spans="20:20" ht="20.25" customHeight="1">
      <c r="T6432" s="285"/>
    </row>
    <row r="6433" spans="20:20" ht="20.25" customHeight="1">
      <c r="T6433" s="285"/>
    </row>
    <row r="6434" spans="20:20" ht="20.25" customHeight="1">
      <c r="T6434" s="285"/>
    </row>
    <row r="6435" spans="20:20" ht="20.25" customHeight="1">
      <c r="T6435" s="285"/>
    </row>
    <row r="6436" spans="20:20" ht="20.25" customHeight="1">
      <c r="T6436" s="285"/>
    </row>
    <row r="6437" spans="20:20" ht="20.25" customHeight="1">
      <c r="T6437" s="285"/>
    </row>
    <row r="6438" spans="20:20" ht="20.25" customHeight="1">
      <c r="T6438" s="285"/>
    </row>
    <row r="6439" spans="20:20" ht="20.25" customHeight="1">
      <c r="T6439" s="285"/>
    </row>
    <row r="6440" spans="20:20" ht="20.25" customHeight="1">
      <c r="T6440" s="285"/>
    </row>
    <row r="6441" spans="20:20" ht="20.25" customHeight="1">
      <c r="T6441" s="285"/>
    </row>
    <row r="6442" spans="20:20" ht="20.25" customHeight="1">
      <c r="T6442" s="285"/>
    </row>
    <row r="6443" spans="20:20" ht="20.25" customHeight="1">
      <c r="T6443" s="285"/>
    </row>
    <row r="6444" spans="20:20" ht="20.25" customHeight="1">
      <c r="T6444" s="285"/>
    </row>
    <row r="6445" spans="20:20" ht="20.25" customHeight="1">
      <c r="T6445" s="285"/>
    </row>
    <row r="6446" spans="20:20" ht="20.25" customHeight="1">
      <c r="T6446" s="285"/>
    </row>
    <row r="6447" spans="20:20" ht="20.25" customHeight="1">
      <c r="T6447" s="285"/>
    </row>
    <row r="6448" spans="20:20" ht="20.25" customHeight="1">
      <c r="T6448" s="285"/>
    </row>
    <row r="6449" spans="20:20" ht="20.25" customHeight="1">
      <c r="T6449" s="285"/>
    </row>
    <row r="6450" spans="20:20" ht="20.25" customHeight="1">
      <c r="T6450" s="285"/>
    </row>
    <row r="6451" spans="20:20" ht="20.25" customHeight="1">
      <c r="T6451" s="285"/>
    </row>
    <row r="6452" spans="20:20" ht="20.25" customHeight="1">
      <c r="T6452" s="285"/>
    </row>
    <row r="6453" spans="20:20" ht="20.25" customHeight="1">
      <c r="T6453" s="285"/>
    </row>
    <row r="6454" spans="20:20" ht="20.25" customHeight="1">
      <c r="T6454" s="285"/>
    </row>
    <row r="6455" spans="20:20" ht="20.25" customHeight="1">
      <c r="T6455" s="285"/>
    </row>
    <row r="6456" spans="20:20" ht="20.25" customHeight="1">
      <c r="T6456" s="285"/>
    </row>
    <row r="6457" spans="20:20" ht="20.25" customHeight="1">
      <c r="T6457" s="285"/>
    </row>
    <row r="6458" spans="20:20" ht="20.25" customHeight="1">
      <c r="T6458" s="285"/>
    </row>
    <row r="6459" spans="20:20" ht="20.25" customHeight="1">
      <c r="T6459" s="285"/>
    </row>
    <row r="6460" spans="20:20" ht="20.25" customHeight="1">
      <c r="T6460" s="285"/>
    </row>
    <row r="6461" spans="20:20" ht="20.25" customHeight="1">
      <c r="T6461" s="285"/>
    </row>
    <row r="6462" spans="20:20" ht="20.25" customHeight="1">
      <c r="T6462" s="285"/>
    </row>
    <row r="6463" spans="20:20" ht="20.25" customHeight="1">
      <c r="T6463" s="285"/>
    </row>
    <row r="6464" spans="20:20" ht="20.25" customHeight="1">
      <c r="T6464" s="285"/>
    </row>
    <row r="6465" spans="20:20" ht="20.25" customHeight="1">
      <c r="T6465" s="285"/>
    </row>
    <row r="6466" spans="20:20" ht="20.25" customHeight="1">
      <c r="T6466" s="285"/>
    </row>
    <row r="6467" spans="20:20" ht="20.25" customHeight="1">
      <c r="T6467" s="285"/>
    </row>
    <row r="6468" spans="20:20" ht="20.25" customHeight="1">
      <c r="T6468" s="285"/>
    </row>
    <row r="6469" spans="20:20" ht="20.25" customHeight="1">
      <c r="T6469" s="285"/>
    </row>
    <row r="6470" spans="20:20" ht="20.25" customHeight="1">
      <c r="T6470" s="285"/>
    </row>
    <row r="6471" spans="20:20" ht="20.25" customHeight="1">
      <c r="T6471" s="285"/>
    </row>
    <row r="6472" spans="20:20" ht="20.25" customHeight="1">
      <c r="T6472" s="285"/>
    </row>
    <row r="6473" spans="20:20" ht="20.25" customHeight="1">
      <c r="T6473" s="285"/>
    </row>
    <row r="6474" spans="20:20" ht="20.25" customHeight="1">
      <c r="T6474" s="285"/>
    </row>
    <row r="6475" spans="20:20" ht="20.25" customHeight="1">
      <c r="T6475" s="285"/>
    </row>
    <row r="6476" spans="20:20" ht="20.25" customHeight="1">
      <c r="T6476" s="285"/>
    </row>
    <row r="6477" spans="20:20" ht="20.25" customHeight="1">
      <c r="T6477" s="285"/>
    </row>
    <row r="6478" spans="20:20" ht="20.25" customHeight="1">
      <c r="T6478" s="285"/>
    </row>
    <row r="6479" spans="20:20" ht="20.25" customHeight="1">
      <c r="T6479" s="285"/>
    </row>
    <row r="6480" spans="20:20" ht="20.25" customHeight="1">
      <c r="T6480" s="285"/>
    </row>
    <row r="6481" spans="20:20" ht="20.25" customHeight="1">
      <c r="T6481" s="285"/>
    </row>
    <row r="6482" spans="20:20" ht="20.25" customHeight="1">
      <c r="T6482" s="285"/>
    </row>
    <row r="6483" spans="20:20" ht="20.25" customHeight="1">
      <c r="T6483" s="285"/>
    </row>
    <row r="6484" spans="20:20" ht="20.25" customHeight="1">
      <c r="T6484" s="285"/>
    </row>
    <row r="6485" spans="20:20" ht="20.25" customHeight="1">
      <c r="T6485" s="285"/>
    </row>
    <row r="6486" spans="20:20" ht="20.25" customHeight="1">
      <c r="T6486" s="285"/>
    </row>
    <row r="6487" spans="20:20" ht="20.25" customHeight="1">
      <c r="T6487" s="285"/>
    </row>
    <row r="6488" spans="20:20" ht="20.25" customHeight="1">
      <c r="T6488" s="285"/>
    </row>
    <row r="6489" spans="20:20" ht="20.25" customHeight="1">
      <c r="T6489" s="285"/>
    </row>
    <row r="6490" spans="20:20" ht="20.25" customHeight="1">
      <c r="T6490" s="285"/>
    </row>
    <row r="6491" spans="20:20" ht="20.25" customHeight="1">
      <c r="T6491" s="285"/>
    </row>
    <row r="6492" spans="20:20" ht="20.25" customHeight="1">
      <c r="T6492" s="285"/>
    </row>
    <row r="6493" spans="20:20" ht="20.25" customHeight="1">
      <c r="T6493" s="285"/>
    </row>
    <row r="6494" spans="20:20" ht="20.25" customHeight="1">
      <c r="T6494" s="285"/>
    </row>
    <row r="6495" spans="20:20" ht="20.25" customHeight="1">
      <c r="T6495" s="285"/>
    </row>
    <row r="6496" spans="20:20" ht="20.25" customHeight="1">
      <c r="T6496" s="285"/>
    </row>
    <row r="6497" spans="20:20" ht="20.25" customHeight="1">
      <c r="T6497" s="285"/>
    </row>
    <row r="6498" spans="20:20" ht="20.25" customHeight="1">
      <c r="T6498" s="285"/>
    </row>
    <row r="6499" spans="20:20" ht="20.25" customHeight="1">
      <c r="T6499" s="285"/>
    </row>
    <row r="6500" spans="20:20" ht="20.25" customHeight="1">
      <c r="T6500" s="285"/>
    </row>
    <row r="6501" spans="20:20" ht="20.25" customHeight="1">
      <c r="T6501" s="285"/>
    </row>
    <row r="6502" spans="20:20" ht="20.25" customHeight="1">
      <c r="T6502" s="285"/>
    </row>
    <row r="6503" spans="20:20" ht="20.25" customHeight="1">
      <c r="T6503" s="285"/>
    </row>
    <row r="6504" spans="20:20" ht="20.25" customHeight="1">
      <c r="T6504" s="285"/>
    </row>
    <row r="6505" spans="20:20" ht="20.25" customHeight="1">
      <c r="T6505" s="285"/>
    </row>
    <row r="6506" spans="20:20" ht="20.25" customHeight="1">
      <c r="T6506" s="285"/>
    </row>
    <row r="6507" spans="20:20" ht="20.25" customHeight="1">
      <c r="T6507" s="285"/>
    </row>
    <row r="6508" spans="20:20" ht="20.25" customHeight="1">
      <c r="T6508" s="285"/>
    </row>
    <row r="6509" spans="20:20" ht="20.25" customHeight="1">
      <c r="T6509" s="285"/>
    </row>
    <row r="6510" spans="20:20" ht="20.25" customHeight="1">
      <c r="T6510" s="285"/>
    </row>
    <row r="6511" spans="20:20" ht="20.25" customHeight="1">
      <c r="T6511" s="285"/>
    </row>
    <row r="6512" spans="20:20" ht="20.25" customHeight="1">
      <c r="T6512" s="285"/>
    </row>
    <row r="6513" spans="20:20" ht="20.25" customHeight="1">
      <c r="T6513" s="285"/>
    </row>
    <row r="6514" spans="20:20" ht="20.25" customHeight="1">
      <c r="T6514" s="285"/>
    </row>
    <row r="6515" spans="20:20" ht="20.25" customHeight="1">
      <c r="T6515" s="285"/>
    </row>
    <row r="6516" spans="20:20" ht="20.25" customHeight="1">
      <c r="T6516" s="285"/>
    </row>
    <row r="6517" spans="20:20" ht="20.25" customHeight="1">
      <c r="T6517" s="285"/>
    </row>
    <row r="6518" spans="20:20" ht="20.25" customHeight="1">
      <c r="T6518" s="285"/>
    </row>
    <row r="6519" spans="20:20" ht="20.25" customHeight="1">
      <c r="T6519" s="285"/>
    </row>
    <row r="6520" spans="20:20" ht="20.25" customHeight="1">
      <c r="T6520" s="285"/>
    </row>
    <row r="6521" spans="20:20" ht="20.25" customHeight="1">
      <c r="T6521" s="285"/>
    </row>
    <row r="6522" spans="20:20" ht="20.25" customHeight="1">
      <c r="T6522" s="285"/>
    </row>
    <row r="6523" spans="20:20" ht="20.25" customHeight="1">
      <c r="T6523" s="285"/>
    </row>
    <row r="6524" spans="20:20" ht="20.25" customHeight="1">
      <c r="T6524" s="285"/>
    </row>
    <row r="6525" spans="20:20" ht="20.25" customHeight="1">
      <c r="T6525" s="285"/>
    </row>
    <row r="6526" spans="20:20" ht="20.25" customHeight="1">
      <c r="T6526" s="285"/>
    </row>
    <row r="6527" spans="20:20" ht="20.25" customHeight="1">
      <c r="T6527" s="285"/>
    </row>
    <row r="6528" spans="20:20" ht="20.25" customHeight="1">
      <c r="T6528" s="285"/>
    </row>
    <row r="6529" spans="20:20" ht="20.25" customHeight="1">
      <c r="T6529" s="285"/>
    </row>
    <row r="6530" spans="20:20" ht="20.25" customHeight="1">
      <c r="T6530" s="285"/>
    </row>
    <row r="6531" spans="20:20" ht="20.25" customHeight="1">
      <c r="T6531" s="285"/>
    </row>
    <row r="6532" spans="20:20" ht="20.25" customHeight="1">
      <c r="T6532" s="285"/>
    </row>
    <row r="6533" spans="20:20" ht="20.25" customHeight="1">
      <c r="T6533" s="285"/>
    </row>
    <row r="6534" spans="20:20" ht="20.25" customHeight="1">
      <c r="T6534" s="285"/>
    </row>
    <row r="6535" spans="20:20" ht="20.25" customHeight="1">
      <c r="T6535" s="285"/>
    </row>
    <row r="6536" spans="20:20" ht="20.25" customHeight="1">
      <c r="T6536" s="285"/>
    </row>
    <row r="6537" spans="20:20" ht="20.25" customHeight="1">
      <c r="T6537" s="285"/>
    </row>
    <row r="6538" spans="20:20" ht="20.25" customHeight="1">
      <c r="T6538" s="285"/>
    </row>
    <row r="6539" spans="20:20" ht="20.25" customHeight="1">
      <c r="T6539" s="285"/>
    </row>
    <row r="6540" spans="20:20" ht="20.25" customHeight="1">
      <c r="T6540" s="285"/>
    </row>
    <row r="6541" spans="20:20" ht="20.25" customHeight="1">
      <c r="T6541" s="285"/>
    </row>
    <row r="6542" spans="20:20" ht="20.25" customHeight="1">
      <c r="T6542" s="285"/>
    </row>
    <row r="6543" spans="20:20" ht="20.25" customHeight="1">
      <c r="T6543" s="285"/>
    </row>
    <row r="6544" spans="20:20" ht="20.25" customHeight="1">
      <c r="T6544" s="285"/>
    </row>
    <row r="6545" spans="20:20" ht="20.25" customHeight="1">
      <c r="T6545" s="285"/>
    </row>
    <row r="6546" spans="20:20" ht="20.25" customHeight="1">
      <c r="T6546" s="285"/>
    </row>
    <row r="6547" spans="20:20" ht="20.25" customHeight="1">
      <c r="T6547" s="285"/>
    </row>
    <row r="6548" spans="20:20" ht="20.25" customHeight="1">
      <c r="T6548" s="285"/>
    </row>
    <row r="6549" spans="20:20" ht="20.25" customHeight="1">
      <c r="T6549" s="285"/>
    </row>
    <row r="6550" spans="20:20" ht="20.25" customHeight="1">
      <c r="T6550" s="285"/>
    </row>
    <row r="6551" spans="20:20" ht="20.25" customHeight="1">
      <c r="T6551" s="285"/>
    </row>
    <row r="6552" spans="20:20" ht="20.25" customHeight="1">
      <c r="T6552" s="285"/>
    </row>
    <row r="6553" spans="20:20" ht="20.25" customHeight="1">
      <c r="T6553" s="285"/>
    </row>
    <row r="6554" spans="20:20" ht="20.25" customHeight="1">
      <c r="T6554" s="285"/>
    </row>
    <row r="6555" spans="20:20" ht="20.25" customHeight="1">
      <c r="T6555" s="285"/>
    </row>
    <row r="6556" spans="20:20" ht="20.25" customHeight="1">
      <c r="T6556" s="285"/>
    </row>
    <row r="6557" spans="20:20" ht="20.25" customHeight="1">
      <c r="T6557" s="285"/>
    </row>
    <row r="6558" spans="20:20" ht="20.25" customHeight="1">
      <c r="T6558" s="285"/>
    </row>
    <row r="6559" spans="20:20" ht="20.25" customHeight="1">
      <c r="T6559" s="285"/>
    </row>
    <row r="6560" spans="20:20" ht="20.25" customHeight="1">
      <c r="T6560" s="285"/>
    </row>
    <row r="6561" spans="20:20" ht="20.25" customHeight="1">
      <c r="T6561" s="285"/>
    </row>
    <row r="6562" spans="20:20" ht="20.25" customHeight="1">
      <c r="T6562" s="285"/>
    </row>
    <row r="6563" spans="20:20" ht="20.25" customHeight="1">
      <c r="T6563" s="285"/>
    </row>
    <row r="6564" spans="20:20" ht="20.25" customHeight="1">
      <c r="T6564" s="285"/>
    </row>
    <row r="6565" spans="20:20" ht="20.25" customHeight="1">
      <c r="T6565" s="285"/>
    </row>
    <row r="6566" spans="20:20" ht="20.25" customHeight="1">
      <c r="T6566" s="285"/>
    </row>
    <row r="6567" spans="20:20" ht="20.25" customHeight="1">
      <c r="T6567" s="285"/>
    </row>
    <row r="6568" spans="20:20" ht="20.25" customHeight="1">
      <c r="T6568" s="285"/>
    </row>
    <row r="6569" spans="20:20" ht="20.25" customHeight="1">
      <c r="T6569" s="285"/>
    </row>
    <row r="6570" spans="20:20" ht="20.25" customHeight="1">
      <c r="T6570" s="285"/>
    </row>
    <row r="6571" spans="20:20" ht="20.25" customHeight="1">
      <c r="T6571" s="285"/>
    </row>
    <row r="6572" spans="20:20" ht="20.25" customHeight="1">
      <c r="T6572" s="285"/>
    </row>
    <row r="6573" spans="20:20" ht="20.25" customHeight="1">
      <c r="T6573" s="285"/>
    </row>
    <row r="6574" spans="20:20" ht="20.25" customHeight="1">
      <c r="T6574" s="285"/>
    </row>
    <row r="6575" spans="20:20" ht="20.25" customHeight="1">
      <c r="T6575" s="285"/>
    </row>
    <row r="6576" spans="20:20" ht="20.25" customHeight="1">
      <c r="T6576" s="285"/>
    </row>
    <row r="6577" spans="20:20" ht="20.25" customHeight="1">
      <c r="T6577" s="285"/>
    </row>
    <row r="6578" spans="20:20" ht="20.25" customHeight="1">
      <c r="T6578" s="285"/>
    </row>
    <row r="6579" spans="20:20" ht="20.25" customHeight="1">
      <c r="T6579" s="285"/>
    </row>
    <row r="6580" spans="20:20" ht="20.25" customHeight="1">
      <c r="T6580" s="285"/>
    </row>
    <row r="6581" spans="20:20" ht="20.25" customHeight="1">
      <c r="T6581" s="285"/>
    </row>
    <row r="6582" spans="20:20" ht="20.25" customHeight="1">
      <c r="T6582" s="285"/>
    </row>
    <row r="6583" spans="20:20" ht="20.25" customHeight="1">
      <c r="T6583" s="285"/>
    </row>
    <row r="6584" spans="20:20" ht="20.25" customHeight="1">
      <c r="T6584" s="285"/>
    </row>
    <row r="6585" spans="20:20" ht="20.25" customHeight="1">
      <c r="T6585" s="285"/>
    </row>
    <row r="6586" spans="20:20" ht="20.25" customHeight="1">
      <c r="T6586" s="285"/>
    </row>
    <row r="6587" spans="20:20" ht="20.25" customHeight="1">
      <c r="T6587" s="285"/>
    </row>
    <row r="6588" spans="20:20" ht="20.25" customHeight="1">
      <c r="T6588" s="285"/>
    </row>
    <row r="6589" spans="20:20" ht="20.25" customHeight="1">
      <c r="T6589" s="285"/>
    </row>
    <row r="6590" spans="20:20" ht="20.25" customHeight="1">
      <c r="T6590" s="285"/>
    </row>
    <row r="6591" spans="20:20" ht="20.25" customHeight="1">
      <c r="T6591" s="285"/>
    </row>
    <row r="6592" spans="20:20" ht="20.25" customHeight="1">
      <c r="T6592" s="285"/>
    </row>
    <row r="6593" spans="20:20" ht="20.25" customHeight="1">
      <c r="T6593" s="285"/>
    </row>
    <row r="6594" spans="20:20" ht="20.25" customHeight="1">
      <c r="T6594" s="285"/>
    </row>
    <row r="6595" spans="20:20" ht="20.25" customHeight="1">
      <c r="T6595" s="285"/>
    </row>
    <row r="6596" spans="20:20" ht="20.25" customHeight="1">
      <c r="T6596" s="285"/>
    </row>
    <row r="6597" spans="20:20" ht="20.25" customHeight="1">
      <c r="T6597" s="285"/>
    </row>
    <row r="6598" spans="20:20" ht="20.25" customHeight="1">
      <c r="T6598" s="285"/>
    </row>
    <row r="6599" spans="20:20" ht="20.25" customHeight="1">
      <c r="T6599" s="285"/>
    </row>
    <row r="6600" spans="20:20" ht="20.25" customHeight="1">
      <c r="T6600" s="285"/>
    </row>
    <row r="6601" spans="20:20" ht="20.25" customHeight="1">
      <c r="T6601" s="285"/>
    </row>
    <row r="6602" spans="20:20" ht="20.25" customHeight="1">
      <c r="T6602" s="285"/>
    </row>
    <row r="6603" spans="20:20" ht="20.25" customHeight="1">
      <c r="T6603" s="285"/>
    </row>
    <row r="6604" spans="20:20" ht="20.25" customHeight="1">
      <c r="T6604" s="285"/>
    </row>
    <row r="6605" spans="20:20" ht="20.25" customHeight="1">
      <c r="T6605" s="285"/>
    </row>
    <row r="6606" spans="20:20" ht="20.25" customHeight="1">
      <c r="T6606" s="285"/>
    </row>
    <row r="6607" spans="20:20" ht="20.25" customHeight="1">
      <c r="T6607" s="285"/>
    </row>
    <row r="6608" spans="20:20" ht="20.25" customHeight="1">
      <c r="T6608" s="285"/>
    </row>
    <row r="6609" spans="20:20" ht="20.25" customHeight="1">
      <c r="T6609" s="285"/>
    </row>
    <row r="6610" spans="20:20" ht="20.25" customHeight="1">
      <c r="T6610" s="285"/>
    </row>
    <row r="6611" spans="20:20" ht="20.25" customHeight="1">
      <c r="T6611" s="285"/>
    </row>
    <row r="6612" spans="20:20" ht="20.25" customHeight="1">
      <c r="T6612" s="285"/>
    </row>
    <row r="6613" spans="20:20" ht="20.25" customHeight="1">
      <c r="T6613" s="285"/>
    </row>
    <row r="6614" spans="20:20" ht="20.25" customHeight="1">
      <c r="T6614" s="285"/>
    </row>
    <row r="6615" spans="20:20" ht="20.25" customHeight="1">
      <c r="T6615" s="285"/>
    </row>
    <row r="6616" spans="20:20" ht="20.25" customHeight="1">
      <c r="T6616" s="285"/>
    </row>
    <row r="6617" spans="20:20" ht="20.25" customHeight="1">
      <c r="T6617" s="285"/>
    </row>
    <row r="6618" spans="20:20" ht="20.25" customHeight="1">
      <c r="T6618" s="285"/>
    </row>
    <row r="6619" spans="20:20" ht="20.25" customHeight="1">
      <c r="T6619" s="285"/>
    </row>
    <row r="6620" spans="20:20" ht="20.25" customHeight="1">
      <c r="T6620" s="285"/>
    </row>
    <row r="6621" spans="20:20" ht="20.25" customHeight="1">
      <c r="T6621" s="285"/>
    </row>
    <row r="6622" spans="20:20" ht="20.25" customHeight="1">
      <c r="T6622" s="285"/>
    </row>
    <row r="6623" spans="20:20" ht="20.25" customHeight="1">
      <c r="T6623" s="285"/>
    </row>
    <row r="6624" spans="20:20" ht="20.25" customHeight="1">
      <c r="T6624" s="285"/>
    </row>
    <row r="6625" spans="20:20" ht="20.25" customHeight="1">
      <c r="T6625" s="285"/>
    </row>
    <row r="6626" spans="20:20" ht="20.25" customHeight="1">
      <c r="T6626" s="285"/>
    </row>
    <row r="6627" spans="20:20" ht="20.25" customHeight="1">
      <c r="T6627" s="285"/>
    </row>
    <row r="6628" spans="20:20" ht="20.25" customHeight="1">
      <c r="T6628" s="285"/>
    </row>
    <row r="6629" spans="20:20" ht="20.25" customHeight="1">
      <c r="T6629" s="285"/>
    </row>
    <row r="6630" spans="20:20" ht="20.25" customHeight="1">
      <c r="T6630" s="285"/>
    </row>
    <row r="6631" spans="20:20" ht="20.25" customHeight="1">
      <c r="T6631" s="285"/>
    </row>
    <row r="6632" spans="20:20" ht="20.25" customHeight="1">
      <c r="T6632" s="285"/>
    </row>
    <row r="6633" spans="20:20" ht="20.25" customHeight="1">
      <c r="T6633" s="285"/>
    </row>
    <row r="6634" spans="20:20" ht="20.25" customHeight="1">
      <c r="T6634" s="285"/>
    </row>
    <row r="6635" spans="20:20" ht="20.25" customHeight="1">
      <c r="T6635" s="285"/>
    </row>
    <row r="6636" spans="20:20" ht="20.25" customHeight="1">
      <c r="T6636" s="285"/>
    </row>
    <row r="6637" spans="20:20" ht="20.25" customHeight="1">
      <c r="T6637" s="285"/>
    </row>
    <row r="6638" spans="20:20" ht="20.25" customHeight="1">
      <c r="T6638" s="285"/>
    </row>
    <row r="6639" spans="20:20" ht="20.25" customHeight="1">
      <c r="T6639" s="285"/>
    </row>
    <row r="6640" spans="20:20" ht="20.25" customHeight="1">
      <c r="T6640" s="285"/>
    </row>
    <row r="6641" spans="20:20" ht="20.25" customHeight="1">
      <c r="T6641" s="285"/>
    </row>
    <row r="6642" spans="20:20" ht="20.25" customHeight="1">
      <c r="T6642" s="285"/>
    </row>
    <row r="6643" spans="20:20" ht="20.25" customHeight="1">
      <c r="T6643" s="285"/>
    </row>
    <row r="6644" spans="20:20" ht="20.25" customHeight="1">
      <c r="T6644" s="285"/>
    </row>
    <row r="6645" spans="20:20" ht="20.25" customHeight="1">
      <c r="T6645" s="285"/>
    </row>
    <row r="6646" spans="20:20" ht="20.25" customHeight="1">
      <c r="T6646" s="285"/>
    </row>
    <row r="6647" spans="20:20" ht="20.25" customHeight="1">
      <c r="T6647" s="285"/>
    </row>
    <row r="6648" spans="20:20" ht="20.25" customHeight="1">
      <c r="T6648" s="285"/>
    </row>
    <row r="6649" spans="20:20" ht="20.25" customHeight="1">
      <c r="T6649" s="285"/>
    </row>
    <row r="6650" spans="20:20" ht="20.25" customHeight="1">
      <c r="T6650" s="285"/>
    </row>
    <row r="6651" spans="20:20" ht="20.25" customHeight="1">
      <c r="T6651" s="285"/>
    </row>
    <row r="6652" spans="20:20" ht="20.25" customHeight="1">
      <c r="T6652" s="285"/>
    </row>
    <row r="6653" spans="20:20" ht="20.25" customHeight="1">
      <c r="T6653" s="285"/>
    </row>
    <row r="6654" spans="20:20" ht="20.25" customHeight="1">
      <c r="T6654" s="285"/>
    </row>
    <row r="6655" spans="20:20" ht="20.25" customHeight="1">
      <c r="T6655" s="285"/>
    </row>
    <row r="6656" spans="20:20" ht="20.25" customHeight="1">
      <c r="T6656" s="285"/>
    </row>
    <row r="6657" spans="20:20" ht="20.25" customHeight="1">
      <c r="T6657" s="285"/>
    </row>
    <row r="6658" spans="20:20" ht="20.25" customHeight="1">
      <c r="T6658" s="285"/>
    </row>
    <row r="6659" spans="20:20" ht="20.25" customHeight="1">
      <c r="T6659" s="285"/>
    </row>
    <row r="6660" spans="20:20" ht="20.25" customHeight="1">
      <c r="T6660" s="285"/>
    </row>
    <row r="6661" spans="20:20" ht="20.25" customHeight="1">
      <c r="T6661" s="285"/>
    </row>
    <row r="6662" spans="20:20" ht="20.25" customHeight="1">
      <c r="T6662" s="285"/>
    </row>
    <row r="6663" spans="20:20" ht="20.25" customHeight="1">
      <c r="T6663" s="285"/>
    </row>
    <row r="6664" spans="20:20" ht="20.25" customHeight="1">
      <c r="T6664" s="285"/>
    </row>
    <row r="6665" spans="20:20" ht="20.25" customHeight="1">
      <c r="T6665" s="285"/>
    </row>
    <row r="6666" spans="20:20" ht="20.25" customHeight="1">
      <c r="T6666" s="285"/>
    </row>
    <row r="6667" spans="20:20" ht="20.25" customHeight="1">
      <c r="T6667" s="285"/>
    </row>
    <row r="6668" spans="20:20" ht="20.25" customHeight="1">
      <c r="T6668" s="285"/>
    </row>
    <row r="6669" spans="20:20" ht="20.25" customHeight="1">
      <c r="T6669" s="285"/>
    </row>
    <row r="6670" spans="20:20" ht="20.25" customHeight="1">
      <c r="T6670" s="285"/>
    </row>
    <row r="6671" spans="20:20" ht="20.25" customHeight="1">
      <c r="T6671" s="285"/>
    </row>
    <row r="6672" spans="20:20" ht="20.25" customHeight="1">
      <c r="T6672" s="285"/>
    </row>
    <row r="6673" spans="20:20" ht="20.25" customHeight="1">
      <c r="T6673" s="285"/>
    </row>
    <row r="6674" spans="20:20" ht="20.25" customHeight="1">
      <c r="T6674" s="285"/>
    </row>
    <row r="6675" spans="20:20" ht="20.25" customHeight="1">
      <c r="T6675" s="285"/>
    </row>
    <row r="6676" spans="20:20" ht="20.25" customHeight="1">
      <c r="T6676" s="285"/>
    </row>
    <row r="6677" spans="20:20" ht="20.25" customHeight="1">
      <c r="T6677" s="285"/>
    </row>
    <row r="6678" spans="20:20" ht="20.25" customHeight="1">
      <c r="T6678" s="285"/>
    </row>
    <row r="6679" spans="20:20" ht="20.25" customHeight="1">
      <c r="T6679" s="285"/>
    </row>
    <row r="6680" spans="20:20" ht="20.25" customHeight="1">
      <c r="T6680" s="285"/>
    </row>
    <row r="6681" spans="20:20" ht="20.25" customHeight="1">
      <c r="T6681" s="285"/>
    </row>
    <row r="6682" spans="20:20" ht="20.25" customHeight="1">
      <c r="T6682" s="285"/>
    </row>
    <row r="6683" spans="20:20" ht="20.25" customHeight="1">
      <c r="T6683" s="285"/>
    </row>
    <row r="6684" spans="20:20" ht="20.25" customHeight="1">
      <c r="T6684" s="285"/>
    </row>
    <row r="6685" spans="20:20" ht="20.25" customHeight="1">
      <c r="T6685" s="285"/>
    </row>
    <row r="6686" spans="20:20" ht="20.25" customHeight="1">
      <c r="T6686" s="285"/>
    </row>
    <row r="6687" spans="20:20" ht="20.25" customHeight="1">
      <c r="T6687" s="285"/>
    </row>
    <row r="6688" spans="20:20" ht="20.25" customHeight="1">
      <c r="T6688" s="285"/>
    </row>
    <row r="6689" spans="20:20" ht="20.25" customHeight="1">
      <c r="T6689" s="285"/>
    </row>
    <row r="6690" spans="20:20" ht="20.25" customHeight="1">
      <c r="T6690" s="285"/>
    </row>
    <row r="6691" spans="20:20" ht="20.25" customHeight="1">
      <c r="T6691" s="285"/>
    </row>
    <row r="6692" spans="20:20" ht="20.25" customHeight="1">
      <c r="T6692" s="285"/>
    </row>
    <row r="6693" spans="20:20" ht="20.25" customHeight="1">
      <c r="T6693" s="285"/>
    </row>
    <row r="6694" spans="20:20" ht="20.25" customHeight="1">
      <c r="T6694" s="285"/>
    </row>
    <row r="6695" spans="20:20" ht="20.25" customHeight="1">
      <c r="T6695" s="285"/>
    </row>
    <row r="6696" spans="20:20" ht="20.25" customHeight="1">
      <c r="T6696" s="285"/>
    </row>
    <row r="6697" spans="20:20" ht="20.25" customHeight="1">
      <c r="T6697" s="285"/>
    </row>
    <row r="6698" spans="20:20" ht="20.25" customHeight="1">
      <c r="T6698" s="285"/>
    </row>
    <row r="6699" spans="20:20" ht="20.25" customHeight="1">
      <c r="T6699" s="285"/>
    </row>
    <row r="6700" spans="20:20" ht="20.25" customHeight="1">
      <c r="T6700" s="285"/>
    </row>
    <row r="6701" spans="20:20" ht="20.25" customHeight="1">
      <c r="T6701" s="285"/>
    </row>
    <row r="6702" spans="20:20" ht="20.25" customHeight="1">
      <c r="T6702" s="285"/>
    </row>
    <row r="6703" spans="20:20" ht="20.25" customHeight="1">
      <c r="T6703" s="285"/>
    </row>
    <row r="6704" spans="20:20" ht="20.25" customHeight="1">
      <c r="T6704" s="285"/>
    </row>
    <row r="6705" spans="20:20" ht="20.25" customHeight="1">
      <c r="T6705" s="285"/>
    </row>
    <row r="6706" spans="20:20" ht="20.25" customHeight="1">
      <c r="T6706" s="285"/>
    </row>
    <row r="6707" spans="20:20" ht="20.25" customHeight="1">
      <c r="T6707" s="285"/>
    </row>
    <row r="6708" spans="20:20" ht="20.25" customHeight="1">
      <c r="T6708" s="285"/>
    </row>
    <row r="6709" spans="20:20" ht="20.25" customHeight="1">
      <c r="T6709" s="285"/>
    </row>
    <row r="6710" spans="20:20" ht="20.25" customHeight="1">
      <c r="T6710" s="285"/>
    </row>
    <row r="6711" spans="20:20" ht="20.25" customHeight="1">
      <c r="T6711" s="285"/>
    </row>
    <row r="6712" spans="20:20" ht="20.25" customHeight="1">
      <c r="T6712" s="285"/>
    </row>
    <row r="6713" spans="20:20" ht="20.25" customHeight="1">
      <c r="T6713" s="285"/>
    </row>
    <row r="6714" spans="20:20" ht="20.25" customHeight="1">
      <c r="T6714" s="285"/>
    </row>
    <row r="6715" spans="20:20" ht="20.25" customHeight="1">
      <c r="T6715" s="285"/>
    </row>
    <row r="6716" spans="20:20" ht="20.25" customHeight="1">
      <c r="T6716" s="285"/>
    </row>
    <row r="6717" spans="20:20" ht="20.25" customHeight="1">
      <c r="T6717" s="285"/>
    </row>
    <row r="6718" spans="20:20" ht="20.25" customHeight="1">
      <c r="T6718" s="285"/>
    </row>
    <row r="6719" spans="20:20" ht="20.25" customHeight="1">
      <c r="T6719" s="285"/>
    </row>
    <row r="6720" spans="20:20" ht="20.25" customHeight="1">
      <c r="T6720" s="285"/>
    </row>
    <row r="6721" spans="20:20" ht="20.25" customHeight="1">
      <c r="T6721" s="285"/>
    </row>
    <row r="6722" spans="20:20" ht="20.25" customHeight="1">
      <c r="T6722" s="285"/>
    </row>
    <row r="6723" spans="20:20" ht="20.25" customHeight="1">
      <c r="T6723" s="285"/>
    </row>
    <row r="6724" spans="20:20" ht="20.25" customHeight="1">
      <c r="T6724" s="285"/>
    </row>
    <row r="6725" spans="20:20" ht="20.25" customHeight="1">
      <c r="T6725" s="285"/>
    </row>
    <row r="6726" spans="20:20" ht="20.25" customHeight="1">
      <c r="T6726" s="285"/>
    </row>
    <row r="6727" spans="20:20" ht="20.25" customHeight="1">
      <c r="T6727" s="285"/>
    </row>
    <row r="6728" spans="20:20" ht="20.25" customHeight="1">
      <c r="T6728" s="285"/>
    </row>
    <row r="6729" spans="20:20" ht="20.25" customHeight="1">
      <c r="T6729" s="285"/>
    </row>
    <row r="6730" spans="20:20" ht="20.25" customHeight="1">
      <c r="T6730" s="285"/>
    </row>
    <row r="6731" spans="20:20" ht="20.25" customHeight="1">
      <c r="T6731" s="285"/>
    </row>
    <row r="6732" spans="20:20" ht="20.25" customHeight="1">
      <c r="T6732" s="285"/>
    </row>
    <row r="6733" spans="20:20" ht="20.25" customHeight="1">
      <c r="T6733" s="285"/>
    </row>
    <row r="6734" spans="20:20" ht="20.25" customHeight="1">
      <c r="T6734" s="285"/>
    </row>
    <row r="6735" spans="20:20" ht="20.25" customHeight="1">
      <c r="T6735" s="285"/>
    </row>
    <row r="6736" spans="20:20" ht="20.25" customHeight="1">
      <c r="T6736" s="285"/>
    </row>
    <row r="6737" spans="20:20" ht="20.25" customHeight="1">
      <c r="T6737" s="285"/>
    </row>
    <row r="6738" spans="20:20" ht="20.25" customHeight="1">
      <c r="T6738" s="285"/>
    </row>
    <row r="6739" spans="20:20" ht="20.25" customHeight="1">
      <c r="T6739" s="285"/>
    </row>
    <row r="6740" spans="20:20" ht="20.25" customHeight="1">
      <c r="T6740" s="285"/>
    </row>
    <row r="6741" spans="20:20" ht="20.25" customHeight="1">
      <c r="T6741" s="285"/>
    </row>
    <row r="6742" spans="20:20" ht="20.25" customHeight="1">
      <c r="T6742" s="285"/>
    </row>
    <row r="6743" spans="20:20" ht="20.25" customHeight="1">
      <c r="T6743" s="285"/>
    </row>
    <row r="6744" spans="20:20" ht="20.25" customHeight="1">
      <c r="T6744" s="285"/>
    </row>
    <row r="6745" spans="20:20" ht="20.25" customHeight="1">
      <c r="T6745" s="285"/>
    </row>
    <row r="6746" spans="20:20" ht="20.25" customHeight="1">
      <c r="T6746" s="285"/>
    </row>
    <row r="6747" spans="20:20" ht="20.25" customHeight="1">
      <c r="T6747" s="285"/>
    </row>
    <row r="6748" spans="20:20" ht="20.25" customHeight="1">
      <c r="T6748" s="285"/>
    </row>
    <row r="6749" spans="20:20" ht="20.25" customHeight="1">
      <c r="T6749" s="285"/>
    </row>
    <row r="6750" spans="20:20" ht="20.25" customHeight="1">
      <c r="T6750" s="285"/>
    </row>
    <row r="6751" spans="20:20" ht="20.25" customHeight="1">
      <c r="T6751" s="285"/>
    </row>
    <row r="6752" spans="20:20" ht="20.25" customHeight="1">
      <c r="T6752" s="285"/>
    </row>
    <row r="6753" spans="20:20" ht="20.25" customHeight="1">
      <c r="T6753" s="285"/>
    </row>
    <row r="6754" spans="20:20" ht="20.25" customHeight="1">
      <c r="T6754" s="285"/>
    </row>
    <row r="6755" spans="20:20" ht="20.25" customHeight="1">
      <c r="T6755" s="285"/>
    </row>
    <row r="6756" spans="20:20" ht="20.25" customHeight="1">
      <c r="T6756" s="285"/>
    </row>
    <row r="6757" spans="20:20" ht="20.25" customHeight="1">
      <c r="T6757" s="285"/>
    </row>
    <row r="6758" spans="20:20" ht="20.25" customHeight="1">
      <c r="T6758" s="285"/>
    </row>
    <row r="6759" spans="20:20" ht="20.25" customHeight="1">
      <c r="T6759" s="285"/>
    </row>
    <row r="6760" spans="20:20" ht="20.25" customHeight="1">
      <c r="T6760" s="285"/>
    </row>
    <row r="6761" spans="20:20" ht="20.25" customHeight="1">
      <c r="T6761" s="285"/>
    </row>
    <row r="6762" spans="20:20" ht="20.25" customHeight="1">
      <c r="T6762" s="285"/>
    </row>
    <row r="6763" spans="20:20" ht="20.25" customHeight="1">
      <c r="T6763" s="285"/>
    </row>
    <row r="6764" spans="20:20" ht="20.25" customHeight="1">
      <c r="T6764" s="285"/>
    </row>
    <row r="6765" spans="20:20" ht="20.25" customHeight="1">
      <c r="T6765" s="285"/>
    </row>
    <row r="6766" spans="20:20" ht="20.25" customHeight="1">
      <c r="T6766" s="285"/>
    </row>
    <row r="6767" spans="20:20" ht="20.25" customHeight="1">
      <c r="T6767" s="285"/>
    </row>
    <row r="6768" spans="20:20" ht="20.25" customHeight="1">
      <c r="T6768" s="285"/>
    </row>
    <row r="6769" spans="20:20" ht="20.25" customHeight="1">
      <c r="T6769" s="285"/>
    </row>
    <row r="6770" spans="20:20" ht="20.25" customHeight="1">
      <c r="T6770" s="285"/>
    </row>
    <row r="6771" spans="20:20" ht="20.25" customHeight="1">
      <c r="T6771" s="285"/>
    </row>
    <row r="6772" spans="20:20" ht="20.25" customHeight="1">
      <c r="T6772" s="285"/>
    </row>
    <row r="6773" spans="20:20" ht="20.25" customHeight="1">
      <c r="T6773" s="285"/>
    </row>
    <row r="6774" spans="20:20" ht="20.25" customHeight="1">
      <c r="T6774" s="285"/>
    </row>
    <row r="6775" spans="20:20" ht="20.25" customHeight="1">
      <c r="T6775" s="285"/>
    </row>
    <row r="6776" spans="20:20" ht="20.25" customHeight="1">
      <c r="T6776" s="285"/>
    </row>
    <row r="6777" spans="20:20" ht="20.25" customHeight="1">
      <c r="T6777" s="285"/>
    </row>
    <row r="6778" spans="20:20" ht="20.25" customHeight="1">
      <c r="T6778" s="285"/>
    </row>
    <row r="6779" spans="20:20" ht="20.25" customHeight="1">
      <c r="T6779" s="285"/>
    </row>
    <row r="6780" spans="20:20" ht="20.25" customHeight="1">
      <c r="T6780" s="285"/>
    </row>
    <row r="6781" spans="20:20" ht="20.25" customHeight="1">
      <c r="T6781" s="285"/>
    </row>
    <row r="6782" spans="20:20" ht="20.25" customHeight="1">
      <c r="T6782" s="285"/>
    </row>
    <row r="6783" spans="20:20" ht="20.25" customHeight="1">
      <c r="T6783" s="285"/>
    </row>
    <row r="6784" spans="20:20" ht="20.25" customHeight="1">
      <c r="T6784" s="285"/>
    </row>
    <row r="6785" spans="20:20" ht="20.25" customHeight="1">
      <c r="T6785" s="285"/>
    </row>
    <row r="6786" spans="20:20" ht="20.25" customHeight="1">
      <c r="T6786" s="285"/>
    </row>
    <row r="6787" spans="20:20" ht="20.25" customHeight="1">
      <c r="T6787" s="285"/>
    </row>
    <row r="6788" spans="20:20" ht="20.25" customHeight="1">
      <c r="T6788" s="285"/>
    </row>
    <row r="6789" spans="20:20" ht="20.25" customHeight="1">
      <c r="T6789" s="285"/>
    </row>
    <row r="6790" spans="20:20" ht="20.25" customHeight="1">
      <c r="T6790" s="285"/>
    </row>
    <row r="6791" spans="20:20" ht="20.25" customHeight="1">
      <c r="T6791" s="285"/>
    </row>
    <row r="6792" spans="20:20" ht="20.25" customHeight="1">
      <c r="T6792" s="285"/>
    </row>
    <row r="6793" spans="20:20" ht="20.25" customHeight="1">
      <c r="T6793" s="285"/>
    </row>
    <row r="6794" spans="20:20" ht="20.25" customHeight="1">
      <c r="T6794" s="285"/>
    </row>
    <row r="6795" spans="20:20" ht="20.25" customHeight="1">
      <c r="T6795" s="285"/>
    </row>
    <row r="6796" spans="20:20" ht="20.25" customHeight="1">
      <c r="T6796" s="285"/>
    </row>
    <row r="6797" spans="20:20" ht="20.25" customHeight="1">
      <c r="T6797" s="285"/>
    </row>
    <row r="6798" spans="20:20" ht="20.25" customHeight="1">
      <c r="T6798" s="285"/>
    </row>
    <row r="6799" spans="20:20" ht="20.25" customHeight="1">
      <c r="T6799" s="285"/>
    </row>
    <row r="6800" spans="20:20" ht="20.25" customHeight="1">
      <c r="T6800" s="285"/>
    </row>
    <row r="6801" spans="20:20" ht="20.25" customHeight="1">
      <c r="T6801" s="285"/>
    </row>
    <row r="6802" spans="20:20" ht="20.25" customHeight="1">
      <c r="T6802" s="285"/>
    </row>
    <row r="6803" spans="20:20" ht="20.25" customHeight="1">
      <c r="T6803" s="285"/>
    </row>
    <row r="6804" spans="20:20" ht="20.25" customHeight="1">
      <c r="T6804" s="285"/>
    </row>
    <row r="6805" spans="20:20" ht="20.25" customHeight="1">
      <c r="T6805" s="285"/>
    </row>
    <row r="6806" spans="20:20" ht="20.25" customHeight="1">
      <c r="T6806" s="285"/>
    </row>
    <row r="6807" spans="20:20" ht="20.25" customHeight="1">
      <c r="T6807" s="285"/>
    </row>
    <row r="6808" spans="20:20" ht="20.25" customHeight="1">
      <c r="T6808" s="285"/>
    </row>
    <row r="6809" spans="20:20" ht="20.25" customHeight="1">
      <c r="T6809" s="285"/>
    </row>
    <row r="6810" spans="20:20" ht="20.25" customHeight="1">
      <c r="T6810" s="285"/>
    </row>
    <row r="6811" spans="20:20" ht="20.25" customHeight="1">
      <c r="T6811" s="285"/>
    </row>
    <row r="6812" spans="20:20" ht="20.25" customHeight="1">
      <c r="T6812" s="285"/>
    </row>
    <row r="6813" spans="20:20" ht="20.25" customHeight="1">
      <c r="T6813" s="285"/>
    </row>
    <row r="6814" spans="20:20" ht="20.25" customHeight="1">
      <c r="T6814" s="285"/>
    </row>
    <row r="6815" spans="20:20" ht="20.25" customHeight="1">
      <c r="T6815" s="285"/>
    </row>
    <row r="6816" spans="20:20" ht="20.25" customHeight="1">
      <c r="T6816" s="285"/>
    </row>
    <row r="6817" spans="20:20" ht="20.25" customHeight="1">
      <c r="T6817" s="285"/>
    </row>
    <row r="6818" spans="20:20" ht="20.25" customHeight="1">
      <c r="T6818" s="285"/>
    </row>
    <row r="6819" spans="20:20" ht="20.25" customHeight="1">
      <c r="T6819" s="285"/>
    </row>
    <row r="6820" spans="20:20" ht="20.25" customHeight="1">
      <c r="T6820" s="285"/>
    </row>
    <row r="6821" spans="20:20" ht="20.25" customHeight="1">
      <c r="T6821" s="285"/>
    </row>
    <row r="6822" spans="20:20" ht="20.25" customHeight="1">
      <c r="T6822" s="285"/>
    </row>
    <row r="6823" spans="20:20" ht="20.25" customHeight="1">
      <c r="T6823" s="285"/>
    </row>
    <row r="6824" spans="20:20" ht="20.25" customHeight="1">
      <c r="T6824" s="285"/>
    </row>
    <row r="6825" spans="20:20" ht="20.25" customHeight="1">
      <c r="T6825" s="285"/>
    </row>
    <row r="6826" spans="20:20" ht="20.25" customHeight="1">
      <c r="T6826" s="285"/>
    </row>
    <row r="6827" spans="20:20" ht="20.25" customHeight="1">
      <c r="T6827" s="285"/>
    </row>
    <row r="6828" spans="20:20" ht="20.25" customHeight="1">
      <c r="T6828" s="285"/>
    </row>
    <row r="6829" spans="20:20" ht="20.25" customHeight="1">
      <c r="T6829" s="285"/>
    </row>
    <row r="6830" spans="20:20" ht="20.25" customHeight="1">
      <c r="T6830" s="285"/>
    </row>
    <row r="6831" spans="20:20" ht="20.25" customHeight="1">
      <c r="T6831" s="285"/>
    </row>
    <row r="6832" spans="20:20" ht="20.25" customHeight="1">
      <c r="T6832" s="285"/>
    </row>
    <row r="6833" spans="20:20" ht="20.25" customHeight="1">
      <c r="T6833" s="285"/>
    </row>
    <row r="6834" spans="20:20" ht="20.25" customHeight="1">
      <c r="T6834" s="285"/>
    </row>
    <row r="6835" spans="20:20" ht="20.25" customHeight="1">
      <c r="T6835" s="285"/>
    </row>
    <row r="6836" spans="20:20" ht="20.25" customHeight="1">
      <c r="T6836" s="285"/>
    </row>
    <row r="6837" spans="20:20" ht="20.25" customHeight="1">
      <c r="T6837" s="285"/>
    </row>
    <row r="6838" spans="20:20" ht="20.25" customHeight="1">
      <c r="T6838" s="285"/>
    </row>
    <row r="6839" spans="20:20" ht="20.25" customHeight="1">
      <c r="T6839" s="285"/>
    </row>
    <row r="6840" spans="20:20" ht="20.25" customHeight="1">
      <c r="T6840" s="285"/>
    </row>
    <row r="6841" spans="20:20" ht="20.25" customHeight="1">
      <c r="T6841" s="285"/>
    </row>
    <row r="6842" spans="20:20" ht="20.25" customHeight="1">
      <c r="T6842" s="285"/>
    </row>
    <row r="6843" spans="20:20" ht="20.25" customHeight="1">
      <c r="T6843" s="285"/>
    </row>
    <row r="6844" spans="20:20" ht="20.25" customHeight="1">
      <c r="T6844" s="285"/>
    </row>
    <row r="6845" spans="20:20" ht="20.25" customHeight="1">
      <c r="T6845" s="285"/>
    </row>
    <row r="6846" spans="20:20" ht="20.25" customHeight="1">
      <c r="T6846" s="285"/>
    </row>
    <row r="6847" spans="20:20" ht="20.25" customHeight="1">
      <c r="T6847" s="285"/>
    </row>
    <row r="6848" spans="20:20" ht="20.25" customHeight="1">
      <c r="T6848" s="285"/>
    </row>
    <row r="6849" spans="20:20" ht="20.25" customHeight="1">
      <c r="T6849" s="285"/>
    </row>
    <row r="6850" spans="20:20" ht="20.25" customHeight="1">
      <c r="T6850" s="285"/>
    </row>
    <row r="6851" spans="20:20" ht="20.25" customHeight="1">
      <c r="T6851" s="285"/>
    </row>
    <row r="6852" spans="20:20" ht="20.25" customHeight="1">
      <c r="T6852" s="285"/>
    </row>
    <row r="6853" spans="20:20" ht="20.25" customHeight="1">
      <c r="T6853" s="285"/>
    </row>
    <row r="6854" spans="20:20" ht="20.25" customHeight="1">
      <c r="T6854" s="285"/>
    </row>
    <row r="6855" spans="20:20" ht="20.25" customHeight="1">
      <c r="T6855" s="285"/>
    </row>
    <row r="6856" spans="20:20" ht="20.25" customHeight="1">
      <c r="T6856" s="285"/>
    </row>
    <row r="6857" spans="20:20" ht="20.25" customHeight="1">
      <c r="T6857" s="285"/>
    </row>
    <row r="6858" spans="20:20" ht="20.25" customHeight="1">
      <c r="T6858" s="285"/>
    </row>
    <row r="6859" spans="20:20" ht="20.25" customHeight="1">
      <c r="T6859" s="285"/>
    </row>
    <row r="6860" spans="20:20" ht="20.25" customHeight="1">
      <c r="T6860" s="285"/>
    </row>
    <row r="6861" spans="20:20" ht="20.25" customHeight="1">
      <c r="T6861" s="285"/>
    </row>
    <row r="6862" spans="20:20" ht="20.25" customHeight="1">
      <c r="T6862" s="285"/>
    </row>
    <row r="6863" spans="20:20" ht="20.25" customHeight="1">
      <c r="T6863" s="285"/>
    </row>
    <row r="6864" spans="20:20" ht="20.25" customHeight="1">
      <c r="T6864" s="285"/>
    </row>
    <row r="6865" spans="20:20" ht="20.25" customHeight="1">
      <c r="T6865" s="285"/>
    </row>
    <row r="6866" spans="20:20" ht="20.25" customHeight="1">
      <c r="T6866" s="285"/>
    </row>
    <row r="6867" spans="20:20" ht="20.25" customHeight="1">
      <c r="T6867" s="285"/>
    </row>
    <row r="6868" spans="20:20" ht="20.25" customHeight="1">
      <c r="T6868" s="285"/>
    </row>
    <row r="6869" spans="20:20" ht="20.25" customHeight="1">
      <c r="T6869" s="285"/>
    </row>
    <row r="6870" spans="20:20" ht="20.25" customHeight="1">
      <c r="T6870" s="285"/>
    </row>
    <row r="6871" spans="20:20" ht="20.25" customHeight="1">
      <c r="T6871" s="285"/>
    </row>
    <row r="6872" spans="20:20" ht="20.25" customHeight="1">
      <c r="T6872" s="285"/>
    </row>
    <row r="6873" spans="20:20" ht="20.25" customHeight="1">
      <c r="T6873" s="285"/>
    </row>
    <row r="6874" spans="20:20" ht="20.25" customHeight="1">
      <c r="T6874" s="285"/>
    </row>
    <row r="6875" spans="20:20" ht="20.25" customHeight="1">
      <c r="T6875" s="285"/>
    </row>
    <row r="6876" spans="20:20" ht="20.25" customHeight="1">
      <c r="T6876" s="285"/>
    </row>
    <row r="6877" spans="20:20" ht="20.25" customHeight="1">
      <c r="T6877" s="285"/>
    </row>
    <row r="6878" spans="20:20" ht="20.25" customHeight="1">
      <c r="T6878" s="285"/>
    </row>
    <row r="6879" spans="20:20" ht="20.25" customHeight="1">
      <c r="T6879" s="285"/>
    </row>
    <row r="6880" spans="20:20" ht="20.25" customHeight="1">
      <c r="T6880" s="285"/>
    </row>
    <row r="6881" spans="20:20" ht="20.25" customHeight="1">
      <c r="T6881" s="285"/>
    </row>
    <row r="6882" spans="20:20" ht="20.25" customHeight="1">
      <c r="T6882" s="285"/>
    </row>
    <row r="6883" spans="20:20" ht="20.25" customHeight="1">
      <c r="T6883" s="285"/>
    </row>
    <row r="6884" spans="20:20" ht="20.25" customHeight="1">
      <c r="T6884" s="285"/>
    </row>
    <row r="6885" spans="20:20" ht="20.25" customHeight="1">
      <c r="T6885" s="285"/>
    </row>
    <row r="6886" spans="20:20" ht="20.25" customHeight="1">
      <c r="T6886" s="285"/>
    </row>
    <row r="6887" spans="20:20" ht="20.25" customHeight="1">
      <c r="T6887" s="285"/>
    </row>
    <row r="6888" spans="20:20" ht="20.25" customHeight="1">
      <c r="T6888" s="285"/>
    </row>
    <row r="6889" spans="20:20" ht="20.25" customHeight="1">
      <c r="T6889" s="285"/>
    </row>
    <row r="6890" spans="20:20" ht="20.25" customHeight="1">
      <c r="T6890" s="285"/>
    </row>
    <row r="6891" spans="20:20" ht="20.25" customHeight="1">
      <c r="T6891" s="285"/>
    </row>
    <row r="6892" spans="20:20" ht="20.25" customHeight="1">
      <c r="T6892" s="285"/>
    </row>
    <row r="6893" spans="20:20" ht="20.25" customHeight="1">
      <c r="T6893" s="285"/>
    </row>
    <row r="6894" spans="20:20" ht="20.25" customHeight="1">
      <c r="T6894" s="285"/>
    </row>
    <row r="6895" spans="20:20" ht="20.25" customHeight="1">
      <c r="T6895" s="285"/>
    </row>
    <row r="6896" spans="20:20" ht="20.25" customHeight="1">
      <c r="T6896" s="285"/>
    </row>
    <row r="6897" spans="20:20" ht="20.25" customHeight="1">
      <c r="T6897" s="285"/>
    </row>
    <row r="6898" spans="20:20" ht="20.25" customHeight="1">
      <c r="T6898" s="285"/>
    </row>
    <row r="6899" spans="20:20" ht="20.25" customHeight="1">
      <c r="T6899" s="285"/>
    </row>
    <row r="6900" spans="20:20" ht="20.25" customHeight="1">
      <c r="T6900" s="285"/>
    </row>
    <row r="6901" spans="20:20" ht="20.25" customHeight="1">
      <c r="T6901" s="285"/>
    </row>
    <row r="6902" spans="20:20" ht="20.25" customHeight="1">
      <c r="T6902" s="285"/>
    </row>
    <row r="6903" spans="20:20" ht="20.25" customHeight="1">
      <c r="T6903" s="285"/>
    </row>
    <row r="6904" spans="20:20" ht="20.25" customHeight="1">
      <c r="T6904" s="285"/>
    </row>
    <row r="6905" spans="20:20" ht="20.25" customHeight="1">
      <c r="T6905" s="285"/>
    </row>
    <row r="6906" spans="20:20" ht="20.25" customHeight="1">
      <c r="T6906" s="285"/>
    </row>
    <row r="6907" spans="20:20" ht="20.25" customHeight="1">
      <c r="T6907" s="285"/>
    </row>
    <row r="6908" spans="20:20" ht="20.25" customHeight="1">
      <c r="T6908" s="285"/>
    </row>
    <row r="6909" spans="20:20" ht="20.25" customHeight="1">
      <c r="T6909" s="285"/>
    </row>
    <row r="6910" spans="20:20" ht="20.25" customHeight="1">
      <c r="T6910" s="285"/>
    </row>
    <row r="6911" spans="20:20" ht="20.25" customHeight="1">
      <c r="T6911" s="285"/>
    </row>
    <row r="6912" spans="20:20" ht="20.25" customHeight="1">
      <c r="T6912" s="285"/>
    </row>
    <row r="6913" spans="20:20" ht="20.25" customHeight="1">
      <c r="T6913" s="285"/>
    </row>
    <row r="6914" spans="20:20" ht="20.25" customHeight="1">
      <c r="T6914" s="285"/>
    </row>
    <row r="6915" spans="20:20" ht="20.25" customHeight="1">
      <c r="T6915" s="285"/>
    </row>
    <row r="6916" spans="20:20" ht="20.25" customHeight="1">
      <c r="T6916" s="285"/>
    </row>
    <row r="6917" spans="20:20" ht="20.25" customHeight="1">
      <c r="T6917" s="285"/>
    </row>
    <row r="6918" spans="20:20" ht="20.25" customHeight="1">
      <c r="T6918" s="285"/>
    </row>
    <row r="6919" spans="20:20" ht="20.25" customHeight="1">
      <c r="T6919" s="285"/>
    </row>
    <row r="6920" spans="20:20" ht="20.25" customHeight="1">
      <c r="T6920" s="285"/>
    </row>
    <row r="6921" spans="20:20" ht="20.25" customHeight="1">
      <c r="T6921" s="285"/>
    </row>
    <row r="6922" spans="20:20" ht="20.25" customHeight="1">
      <c r="T6922" s="285"/>
    </row>
    <row r="6923" spans="20:20" ht="20.25" customHeight="1">
      <c r="T6923" s="285"/>
    </row>
    <row r="6924" spans="20:20" ht="20.25" customHeight="1">
      <c r="T6924" s="285"/>
    </row>
    <row r="6925" spans="20:20" ht="20.25" customHeight="1">
      <c r="T6925" s="285"/>
    </row>
    <row r="6926" spans="20:20" ht="20.25" customHeight="1">
      <c r="T6926" s="285"/>
    </row>
    <row r="6927" spans="20:20" ht="20.25" customHeight="1">
      <c r="T6927" s="285"/>
    </row>
    <row r="6928" spans="20:20" ht="20.25" customHeight="1">
      <c r="T6928" s="285"/>
    </row>
    <row r="6929" spans="20:20" ht="20.25" customHeight="1">
      <c r="T6929" s="285"/>
    </row>
    <row r="6930" spans="20:20" ht="20.25" customHeight="1">
      <c r="T6930" s="285"/>
    </row>
    <row r="6931" spans="20:20" ht="20.25" customHeight="1">
      <c r="T6931" s="285"/>
    </row>
    <row r="6932" spans="20:20" ht="20.25" customHeight="1">
      <c r="T6932" s="285"/>
    </row>
    <row r="6933" spans="20:20" ht="20.25" customHeight="1">
      <c r="T6933" s="285"/>
    </row>
    <row r="6934" spans="20:20" ht="20.25" customHeight="1">
      <c r="T6934" s="285"/>
    </row>
    <row r="6935" spans="20:20" ht="20.25" customHeight="1">
      <c r="T6935" s="285"/>
    </row>
    <row r="6936" spans="20:20" ht="20.25" customHeight="1">
      <c r="T6936" s="285"/>
    </row>
    <row r="6937" spans="20:20" ht="20.25" customHeight="1">
      <c r="T6937" s="285"/>
    </row>
    <row r="6938" spans="20:20" ht="20.25" customHeight="1">
      <c r="T6938" s="285"/>
    </row>
    <row r="6939" spans="20:20" ht="20.25" customHeight="1">
      <c r="T6939" s="285"/>
    </row>
    <row r="6940" spans="20:20" ht="20.25" customHeight="1">
      <c r="T6940" s="285"/>
    </row>
    <row r="6941" spans="20:20" ht="20.25" customHeight="1">
      <c r="T6941" s="285"/>
    </row>
    <row r="6942" spans="20:20" ht="20.25" customHeight="1">
      <c r="T6942" s="285"/>
    </row>
    <row r="6943" spans="20:20" ht="20.25" customHeight="1">
      <c r="T6943" s="285"/>
    </row>
    <row r="6944" spans="20:20" ht="20.25" customHeight="1">
      <c r="T6944" s="285"/>
    </row>
    <row r="6945" spans="20:20" ht="20.25" customHeight="1">
      <c r="T6945" s="285"/>
    </row>
    <row r="6946" spans="20:20" ht="20.25" customHeight="1">
      <c r="T6946" s="285"/>
    </row>
    <row r="6947" spans="20:20" ht="20.25" customHeight="1">
      <c r="T6947" s="285"/>
    </row>
    <row r="6948" spans="20:20" ht="20.25" customHeight="1">
      <c r="T6948" s="285"/>
    </row>
    <row r="6949" spans="20:20" ht="20.25" customHeight="1">
      <c r="T6949" s="285"/>
    </row>
    <row r="6950" spans="20:20" ht="20.25" customHeight="1">
      <c r="T6950" s="285"/>
    </row>
    <row r="6951" spans="20:20" ht="20.25" customHeight="1">
      <c r="T6951" s="285"/>
    </row>
    <row r="6952" spans="20:20" ht="20.25" customHeight="1">
      <c r="T6952" s="285"/>
    </row>
    <row r="6953" spans="20:20" ht="20.25" customHeight="1">
      <c r="T6953" s="285"/>
    </row>
    <row r="6954" spans="20:20" ht="20.25" customHeight="1">
      <c r="T6954" s="285"/>
    </row>
    <row r="6955" spans="20:20" ht="20.25" customHeight="1">
      <c r="T6955" s="285"/>
    </row>
    <row r="6956" spans="20:20" ht="20.25" customHeight="1">
      <c r="T6956" s="285"/>
    </row>
    <row r="6957" spans="20:20" ht="20.25" customHeight="1">
      <c r="T6957" s="285"/>
    </row>
    <row r="6958" spans="20:20" ht="20.25" customHeight="1">
      <c r="T6958" s="285"/>
    </row>
    <row r="6959" spans="20:20" ht="20.25" customHeight="1">
      <c r="T6959" s="285"/>
    </row>
    <row r="6960" spans="20:20" ht="20.25" customHeight="1">
      <c r="T6960" s="285"/>
    </row>
    <row r="6961" spans="20:20" ht="20.25" customHeight="1">
      <c r="T6961" s="285"/>
    </row>
    <row r="6962" spans="20:20" ht="20.25" customHeight="1">
      <c r="T6962" s="285"/>
    </row>
    <row r="6963" spans="20:20" ht="20.25" customHeight="1">
      <c r="T6963" s="285"/>
    </row>
    <row r="6964" spans="20:20" ht="20.25" customHeight="1">
      <c r="T6964" s="285"/>
    </row>
    <row r="6965" spans="20:20" ht="20.25" customHeight="1">
      <c r="T6965" s="285"/>
    </row>
    <row r="6966" spans="20:20" ht="20.25" customHeight="1">
      <c r="T6966" s="285"/>
    </row>
    <row r="6967" spans="20:20" ht="20.25" customHeight="1">
      <c r="T6967" s="285"/>
    </row>
    <row r="6968" spans="20:20" ht="20.25" customHeight="1">
      <c r="T6968" s="285"/>
    </row>
    <row r="6969" spans="20:20" ht="20.25" customHeight="1">
      <c r="T6969" s="285"/>
    </row>
    <row r="6970" spans="20:20" ht="20.25" customHeight="1">
      <c r="T6970" s="285"/>
    </row>
    <row r="6971" spans="20:20" ht="20.25" customHeight="1">
      <c r="T6971" s="285"/>
    </row>
    <row r="6972" spans="20:20" ht="20.25" customHeight="1">
      <c r="T6972" s="285"/>
    </row>
    <row r="6973" spans="20:20" ht="20.25" customHeight="1">
      <c r="T6973" s="285"/>
    </row>
    <row r="6974" spans="20:20" ht="20.25" customHeight="1">
      <c r="T6974" s="285"/>
    </row>
    <row r="6975" spans="20:20" ht="20.25" customHeight="1">
      <c r="T6975" s="285"/>
    </row>
    <row r="6976" spans="20:20" ht="20.25" customHeight="1">
      <c r="T6976" s="285"/>
    </row>
    <row r="6977" spans="20:20" ht="20.25" customHeight="1">
      <c r="T6977" s="285"/>
    </row>
    <row r="6978" spans="20:20" ht="20.25" customHeight="1">
      <c r="T6978" s="285"/>
    </row>
    <row r="6979" spans="20:20" ht="20.25" customHeight="1">
      <c r="T6979" s="285"/>
    </row>
    <row r="6980" spans="20:20" ht="20.25" customHeight="1">
      <c r="T6980" s="285"/>
    </row>
    <row r="6981" spans="20:20" ht="20.25" customHeight="1">
      <c r="T6981" s="285"/>
    </row>
    <row r="6982" spans="20:20" ht="20.25" customHeight="1">
      <c r="T6982" s="285"/>
    </row>
    <row r="6983" spans="20:20" ht="20.25" customHeight="1">
      <c r="T6983" s="285"/>
    </row>
    <row r="6984" spans="20:20" ht="20.25" customHeight="1">
      <c r="T6984" s="285"/>
    </row>
    <row r="6985" spans="20:20" ht="20.25" customHeight="1">
      <c r="T6985" s="285"/>
    </row>
    <row r="6986" spans="20:20" ht="20.25" customHeight="1">
      <c r="T6986" s="285"/>
    </row>
    <row r="6987" spans="20:20" ht="20.25" customHeight="1">
      <c r="T6987" s="285"/>
    </row>
    <row r="6988" spans="20:20" ht="20.25" customHeight="1">
      <c r="T6988" s="285"/>
    </row>
    <row r="6989" spans="20:20" ht="20.25" customHeight="1">
      <c r="T6989" s="285"/>
    </row>
    <row r="6990" spans="20:20" ht="20.25" customHeight="1">
      <c r="T6990" s="285"/>
    </row>
    <row r="6991" spans="20:20" ht="20.25" customHeight="1">
      <c r="T6991" s="285"/>
    </row>
    <row r="6992" spans="20:20" ht="20.25" customHeight="1">
      <c r="T6992" s="285"/>
    </row>
    <row r="6993" spans="20:20" ht="20.25" customHeight="1">
      <c r="T6993" s="285"/>
    </row>
    <row r="6994" spans="20:20" ht="20.25" customHeight="1">
      <c r="T6994" s="285"/>
    </row>
    <row r="6995" spans="20:20" ht="20.25" customHeight="1">
      <c r="T6995" s="285"/>
    </row>
    <row r="6996" spans="20:20" ht="20.25" customHeight="1">
      <c r="T6996" s="285"/>
    </row>
    <row r="6997" spans="20:20" ht="20.25" customHeight="1">
      <c r="T6997" s="285"/>
    </row>
    <row r="6998" spans="20:20" ht="20.25" customHeight="1">
      <c r="T6998" s="285"/>
    </row>
    <row r="6999" spans="20:20" ht="20.25" customHeight="1">
      <c r="T6999" s="285"/>
    </row>
    <row r="7000" spans="20:20" ht="20.25" customHeight="1">
      <c r="T7000" s="285"/>
    </row>
    <row r="7001" spans="20:20" ht="20.25" customHeight="1">
      <c r="T7001" s="285"/>
    </row>
    <row r="7002" spans="20:20" ht="20.25" customHeight="1">
      <c r="T7002" s="285"/>
    </row>
    <row r="7003" spans="20:20" ht="20.25" customHeight="1">
      <c r="T7003" s="285"/>
    </row>
    <row r="7004" spans="20:20" ht="20.25" customHeight="1">
      <c r="T7004" s="285"/>
    </row>
    <row r="7005" spans="20:20" ht="20.25" customHeight="1">
      <c r="T7005" s="285"/>
    </row>
    <row r="7006" spans="20:20" ht="20.25" customHeight="1">
      <c r="T7006" s="285"/>
    </row>
    <row r="7007" spans="20:20" ht="20.25" customHeight="1">
      <c r="T7007" s="285"/>
    </row>
    <row r="7008" spans="20:20" ht="20.25" customHeight="1">
      <c r="T7008" s="285"/>
    </row>
    <row r="7009" spans="20:20" ht="20.25" customHeight="1">
      <c r="T7009" s="285"/>
    </row>
    <row r="7010" spans="20:20" ht="20.25" customHeight="1">
      <c r="T7010" s="285"/>
    </row>
    <row r="7011" spans="20:20" ht="20.25" customHeight="1">
      <c r="T7011" s="285"/>
    </row>
    <row r="7012" spans="20:20" ht="20.25" customHeight="1">
      <c r="T7012" s="285"/>
    </row>
    <row r="7013" spans="20:20" ht="20.25" customHeight="1">
      <c r="T7013" s="285"/>
    </row>
    <row r="7014" spans="20:20" ht="20.25" customHeight="1">
      <c r="T7014" s="285"/>
    </row>
    <row r="7015" spans="20:20" ht="20.25" customHeight="1">
      <c r="T7015" s="285"/>
    </row>
    <row r="7016" spans="20:20" ht="20.25" customHeight="1">
      <c r="T7016" s="285"/>
    </row>
    <row r="7017" spans="20:20" ht="20.25" customHeight="1">
      <c r="T7017" s="285"/>
    </row>
    <row r="7018" spans="20:20" ht="20.25" customHeight="1">
      <c r="T7018" s="285"/>
    </row>
    <row r="7019" spans="20:20" ht="20.25" customHeight="1">
      <c r="T7019" s="285"/>
    </row>
    <row r="7020" spans="20:20" ht="20.25" customHeight="1">
      <c r="T7020" s="285"/>
    </row>
    <row r="7021" spans="20:20" ht="20.25" customHeight="1">
      <c r="T7021" s="285"/>
    </row>
    <row r="7022" spans="20:20" ht="20.25" customHeight="1">
      <c r="T7022" s="285"/>
    </row>
    <row r="7023" spans="20:20" ht="20.25" customHeight="1">
      <c r="T7023" s="285"/>
    </row>
    <row r="7024" spans="20:20" ht="20.25" customHeight="1">
      <c r="T7024" s="285"/>
    </row>
    <row r="7025" spans="20:20" ht="20.25" customHeight="1">
      <c r="T7025" s="285"/>
    </row>
    <row r="7026" spans="20:20" ht="20.25" customHeight="1">
      <c r="T7026" s="285"/>
    </row>
    <row r="7027" spans="20:20" ht="20.25" customHeight="1">
      <c r="T7027" s="285"/>
    </row>
    <row r="7028" spans="20:20" ht="20.25" customHeight="1">
      <c r="T7028" s="285"/>
    </row>
    <row r="7029" spans="20:20" ht="20.25" customHeight="1">
      <c r="T7029" s="285"/>
    </row>
    <row r="7030" spans="20:20" ht="20.25" customHeight="1">
      <c r="T7030" s="285"/>
    </row>
    <row r="7031" spans="20:20" ht="20.25" customHeight="1">
      <c r="T7031" s="285"/>
    </row>
    <row r="7032" spans="20:20" ht="20.25" customHeight="1">
      <c r="T7032" s="285"/>
    </row>
    <row r="7033" spans="20:20" ht="20.25" customHeight="1">
      <c r="T7033" s="285"/>
    </row>
    <row r="7034" spans="20:20" ht="20.25" customHeight="1">
      <c r="T7034" s="285"/>
    </row>
    <row r="7035" spans="20:20" ht="20.25" customHeight="1">
      <c r="T7035" s="285"/>
    </row>
    <row r="7036" spans="20:20" ht="20.25" customHeight="1">
      <c r="T7036" s="285"/>
    </row>
    <row r="7037" spans="20:20" ht="20.25" customHeight="1">
      <c r="T7037" s="285"/>
    </row>
    <row r="7038" spans="20:20" ht="20.25" customHeight="1">
      <c r="T7038" s="285"/>
    </row>
    <row r="7039" spans="20:20" ht="20.25" customHeight="1">
      <c r="T7039" s="285"/>
    </row>
    <row r="7040" spans="20:20" ht="20.25" customHeight="1">
      <c r="T7040" s="285"/>
    </row>
    <row r="7041" spans="20:20" ht="20.25" customHeight="1">
      <c r="T7041" s="285"/>
    </row>
    <row r="7042" spans="20:20" ht="20.25" customHeight="1">
      <c r="T7042" s="285"/>
    </row>
    <row r="7043" spans="20:20" ht="20.25" customHeight="1">
      <c r="T7043" s="285"/>
    </row>
    <row r="7044" spans="20:20" ht="20.25" customHeight="1">
      <c r="T7044" s="285"/>
    </row>
    <row r="7045" spans="20:20" ht="20.25" customHeight="1">
      <c r="T7045" s="285"/>
    </row>
    <row r="7046" spans="20:20" ht="20.25" customHeight="1">
      <c r="T7046" s="285"/>
    </row>
    <row r="7047" spans="20:20" ht="20.25" customHeight="1">
      <c r="T7047" s="285"/>
    </row>
    <row r="7048" spans="20:20" ht="20.25" customHeight="1">
      <c r="T7048" s="285"/>
    </row>
    <row r="7049" spans="20:20" ht="20.25" customHeight="1">
      <c r="T7049" s="285"/>
    </row>
    <row r="7050" spans="20:20" ht="20.25" customHeight="1">
      <c r="T7050" s="285"/>
    </row>
    <row r="7051" spans="20:20" ht="20.25" customHeight="1">
      <c r="T7051" s="285"/>
    </row>
    <row r="7052" spans="20:20" ht="20.25" customHeight="1">
      <c r="T7052" s="285"/>
    </row>
    <row r="7053" spans="20:20" ht="20.25" customHeight="1">
      <c r="T7053" s="285"/>
    </row>
    <row r="7054" spans="20:20" ht="20.25" customHeight="1">
      <c r="T7054" s="285"/>
    </row>
    <row r="7055" spans="20:20" ht="20.25" customHeight="1">
      <c r="T7055" s="285"/>
    </row>
    <row r="7056" spans="20:20" ht="20.25" customHeight="1">
      <c r="T7056" s="285"/>
    </row>
    <row r="7057" spans="20:20" ht="20.25" customHeight="1">
      <c r="T7057" s="285"/>
    </row>
    <row r="7058" spans="20:20" ht="20.25" customHeight="1">
      <c r="T7058" s="285"/>
    </row>
    <row r="7059" spans="20:20" ht="20.25" customHeight="1">
      <c r="T7059" s="285"/>
    </row>
    <row r="7060" spans="20:20" ht="20.25" customHeight="1">
      <c r="T7060" s="285"/>
    </row>
    <row r="7061" spans="20:20" ht="20.25" customHeight="1">
      <c r="T7061" s="285"/>
    </row>
    <row r="7062" spans="20:20" ht="20.25" customHeight="1">
      <c r="T7062" s="285"/>
    </row>
    <row r="7063" spans="20:20" ht="20.25" customHeight="1">
      <c r="T7063" s="285"/>
    </row>
    <row r="7064" spans="20:20" ht="20.25" customHeight="1">
      <c r="T7064" s="285"/>
    </row>
    <row r="7065" spans="20:20" ht="20.25" customHeight="1">
      <c r="T7065" s="285"/>
    </row>
    <row r="7066" spans="20:20" ht="20.25" customHeight="1">
      <c r="T7066" s="285"/>
    </row>
    <row r="7067" spans="20:20" ht="20.25" customHeight="1">
      <c r="T7067" s="285"/>
    </row>
    <row r="7068" spans="20:20" ht="20.25" customHeight="1">
      <c r="T7068" s="285"/>
    </row>
    <row r="7069" spans="20:20" ht="20.25" customHeight="1">
      <c r="T7069" s="285"/>
    </row>
    <row r="7070" spans="20:20" ht="20.25" customHeight="1">
      <c r="T7070" s="285"/>
    </row>
    <row r="7071" spans="20:20" ht="20.25" customHeight="1">
      <c r="T7071" s="285"/>
    </row>
    <row r="7072" spans="20:20" ht="20.25" customHeight="1">
      <c r="T7072" s="285"/>
    </row>
    <row r="7073" spans="20:20" ht="20.25" customHeight="1">
      <c r="T7073" s="285"/>
    </row>
    <row r="7074" spans="20:20" ht="20.25" customHeight="1">
      <c r="T7074" s="285"/>
    </row>
    <row r="7075" spans="20:20" ht="20.25" customHeight="1">
      <c r="T7075" s="285"/>
    </row>
    <row r="7076" spans="20:20" ht="20.25" customHeight="1">
      <c r="T7076" s="285"/>
    </row>
    <row r="7077" spans="20:20" ht="20.25" customHeight="1">
      <c r="T7077" s="285"/>
    </row>
    <row r="7078" spans="20:20" ht="20.25" customHeight="1">
      <c r="T7078" s="285"/>
    </row>
    <row r="7079" spans="20:20" ht="20.25" customHeight="1">
      <c r="T7079" s="285"/>
    </row>
    <row r="7080" spans="20:20" ht="20.25" customHeight="1">
      <c r="T7080" s="285"/>
    </row>
    <row r="7081" spans="20:20" ht="20.25" customHeight="1">
      <c r="T7081" s="285"/>
    </row>
    <row r="7082" spans="20:20" ht="20.25" customHeight="1">
      <c r="T7082" s="285"/>
    </row>
    <row r="7083" spans="20:20" ht="20.25" customHeight="1">
      <c r="T7083" s="285"/>
    </row>
    <row r="7084" spans="20:20" ht="20.25" customHeight="1">
      <c r="T7084" s="285"/>
    </row>
    <row r="7085" spans="20:20" ht="20.25" customHeight="1">
      <c r="T7085" s="285"/>
    </row>
    <row r="7086" spans="20:20" ht="20.25" customHeight="1">
      <c r="T7086" s="285"/>
    </row>
    <row r="7087" spans="20:20" ht="20.25" customHeight="1">
      <c r="T7087" s="285"/>
    </row>
    <row r="7088" spans="20:20" ht="20.25" customHeight="1">
      <c r="T7088" s="285"/>
    </row>
    <row r="7089" spans="20:20" ht="20.25" customHeight="1">
      <c r="T7089" s="285"/>
    </row>
    <row r="7090" spans="20:20" ht="20.25" customHeight="1">
      <c r="T7090" s="285"/>
    </row>
    <row r="7091" spans="20:20" ht="20.25" customHeight="1">
      <c r="T7091" s="285"/>
    </row>
    <row r="7092" spans="20:20" ht="20.25" customHeight="1">
      <c r="T7092" s="285"/>
    </row>
    <row r="7093" spans="20:20" ht="20.25" customHeight="1">
      <c r="T7093" s="285"/>
    </row>
    <row r="7094" spans="20:20" ht="20.25" customHeight="1">
      <c r="T7094" s="285"/>
    </row>
    <row r="7095" spans="20:20" ht="20.25" customHeight="1">
      <c r="T7095" s="285"/>
    </row>
    <row r="7096" spans="20:20" ht="20.25" customHeight="1">
      <c r="T7096" s="285"/>
    </row>
    <row r="7097" spans="20:20" ht="20.25" customHeight="1">
      <c r="T7097" s="285"/>
    </row>
    <row r="7098" spans="20:20" ht="20.25" customHeight="1">
      <c r="T7098" s="285"/>
    </row>
    <row r="7099" spans="20:20" ht="20.25" customHeight="1">
      <c r="T7099" s="285"/>
    </row>
    <row r="7100" spans="20:20" ht="20.25" customHeight="1">
      <c r="T7100" s="285"/>
    </row>
    <row r="7101" spans="20:20" ht="20.25" customHeight="1">
      <c r="T7101" s="285"/>
    </row>
    <row r="7102" spans="20:20" ht="20.25" customHeight="1">
      <c r="T7102" s="285"/>
    </row>
    <row r="7103" spans="20:20" ht="20.25" customHeight="1">
      <c r="T7103" s="285"/>
    </row>
    <row r="7104" spans="20:20" ht="20.25" customHeight="1">
      <c r="T7104" s="285"/>
    </row>
    <row r="7105" spans="20:20" ht="20.25" customHeight="1">
      <c r="T7105" s="285"/>
    </row>
    <row r="7106" spans="20:20" ht="20.25" customHeight="1">
      <c r="T7106" s="285"/>
    </row>
    <row r="7107" spans="20:20" ht="20.25" customHeight="1">
      <c r="T7107" s="285"/>
    </row>
    <row r="7108" spans="20:20" ht="20.25" customHeight="1">
      <c r="T7108" s="285"/>
    </row>
    <row r="7109" spans="20:20" ht="20.25" customHeight="1">
      <c r="T7109" s="285"/>
    </row>
    <row r="7110" spans="20:20" ht="20.25" customHeight="1">
      <c r="T7110" s="285"/>
    </row>
    <row r="7111" spans="20:20" ht="20.25" customHeight="1">
      <c r="T7111" s="285"/>
    </row>
    <row r="7112" spans="20:20" ht="20.25" customHeight="1">
      <c r="T7112" s="285"/>
    </row>
    <row r="7113" spans="20:20" ht="20.25" customHeight="1">
      <c r="T7113" s="285"/>
    </row>
    <row r="7114" spans="20:20" ht="20.25" customHeight="1">
      <c r="T7114" s="285"/>
    </row>
    <row r="7115" spans="20:20" ht="20.25" customHeight="1">
      <c r="T7115" s="285"/>
    </row>
    <row r="7116" spans="20:20" ht="20.25" customHeight="1">
      <c r="T7116" s="285"/>
    </row>
    <row r="7117" spans="20:20" ht="20.25" customHeight="1">
      <c r="T7117" s="285"/>
    </row>
    <row r="7118" spans="20:20" ht="20.25" customHeight="1">
      <c r="T7118" s="285"/>
    </row>
    <row r="7119" spans="20:20" ht="20.25" customHeight="1">
      <c r="T7119" s="285"/>
    </row>
    <row r="7120" spans="20:20" ht="20.25" customHeight="1">
      <c r="T7120" s="285"/>
    </row>
    <row r="7121" spans="20:20" ht="20.25" customHeight="1">
      <c r="T7121" s="285"/>
    </row>
    <row r="7122" spans="20:20" ht="20.25" customHeight="1">
      <c r="T7122" s="285"/>
    </row>
    <row r="7123" spans="20:20" ht="20.25" customHeight="1">
      <c r="T7123" s="285"/>
    </row>
    <row r="7124" spans="20:20" ht="20.25" customHeight="1">
      <c r="T7124" s="285"/>
    </row>
    <row r="7125" spans="20:20" ht="20.25" customHeight="1">
      <c r="T7125" s="285"/>
    </row>
    <row r="7126" spans="20:20" ht="20.25" customHeight="1">
      <c r="T7126" s="285"/>
    </row>
    <row r="7127" spans="20:20" ht="20.25" customHeight="1">
      <c r="T7127" s="285"/>
    </row>
    <row r="7128" spans="20:20" ht="20.25" customHeight="1">
      <c r="T7128" s="285"/>
    </row>
    <row r="7129" spans="20:20" ht="20.25" customHeight="1">
      <c r="T7129" s="285"/>
    </row>
    <row r="7130" spans="20:20" ht="20.25" customHeight="1">
      <c r="T7130" s="285"/>
    </row>
    <row r="7131" spans="20:20" ht="20.25" customHeight="1">
      <c r="T7131" s="285"/>
    </row>
    <row r="7132" spans="20:20" ht="20.25" customHeight="1">
      <c r="T7132" s="285"/>
    </row>
    <row r="7133" spans="20:20" ht="20.25" customHeight="1">
      <c r="T7133" s="285"/>
    </row>
    <row r="7134" spans="20:20" ht="20.25" customHeight="1">
      <c r="T7134" s="285"/>
    </row>
    <row r="7135" spans="20:20" ht="20.25" customHeight="1">
      <c r="T7135" s="285"/>
    </row>
    <row r="7136" spans="20:20" ht="20.25" customHeight="1">
      <c r="T7136" s="285"/>
    </row>
    <row r="7137" spans="20:20" ht="20.25" customHeight="1">
      <c r="T7137" s="285"/>
    </row>
    <row r="7138" spans="20:20" ht="20.25" customHeight="1">
      <c r="T7138" s="285"/>
    </row>
    <row r="7139" spans="20:20" ht="20.25" customHeight="1">
      <c r="T7139" s="285"/>
    </row>
    <row r="7140" spans="20:20" ht="20.25" customHeight="1">
      <c r="T7140" s="285"/>
    </row>
    <row r="7141" spans="20:20" ht="20.25" customHeight="1">
      <c r="T7141" s="285"/>
    </row>
    <row r="7142" spans="20:20" ht="20.25" customHeight="1">
      <c r="T7142" s="285"/>
    </row>
    <row r="7143" spans="20:20" ht="20.25" customHeight="1">
      <c r="T7143" s="285"/>
    </row>
    <row r="7144" spans="20:20" ht="20.25" customHeight="1">
      <c r="T7144" s="285"/>
    </row>
    <row r="7145" spans="20:20" ht="20.25" customHeight="1">
      <c r="T7145" s="285"/>
    </row>
    <row r="7146" spans="20:20" ht="20.25" customHeight="1">
      <c r="T7146" s="285"/>
    </row>
    <row r="7147" spans="20:20" ht="20.25" customHeight="1">
      <c r="T7147" s="285"/>
    </row>
    <row r="7148" spans="20:20" ht="20.25" customHeight="1">
      <c r="T7148" s="285"/>
    </row>
    <row r="7149" spans="20:20" ht="20.25" customHeight="1">
      <c r="T7149" s="285"/>
    </row>
    <row r="7150" spans="20:20" ht="20.25" customHeight="1">
      <c r="T7150" s="285"/>
    </row>
    <row r="7151" spans="20:20" ht="20.25" customHeight="1">
      <c r="T7151" s="285"/>
    </row>
    <row r="7152" spans="20:20" ht="20.25" customHeight="1">
      <c r="T7152" s="285"/>
    </row>
    <row r="7153" spans="20:20" ht="20.25" customHeight="1">
      <c r="T7153" s="285"/>
    </row>
    <row r="7154" spans="20:20" ht="20.25" customHeight="1">
      <c r="T7154" s="285"/>
    </row>
    <row r="7155" spans="20:20" ht="20.25" customHeight="1">
      <c r="T7155" s="285"/>
    </row>
    <row r="7156" spans="20:20" ht="20.25" customHeight="1">
      <c r="T7156" s="285"/>
    </row>
    <row r="7157" spans="20:20" ht="20.25" customHeight="1">
      <c r="T7157" s="285"/>
    </row>
    <row r="7158" spans="20:20" ht="20.25" customHeight="1">
      <c r="T7158" s="285"/>
    </row>
    <row r="7159" spans="20:20" ht="20.25" customHeight="1">
      <c r="T7159" s="285"/>
    </row>
    <row r="7160" spans="20:20" ht="20.25" customHeight="1">
      <c r="T7160" s="285"/>
    </row>
    <row r="7161" spans="20:20" ht="20.25" customHeight="1">
      <c r="T7161" s="285"/>
    </row>
    <row r="7162" spans="20:20" ht="20.25" customHeight="1">
      <c r="T7162" s="285"/>
    </row>
    <row r="7163" spans="20:20" ht="20.25" customHeight="1">
      <c r="T7163" s="285"/>
    </row>
    <row r="7164" spans="20:20" ht="20.25" customHeight="1">
      <c r="T7164" s="285"/>
    </row>
    <row r="7165" spans="20:20" ht="20.25" customHeight="1">
      <c r="T7165" s="285"/>
    </row>
    <row r="7166" spans="20:20" ht="20.25" customHeight="1">
      <c r="T7166" s="285"/>
    </row>
    <row r="7167" spans="20:20" ht="20.25" customHeight="1">
      <c r="T7167" s="285"/>
    </row>
    <row r="7168" spans="20:20" ht="20.25" customHeight="1">
      <c r="T7168" s="285"/>
    </row>
    <row r="7169" spans="20:20" ht="20.25" customHeight="1">
      <c r="T7169" s="285"/>
    </row>
    <row r="7170" spans="20:20" ht="20.25" customHeight="1">
      <c r="T7170" s="285"/>
    </row>
    <row r="7171" spans="20:20" ht="20.25" customHeight="1">
      <c r="T7171" s="285"/>
    </row>
    <row r="7172" spans="20:20" ht="20.25" customHeight="1">
      <c r="T7172" s="285"/>
    </row>
    <row r="7173" spans="20:20" ht="20.25" customHeight="1">
      <c r="T7173" s="285"/>
    </row>
    <row r="7174" spans="20:20" ht="20.25" customHeight="1">
      <c r="T7174" s="285"/>
    </row>
    <row r="7175" spans="20:20" ht="20.25" customHeight="1">
      <c r="T7175" s="285"/>
    </row>
    <row r="7176" spans="20:20" ht="20.25" customHeight="1">
      <c r="T7176" s="285"/>
    </row>
    <row r="7177" spans="20:20" ht="20.25" customHeight="1">
      <c r="T7177" s="285"/>
    </row>
    <row r="7178" spans="20:20" ht="20.25" customHeight="1">
      <c r="T7178" s="285"/>
    </row>
    <row r="7179" spans="20:20" ht="20.25" customHeight="1">
      <c r="T7179" s="285"/>
    </row>
    <row r="7180" spans="20:20" ht="20.25" customHeight="1">
      <c r="T7180" s="285"/>
    </row>
    <row r="7181" spans="20:20" ht="20.25" customHeight="1">
      <c r="T7181" s="285"/>
    </row>
    <row r="7182" spans="20:20" ht="20.25" customHeight="1">
      <c r="T7182" s="285"/>
    </row>
    <row r="7183" spans="20:20" ht="20.25" customHeight="1">
      <c r="T7183" s="285"/>
    </row>
    <row r="7184" spans="20:20" ht="20.25" customHeight="1">
      <c r="T7184" s="285"/>
    </row>
    <row r="7185" spans="20:20" ht="20.25" customHeight="1">
      <c r="T7185" s="285"/>
    </row>
    <row r="7186" spans="20:20" ht="20.25" customHeight="1">
      <c r="T7186" s="285"/>
    </row>
    <row r="7187" spans="20:20" ht="20.25" customHeight="1">
      <c r="T7187" s="285"/>
    </row>
    <row r="7188" spans="20:20" ht="20.25" customHeight="1">
      <c r="T7188" s="285"/>
    </row>
    <row r="7189" spans="20:20" ht="20.25" customHeight="1">
      <c r="T7189" s="285"/>
    </row>
    <row r="7190" spans="20:20" ht="20.25" customHeight="1">
      <c r="T7190" s="285"/>
    </row>
    <row r="7191" spans="20:20" ht="20.25" customHeight="1">
      <c r="T7191" s="285"/>
    </row>
    <row r="7192" spans="20:20" ht="20.25" customHeight="1">
      <c r="T7192" s="285"/>
    </row>
    <row r="7193" spans="20:20" ht="20.25" customHeight="1">
      <c r="T7193" s="285"/>
    </row>
    <row r="7194" spans="20:20" ht="20.25" customHeight="1">
      <c r="T7194" s="285"/>
    </row>
    <row r="7195" spans="20:20" ht="20.25" customHeight="1">
      <c r="T7195" s="285"/>
    </row>
    <row r="7196" spans="20:20" ht="20.25" customHeight="1">
      <c r="T7196" s="285"/>
    </row>
    <row r="7197" spans="20:20" ht="20.25" customHeight="1">
      <c r="T7197" s="285"/>
    </row>
    <row r="7198" spans="20:20" ht="20.25" customHeight="1">
      <c r="T7198" s="285"/>
    </row>
    <row r="7199" spans="20:20" ht="20.25" customHeight="1">
      <c r="T7199" s="285"/>
    </row>
    <row r="7200" spans="20:20" ht="20.25" customHeight="1">
      <c r="T7200" s="285"/>
    </row>
    <row r="7201" spans="20:20" ht="20.25" customHeight="1">
      <c r="T7201" s="285"/>
    </row>
    <row r="7202" spans="20:20" ht="20.25" customHeight="1">
      <c r="T7202" s="285"/>
    </row>
    <row r="7203" spans="20:20" ht="20.25" customHeight="1">
      <c r="T7203" s="285"/>
    </row>
    <row r="7204" spans="20:20" ht="20.25" customHeight="1">
      <c r="T7204" s="285"/>
    </row>
    <row r="7205" spans="20:20" ht="20.25" customHeight="1">
      <c r="T7205" s="285"/>
    </row>
    <row r="7206" spans="20:20" ht="20.25" customHeight="1">
      <c r="T7206" s="285"/>
    </row>
    <row r="7207" spans="20:20" ht="20.25" customHeight="1">
      <c r="T7207" s="285"/>
    </row>
    <row r="7208" spans="20:20" ht="20.25" customHeight="1">
      <c r="T7208" s="285"/>
    </row>
    <row r="7209" spans="20:20" ht="20.25" customHeight="1">
      <c r="T7209" s="285"/>
    </row>
    <row r="7210" spans="20:20" ht="20.25" customHeight="1">
      <c r="T7210" s="285"/>
    </row>
    <row r="7211" spans="20:20" ht="20.25" customHeight="1">
      <c r="T7211" s="285"/>
    </row>
    <row r="7212" spans="20:20" ht="20.25" customHeight="1">
      <c r="T7212" s="285"/>
    </row>
    <row r="7213" spans="20:20" ht="20.25" customHeight="1">
      <c r="T7213" s="285"/>
    </row>
    <row r="7214" spans="20:20" ht="20.25" customHeight="1">
      <c r="T7214" s="285"/>
    </row>
    <row r="7215" spans="20:20" ht="20.25" customHeight="1">
      <c r="T7215" s="285"/>
    </row>
    <row r="7216" spans="20:20" ht="20.25" customHeight="1">
      <c r="T7216" s="285"/>
    </row>
    <row r="7217" spans="20:20" ht="20.25" customHeight="1">
      <c r="T7217" s="285"/>
    </row>
    <row r="7218" spans="20:20" ht="20.25" customHeight="1">
      <c r="T7218" s="285"/>
    </row>
    <row r="7219" spans="20:20" ht="20.25" customHeight="1">
      <c r="T7219" s="285"/>
    </row>
    <row r="7220" spans="20:20" ht="20.25" customHeight="1">
      <c r="T7220" s="285"/>
    </row>
    <row r="7221" spans="20:20" ht="20.25" customHeight="1">
      <c r="T7221" s="285"/>
    </row>
    <row r="7222" spans="20:20" ht="20.25" customHeight="1">
      <c r="T7222" s="285"/>
    </row>
    <row r="7223" spans="20:20" ht="20.25" customHeight="1">
      <c r="T7223" s="285"/>
    </row>
    <row r="7224" spans="20:20" ht="20.25" customHeight="1">
      <c r="T7224" s="285"/>
    </row>
    <row r="7225" spans="20:20" ht="20.25" customHeight="1">
      <c r="T7225" s="285"/>
    </row>
    <row r="7226" spans="20:20" ht="20.25" customHeight="1">
      <c r="T7226" s="285"/>
    </row>
    <row r="7227" spans="20:20" ht="20.25" customHeight="1">
      <c r="T7227" s="285"/>
    </row>
    <row r="7228" spans="20:20" ht="20.25" customHeight="1">
      <c r="T7228" s="285"/>
    </row>
    <row r="7229" spans="20:20" ht="20.25" customHeight="1">
      <c r="T7229" s="285"/>
    </row>
    <row r="7230" spans="20:20" ht="20.25" customHeight="1">
      <c r="T7230" s="285"/>
    </row>
    <row r="7231" spans="20:20" ht="20.25" customHeight="1">
      <c r="T7231" s="285"/>
    </row>
    <row r="7232" spans="20:20" ht="20.25" customHeight="1">
      <c r="T7232" s="285"/>
    </row>
    <row r="7233" spans="20:20" ht="20.25" customHeight="1">
      <c r="T7233" s="285"/>
    </row>
    <row r="7234" spans="20:20" ht="20.25" customHeight="1">
      <c r="T7234" s="285"/>
    </row>
    <row r="7235" spans="20:20" ht="20.25" customHeight="1">
      <c r="T7235" s="285"/>
    </row>
    <row r="7236" spans="20:20" ht="20.25" customHeight="1">
      <c r="T7236" s="285"/>
    </row>
    <row r="7237" spans="20:20" ht="20.25" customHeight="1">
      <c r="T7237" s="285"/>
    </row>
    <row r="7238" spans="20:20" ht="20.25" customHeight="1">
      <c r="T7238" s="285"/>
    </row>
    <row r="7239" spans="20:20" ht="20.25" customHeight="1">
      <c r="T7239" s="285"/>
    </row>
    <row r="7240" spans="20:20" ht="20.25" customHeight="1">
      <c r="T7240" s="285"/>
    </row>
    <row r="7241" spans="20:20" ht="20.25" customHeight="1">
      <c r="T7241" s="285"/>
    </row>
    <row r="7242" spans="20:20" ht="20.25" customHeight="1">
      <c r="T7242" s="285"/>
    </row>
    <row r="7243" spans="20:20" ht="20.25" customHeight="1">
      <c r="T7243" s="285"/>
    </row>
    <row r="7244" spans="20:20" ht="20.25" customHeight="1">
      <c r="T7244" s="285"/>
    </row>
    <row r="7245" spans="20:20" ht="20.25" customHeight="1">
      <c r="T7245" s="285"/>
    </row>
    <row r="7246" spans="20:20" ht="20.25" customHeight="1">
      <c r="T7246" s="285"/>
    </row>
    <row r="7247" spans="20:20" ht="20.25" customHeight="1">
      <c r="T7247" s="285"/>
    </row>
    <row r="7248" spans="20:20" ht="20.25" customHeight="1">
      <c r="T7248" s="285"/>
    </row>
    <row r="7249" spans="20:20" ht="20.25" customHeight="1">
      <c r="T7249" s="285"/>
    </row>
    <row r="7250" spans="20:20" ht="20.25" customHeight="1">
      <c r="T7250" s="285"/>
    </row>
    <row r="7251" spans="20:20" ht="20.25" customHeight="1">
      <c r="T7251" s="285"/>
    </row>
    <row r="7252" spans="20:20" ht="20.25" customHeight="1">
      <c r="T7252" s="285"/>
    </row>
    <row r="7253" spans="20:20" ht="20.25" customHeight="1">
      <c r="T7253" s="285"/>
    </row>
    <row r="7254" spans="20:20" ht="20.25" customHeight="1">
      <c r="T7254" s="285"/>
    </row>
    <row r="7255" spans="20:20" ht="20.25" customHeight="1">
      <c r="T7255" s="285"/>
    </row>
    <row r="7256" spans="20:20" ht="20.25" customHeight="1">
      <c r="T7256" s="285"/>
    </row>
    <row r="7257" spans="20:20" ht="20.25" customHeight="1">
      <c r="T7257" s="285"/>
    </row>
    <row r="7258" spans="20:20" ht="20.25" customHeight="1">
      <c r="T7258" s="285"/>
    </row>
    <row r="7259" spans="20:20" ht="20.25" customHeight="1">
      <c r="T7259" s="285"/>
    </row>
    <row r="7260" spans="20:20" ht="20.25" customHeight="1">
      <c r="T7260" s="285"/>
    </row>
    <row r="7261" spans="20:20" ht="20.25" customHeight="1">
      <c r="T7261" s="285"/>
    </row>
    <row r="7262" spans="20:20" ht="20.25" customHeight="1">
      <c r="T7262" s="285"/>
    </row>
    <row r="7263" spans="20:20" ht="20.25" customHeight="1">
      <c r="T7263" s="285"/>
    </row>
    <row r="7264" spans="20:20" ht="20.25" customHeight="1">
      <c r="T7264" s="285"/>
    </row>
    <row r="7265" spans="20:20" ht="20.25" customHeight="1">
      <c r="T7265" s="285"/>
    </row>
    <row r="7266" spans="20:20" ht="20.25" customHeight="1">
      <c r="T7266" s="285"/>
    </row>
    <row r="7267" spans="20:20" ht="20.25" customHeight="1">
      <c r="T7267" s="285"/>
    </row>
    <row r="7268" spans="20:20" ht="20.25" customHeight="1">
      <c r="T7268" s="285"/>
    </row>
    <row r="7269" spans="20:20" ht="20.25" customHeight="1">
      <c r="T7269" s="285"/>
    </row>
    <row r="7270" spans="20:20" ht="20.25" customHeight="1">
      <c r="T7270" s="285"/>
    </row>
    <row r="7271" spans="20:20" ht="20.25" customHeight="1">
      <c r="T7271" s="285"/>
    </row>
    <row r="7272" spans="20:20" ht="20.25" customHeight="1">
      <c r="T7272" s="285"/>
    </row>
    <row r="7273" spans="20:20" ht="20.25" customHeight="1">
      <c r="T7273" s="285"/>
    </row>
    <row r="7274" spans="20:20" ht="20.25" customHeight="1">
      <c r="T7274" s="285"/>
    </row>
    <row r="7275" spans="20:20" ht="20.25" customHeight="1">
      <c r="T7275" s="285"/>
    </row>
    <row r="7276" spans="20:20" ht="20.25" customHeight="1">
      <c r="T7276" s="285"/>
    </row>
    <row r="7277" spans="20:20" ht="20.25" customHeight="1">
      <c r="T7277" s="285"/>
    </row>
    <row r="7278" spans="20:20" ht="20.25" customHeight="1">
      <c r="T7278" s="285"/>
    </row>
    <row r="7279" spans="20:20" ht="20.25" customHeight="1">
      <c r="T7279" s="285"/>
    </row>
    <row r="7280" spans="20:20" ht="20.25" customHeight="1">
      <c r="T7280" s="285"/>
    </row>
    <row r="7281" spans="20:20" ht="20.25" customHeight="1">
      <c r="T7281" s="285"/>
    </row>
    <row r="7282" spans="20:20" ht="20.25" customHeight="1">
      <c r="T7282" s="285"/>
    </row>
    <row r="7283" spans="20:20" ht="20.25" customHeight="1">
      <c r="T7283" s="285"/>
    </row>
    <row r="7284" spans="20:20" ht="20.25" customHeight="1">
      <c r="T7284" s="285"/>
    </row>
    <row r="7285" spans="20:20" ht="20.25" customHeight="1">
      <c r="T7285" s="285"/>
    </row>
    <row r="7286" spans="20:20" ht="20.25" customHeight="1">
      <c r="T7286" s="285"/>
    </row>
    <row r="7287" spans="20:20" ht="20.25" customHeight="1">
      <c r="T7287" s="285"/>
    </row>
    <row r="7288" spans="20:20" ht="20.25" customHeight="1">
      <c r="T7288" s="285"/>
    </row>
    <row r="7289" spans="20:20" ht="20.25" customHeight="1">
      <c r="T7289" s="285"/>
    </row>
    <row r="7290" spans="20:20" ht="20.25" customHeight="1">
      <c r="T7290" s="285"/>
    </row>
    <row r="7291" spans="20:20" ht="20.25" customHeight="1">
      <c r="T7291" s="285"/>
    </row>
    <row r="7292" spans="20:20" ht="20.25" customHeight="1">
      <c r="T7292" s="285"/>
    </row>
    <row r="7293" spans="20:20" ht="20.25" customHeight="1">
      <c r="T7293" s="285"/>
    </row>
    <row r="7294" spans="20:20" ht="20.25" customHeight="1">
      <c r="T7294" s="285"/>
    </row>
    <row r="7295" spans="20:20" ht="20.25" customHeight="1">
      <c r="T7295" s="285"/>
    </row>
    <row r="7296" spans="20:20" ht="20.25" customHeight="1">
      <c r="T7296" s="285"/>
    </row>
    <row r="7297" spans="20:20" ht="20.25" customHeight="1">
      <c r="T7297" s="285"/>
    </row>
    <row r="7298" spans="20:20" ht="20.25" customHeight="1">
      <c r="T7298" s="285"/>
    </row>
    <row r="7299" spans="20:20" ht="20.25" customHeight="1">
      <c r="T7299" s="285"/>
    </row>
    <row r="7300" spans="20:20" ht="20.25" customHeight="1">
      <c r="T7300" s="285"/>
    </row>
    <row r="7301" spans="20:20" ht="20.25" customHeight="1">
      <c r="T7301" s="285"/>
    </row>
    <row r="7302" spans="20:20" ht="20.25" customHeight="1">
      <c r="T7302" s="285"/>
    </row>
    <row r="7303" spans="20:20" ht="20.25" customHeight="1">
      <c r="T7303" s="285"/>
    </row>
    <row r="7304" spans="20:20" ht="20.25" customHeight="1">
      <c r="T7304" s="285"/>
    </row>
    <row r="7305" spans="20:20" ht="20.25" customHeight="1">
      <c r="T7305" s="285"/>
    </row>
    <row r="7306" spans="20:20" ht="20.25" customHeight="1">
      <c r="T7306" s="285"/>
    </row>
    <row r="7307" spans="20:20" ht="20.25" customHeight="1">
      <c r="T7307" s="285"/>
    </row>
    <row r="7308" spans="20:20" ht="20.25" customHeight="1">
      <c r="T7308" s="285"/>
    </row>
    <row r="7309" spans="20:20" ht="20.25" customHeight="1">
      <c r="T7309" s="285"/>
    </row>
    <row r="7310" spans="20:20" ht="20.25" customHeight="1">
      <c r="T7310" s="285"/>
    </row>
    <row r="7311" spans="20:20" ht="20.25" customHeight="1">
      <c r="T7311" s="285"/>
    </row>
    <row r="7312" spans="20:20" ht="20.25" customHeight="1">
      <c r="T7312" s="285"/>
    </row>
    <row r="7313" spans="20:20" ht="20.25" customHeight="1">
      <c r="T7313" s="285"/>
    </row>
    <row r="7314" spans="20:20" ht="20.25" customHeight="1">
      <c r="T7314" s="285"/>
    </row>
    <row r="7315" spans="20:20" ht="20.25" customHeight="1">
      <c r="T7315" s="285"/>
    </row>
    <row r="7316" spans="20:20" ht="20.25" customHeight="1">
      <c r="T7316" s="285"/>
    </row>
    <row r="7317" spans="20:20" ht="20.25" customHeight="1">
      <c r="T7317" s="285"/>
    </row>
    <row r="7318" spans="20:20" ht="20.25" customHeight="1">
      <c r="T7318" s="285"/>
    </row>
    <row r="7319" spans="20:20" ht="20.25" customHeight="1">
      <c r="T7319" s="285"/>
    </row>
    <row r="7320" spans="20:20" ht="20.25" customHeight="1">
      <c r="T7320" s="285"/>
    </row>
    <row r="7321" spans="20:20" ht="20.25" customHeight="1">
      <c r="T7321" s="285"/>
    </row>
    <row r="7322" spans="20:20" ht="20.25" customHeight="1">
      <c r="T7322" s="285"/>
    </row>
    <row r="7323" spans="20:20" ht="20.25" customHeight="1">
      <c r="T7323" s="285"/>
    </row>
    <row r="7324" spans="20:20" ht="20.25" customHeight="1">
      <c r="T7324" s="285"/>
    </row>
    <row r="7325" spans="20:20" ht="20.25" customHeight="1">
      <c r="T7325" s="285"/>
    </row>
    <row r="7326" spans="20:20" ht="20.25" customHeight="1">
      <c r="T7326" s="285"/>
    </row>
    <row r="7327" spans="20:20" ht="20.25" customHeight="1">
      <c r="T7327" s="285"/>
    </row>
    <row r="7328" spans="20:20" ht="20.25" customHeight="1">
      <c r="T7328" s="285"/>
    </row>
    <row r="7329" spans="20:20" ht="20.25" customHeight="1">
      <c r="T7329" s="285"/>
    </row>
    <row r="7330" spans="20:20" ht="20.25" customHeight="1">
      <c r="T7330" s="285"/>
    </row>
    <row r="7331" spans="20:20" ht="20.25" customHeight="1">
      <c r="T7331" s="285"/>
    </row>
    <row r="7332" spans="20:20" ht="20.25" customHeight="1">
      <c r="T7332" s="285"/>
    </row>
    <row r="7333" spans="20:20" ht="20.25" customHeight="1">
      <c r="T7333" s="285"/>
    </row>
    <row r="7334" spans="20:20" ht="20.25" customHeight="1">
      <c r="T7334" s="285"/>
    </row>
    <row r="7335" spans="20:20" ht="20.25" customHeight="1">
      <c r="T7335" s="285"/>
    </row>
    <row r="7336" spans="20:20" ht="20.25" customHeight="1">
      <c r="T7336" s="285"/>
    </row>
    <row r="7337" spans="20:20" ht="20.25" customHeight="1">
      <c r="T7337" s="285"/>
    </row>
    <row r="7338" spans="20:20" ht="20.25" customHeight="1">
      <c r="T7338" s="285"/>
    </row>
    <row r="7339" spans="20:20" ht="20.25" customHeight="1">
      <c r="T7339" s="285"/>
    </row>
    <row r="7340" spans="20:20" ht="20.25" customHeight="1">
      <c r="T7340" s="285"/>
    </row>
    <row r="7341" spans="20:20" ht="20.25" customHeight="1">
      <c r="T7341" s="285"/>
    </row>
    <row r="7342" spans="20:20" ht="20.25" customHeight="1">
      <c r="T7342" s="285"/>
    </row>
    <row r="7343" spans="20:20" ht="20.25" customHeight="1">
      <c r="T7343" s="285"/>
    </row>
    <row r="7344" spans="20:20" ht="20.25" customHeight="1">
      <c r="T7344" s="285"/>
    </row>
    <row r="7345" spans="20:20" ht="20.25" customHeight="1">
      <c r="T7345" s="285"/>
    </row>
    <row r="7346" spans="20:20" ht="20.25" customHeight="1">
      <c r="T7346" s="285"/>
    </row>
    <row r="7347" spans="20:20" ht="20.25" customHeight="1">
      <c r="T7347" s="285"/>
    </row>
    <row r="7348" spans="20:20" ht="20.25" customHeight="1">
      <c r="T7348" s="285"/>
    </row>
    <row r="7349" spans="20:20" ht="20.25" customHeight="1">
      <c r="T7349" s="285"/>
    </row>
    <row r="7350" spans="20:20" ht="20.25" customHeight="1">
      <c r="T7350" s="285"/>
    </row>
    <row r="7351" spans="20:20" ht="20.25" customHeight="1">
      <c r="T7351" s="285"/>
    </row>
    <row r="7352" spans="20:20" ht="20.25" customHeight="1">
      <c r="T7352" s="285"/>
    </row>
    <row r="7353" spans="20:20" ht="20.25" customHeight="1">
      <c r="T7353" s="285"/>
    </row>
    <row r="7354" spans="20:20" ht="20.25" customHeight="1">
      <c r="T7354" s="285"/>
    </row>
    <row r="7355" spans="20:20" ht="20.25" customHeight="1">
      <c r="T7355" s="285"/>
    </row>
    <row r="7356" spans="20:20" ht="20.25" customHeight="1">
      <c r="T7356" s="285"/>
    </row>
    <row r="7357" spans="20:20" ht="20.25" customHeight="1">
      <c r="T7357" s="285"/>
    </row>
    <row r="7358" spans="20:20" ht="20.25" customHeight="1">
      <c r="T7358" s="285"/>
    </row>
    <row r="7359" spans="20:20" ht="20.25" customHeight="1">
      <c r="T7359" s="285"/>
    </row>
    <row r="7360" spans="20:20" ht="20.25" customHeight="1">
      <c r="T7360" s="285"/>
    </row>
    <row r="7361" spans="20:20" ht="20.25" customHeight="1">
      <c r="T7361" s="285"/>
    </row>
    <row r="7362" spans="20:20" ht="20.25" customHeight="1">
      <c r="T7362" s="285"/>
    </row>
    <row r="7363" spans="20:20" ht="20.25" customHeight="1">
      <c r="T7363" s="285"/>
    </row>
    <row r="7364" spans="20:20" ht="20.25" customHeight="1">
      <c r="T7364" s="285"/>
    </row>
    <row r="7365" spans="20:20" ht="20.25" customHeight="1">
      <c r="T7365" s="285"/>
    </row>
    <row r="7366" spans="20:20" ht="20.25" customHeight="1">
      <c r="T7366" s="285"/>
    </row>
    <row r="7367" spans="20:20" ht="20.25" customHeight="1">
      <c r="T7367" s="285"/>
    </row>
    <row r="7368" spans="20:20" ht="20.25" customHeight="1">
      <c r="T7368" s="285"/>
    </row>
    <row r="7369" spans="20:20" ht="20.25" customHeight="1">
      <c r="T7369" s="285"/>
    </row>
    <row r="7370" spans="20:20" ht="20.25" customHeight="1">
      <c r="T7370" s="285"/>
    </row>
    <row r="7371" spans="20:20" ht="20.25" customHeight="1">
      <c r="T7371" s="285"/>
    </row>
    <row r="7372" spans="20:20" ht="20.25" customHeight="1">
      <c r="T7372" s="285"/>
    </row>
    <row r="7373" spans="20:20" ht="20.25" customHeight="1">
      <c r="T7373" s="285"/>
    </row>
    <row r="7374" spans="20:20" ht="20.25" customHeight="1">
      <c r="T7374" s="285"/>
    </row>
    <row r="7375" spans="20:20" ht="20.25" customHeight="1">
      <c r="T7375" s="285"/>
    </row>
    <row r="7376" spans="20:20" ht="20.25" customHeight="1">
      <c r="T7376" s="285"/>
    </row>
    <row r="7377" spans="20:20" ht="20.25" customHeight="1">
      <c r="T7377" s="285"/>
    </row>
    <row r="7378" spans="20:20" ht="20.25" customHeight="1">
      <c r="T7378" s="285"/>
    </row>
    <row r="7379" spans="20:20" ht="20.25" customHeight="1">
      <c r="T7379" s="285"/>
    </row>
    <row r="7380" spans="20:20" ht="20.25" customHeight="1">
      <c r="T7380" s="285"/>
    </row>
    <row r="7381" spans="20:20" ht="20.25" customHeight="1">
      <c r="T7381" s="285"/>
    </row>
    <row r="7382" spans="20:20" ht="20.25" customHeight="1">
      <c r="T7382" s="285"/>
    </row>
    <row r="7383" spans="20:20" ht="20.25" customHeight="1">
      <c r="T7383" s="285"/>
    </row>
    <row r="7384" spans="20:20" ht="20.25" customHeight="1">
      <c r="T7384" s="285"/>
    </row>
    <row r="7385" spans="20:20" ht="20.25" customHeight="1">
      <c r="T7385" s="285"/>
    </row>
    <row r="7386" spans="20:20" ht="20.25" customHeight="1">
      <c r="T7386" s="285"/>
    </row>
    <row r="7387" spans="20:20" ht="20.25" customHeight="1">
      <c r="T7387" s="285"/>
    </row>
    <row r="7388" spans="20:20" ht="20.25" customHeight="1">
      <c r="T7388" s="285"/>
    </row>
    <row r="7389" spans="20:20" ht="20.25" customHeight="1">
      <c r="T7389" s="285"/>
    </row>
    <row r="7390" spans="20:20" ht="20.25" customHeight="1">
      <c r="T7390" s="285"/>
    </row>
    <row r="7391" spans="20:20" ht="20.25" customHeight="1">
      <c r="T7391" s="285"/>
    </row>
    <row r="7392" spans="20:20" ht="20.25" customHeight="1">
      <c r="T7392" s="285"/>
    </row>
    <row r="7393" spans="20:20" ht="20.25" customHeight="1">
      <c r="T7393" s="285"/>
    </row>
    <row r="7394" spans="20:20" ht="20.25" customHeight="1">
      <c r="T7394" s="285"/>
    </row>
    <row r="7395" spans="20:20" ht="20.25" customHeight="1">
      <c r="T7395" s="285"/>
    </row>
    <row r="7396" spans="20:20" ht="20.25" customHeight="1">
      <c r="T7396" s="285"/>
    </row>
    <row r="7397" spans="20:20" ht="20.25" customHeight="1">
      <c r="T7397" s="285"/>
    </row>
    <row r="7398" spans="20:20" ht="20.25" customHeight="1">
      <c r="T7398" s="285"/>
    </row>
    <row r="7399" spans="20:20" ht="20.25" customHeight="1">
      <c r="T7399" s="285"/>
    </row>
    <row r="7400" spans="20:20" ht="20.25" customHeight="1">
      <c r="T7400" s="285"/>
    </row>
    <row r="7401" spans="20:20" ht="20.25" customHeight="1">
      <c r="T7401" s="285"/>
    </row>
    <row r="7402" spans="20:20" ht="20.25" customHeight="1">
      <c r="T7402" s="285"/>
    </row>
    <row r="7403" spans="20:20" ht="20.25" customHeight="1">
      <c r="T7403" s="285"/>
    </row>
    <row r="7404" spans="20:20" ht="20.25" customHeight="1">
      <c r="T7404" s="285"/>
    </row>
    <row r="7405" spans="20:20" ht="20.25" customHeight="1">
      <c r="T7405" s="285"/>
    </row>
    <row r="7406" spans="20:20" ht="20.25" customHeight="1">
      <c r="T7406" s="285"/>
    </row>
    <row r="7407" spans="20:20" ht="20.25" customHeight="1">
      <c r="T7407" s="285"/>
    </row>
    <row r="7408" spans="20:20" ht="20.25" customHeight="1">
      <c r="T7408" s="285"/>
    </row>
    <row r="7409" spans="20:20" ht="20.25" customHeight="1">
      <c r="T7409" s="285"/>
    </row>
    <row r="7410" spans="20:20" ht="20.25" customHeight="1">
      <c r="T7410" s="285"/>
    </row>
    <row r="7411" spans="20:20" ht="20.25" customHeight="1">
      <c r="T7411" s="285"/>
    </row>
    <row r="7412" spans="20:20" ht="20.25" customHeight="1">
      <c r="T7412" s="285"/>
    </row>
    <row r="7413" spans="20:20" ht="20.25" customHeight="1">
      <c r="T7413" s="285"/>
    </row>
    <row r="7414" spans="20:20" ht="20.25" customHeight="1">
      <c r="T7414" s="285"/>
    </row>
    <row r="7415" spans="20:20" ht="20.25" customHeight="1">
      <c r="T7415" s="285"/>
    </row>
    <row r="7416" spans="20:20" ht="20.25" customHeight="1">
      <c r="T7416" s="285"/>
    </row>
    <row r="7417" spans="20:20" ht="20.25" customHeight="1">
      <c r="T7417" s="285"/>
    </row>
    <row r="7418" spans="20:20" ht="20.25" customHeight="1">
      <c r="T7418" s="285"/>
    </row>
    <row r="7419" spans="20:20" ht="20.25" customHeight="1">
      <c r="T7419" s="285"/>
    </row>
    <row r="7420" spans="20:20" ht="20.25" customHeight="1">
      <c r="T7420" s="285"/>
    </row>
    <row r="7421" spans="20:20" ht="20.25" customHeight="1">
      <c r="T7421" s="285"/>
    </row>
    <row r="7422" spans="20:20" ht="20.25" customHeight="1">
      <c r="T7422" s="285"/>
    </row>
    <row r="7423" spans="20:20" ht="20.25" customHeight="1">
      <c r="T7423" s="285"/>
    </row>
    <row r="7424" spans="20:20" ht="20.25" customHeight="1">
      <c r="T7424" s="285"/>
    </row>
    <row r="7425" spans="20:20" ht="20.25" customHeight="1">
      <c r="T7425" s="285"/>
    </row>
    <row r="7426" spans="20:20" ht="20.25" customHeight="1">
      <c r="T7426" s="285"/>
    </row>
    <row r="7427" spans="20:20" ht="20.25" customHeight="1">
      <c r="T7427" s="285"/>
    </row>
    <row r="7428" spans="20:20" ht="20.25" customHeight="1">
      <c r="T7428" s="285"/>
    </row>
    <row r="7429" spans="20:20" ht="20.25" customHeight="1">
      <c r="T7429" s="285"/>
    </row>
    <row r="7430" spans="20:20" ht="20.25" customHeight="1">
      <c r="T7430" s="285"/>
    </row>
    <row r="7431" spans="20:20" ht="20.25" customHeight="1">
      <c r="T7431" s="285"/>
    </row>
    <row r="7432" spans="20:20" ht="20.25" customHeight="1">
      <c r="T7432" s="285"/>
    </row>
    <row r="7433" spans="20:20" ht="20.25" customHeight="1">
      <c r="T7433" s="285"/>
    </row>
    <row r="7434" spans="20:20" ht="20.25" customHeight="1">
      <c r="T7434" s="285"/>
    </row>
    <row r="7435" spans="20:20" ht="20.25" customHeight="1">
      <c r="T7435" s="285"/>
    </row>
    <row r="7436" spans="20:20" ht="20.25" customHeight="1">
      <c r="T7436" s="285"/>
    </row>
    <row r="7437" spans="20:20" ht="20.25" customHeight="1">
      <c r="T7437" s="285"/>
    </row>
    <row r="7438" spans="20:20" ht="20.25" customHeight="1">
      <c r="T7438" s="285"/>
    </row>
    <row r="7439" spans="20:20" ht="20.25" customHeight="1">
      <c r="T7439" s="285"/>
    </row>
    <row r="7440" spans="20:20" ht="20.25" customHeight="1">
      <c r="T7440" s="285"/>
    </row>
    <row r="7441" spans="20:20" ht="20.25" customHeight="1">
      <c r="T7441" s="285"/>
    </row>
    <row r="7442" spans="20:20" ht="20.25" customHeight="1">
      <c r="T7442" s="285"/>
    </row>
    <row r="7443" spans="20:20" ht="20.25" customHeight="1">
      <c r="T7443" s="285"/>
    </row>
    <row r="7444" spans="20:20" ht="20.25" customHeight="1">
      <c r="T7444" s="285"/>
    </row>
    <row r="7445" spans="20:20" ht="20.25" customHeight="1">
      <c r="T7445" s="285"/>
    </row>
    <row r="7446" spans="20:20" ht="20.25" customHeight="1">
      <c r="T7446" s="285"/>
    </row>
    <row r="7447" spans="20:20" ht="20.25" customHeight="1">
      <c r="T7447" s="285"/>
    </row>
    <row r="7448" spans="20:20" ht="20.25" customHeight="1">
      <c r="T7448" s="285"/>
    </row>
    <row r="7449" spans="20:20" ht="20.25" customHeight="1">
      <c r="T7449" s="285"/>
    </row>
    <row r="7450" spans="20:20" ht="20.25" customHeight="1">
      <c r="T7450" s="285"/>
    </row>
    <row r="7451" spans="20:20" ht="20.25" customHeight="1">
      <c r="T7451" s="285"/>
    </row>
    <row r="7452" spans="20:20" ht="20.25" customHeight="1">
      <c r="T7452" s="285"/>
    </row>
    <row r="7453" spans="20:20" ht="20.25" customHeight="1">
      <c r="T7453" s="285"/>
    </row>
    <row r="7454" spans="20:20" ht="20.25" customHeight="1">
      <c r="T7454" s="285"/>
    </row>
    <row r="7455" spans="20:20" ht="20.25" customHeight="1">
      <c r="T7455" s="285"/>
    </row>
    <row r="7456" spans="20:20" ht="20.25" customHeight="1">
      <c r="T7456" s="285"/>
    </row>
    <row r="7457" spans="20:20" ht="20.25" customHeight="1">
      <c r="T7457" s="285"/>
    </row>
    <row r="7458" spans="20:20" ht="20.25" customHeight="1">
      <c r="T7458" s="285"/>
    </row>
    <row r="7459" spans="20:20" ht="20.25" customHeight="1">
      <c r="T7459" s="285"/>
    </row>
    <row r="7460" spans="20:20" ht="20.25" customHeight="1">
      <c r="T7460" s="285"/>
    </row>
    <row r="7461" spans="20:20" ht="20.25" customHeight="1">
      <c r="T7461" s="285"/>
    </row>
    <row r="7462" spans="20:20" ht="20.25" customHeight="1">
      <c r="T7462" s="285"/>
    </row>
    <row r="7463" spans="20:20" ht="20.25" customHeight="1">
      <c r="T7463" s="285"/>
    </row>
    <row r="7464" spans="20:20" ht="20.25" customHeight="1">
      <c r="T7464" s="285"/>
    </row>
    <row r="7465" spans="20:20" ht="20.25" customHeight="1">
      <c r="T7465" s="285"/>
    </row>
    <row r="7466" spans="20:20" ht="20.25" customHeight="1">
      <c r="T7466" s="285"/>
    </row>
    <row r="7467" spans="20:20" ht="20.25" customHeight="1">
      <c r="T7467" s="285"/>
    </row>
    <row r="7468" spans="20:20" ht="20.25" customHeight="1">
      <c r="T7468" s="285"/>
    </row>
    <row r="7469" spans="20:20" ht="20.25" customHeight="1">
      <c r="T7469" s="285"/>
    </row>
    <row r="7470" spans="20:20" ht="20.25" customHeight="1">
      <c r="T7470" s="285"/>
    </row>
    <row r="7471" spans="20:20" ht="20.25" customHeight="1">
      <c r="T7471" s="285"/>
    </row>
    <row r="7472" spans="20:20" ht="20.25" customHeight="1">
      <c r="T7472" s="285"/>
    </row>
    <row r="7473" spans="20:20" ht="20.25" customHeight="1">
      <c r="T7473" s="285"/>
    </row>
    <row r="7474" spans="20:20" ht="20.25" customHeight="1">
      <c r="T7474" s="285"/>
    </row>
    <row r="7475" spans="20:20" ht="20.25" customHeight="1">
      <c r="T7475" s="285"/>
    </row>
    <row r="7476" spans="20:20" ht="20.25" customHeight="1">
      <c r="T7476" s="285"/>
    </row>
    <row r="7477" spans="20:20" ht="20.25" customHeight="1">
      <c r="T7477" s="285"/>
    </row>
    <row r="7478" spans="20:20" ht="20.25" customHeight="1">
      <c r="T7478" s="285"/>
    </row>
    <row r="7479" spans="20:20" ht="20.25" customHeight="1">
      <c r="T7479" s="285"/>
    </row>
    <row r="7480" spans="20:20" ht="20.25" customHeight="1">
      <c r="T7480" s="285"/>
    </row>
    <row r="7481" spans="20:20" ht="20.25" customHeight="1">
      <c r="T7481" s="285"/>
    </row>
    <row r="7482" spans="20:20" ht="20.25" customHeight="1">
      <c r="T7482" s="285"/>
    </row>
    <row r="7483" spans="20:20" ht="20.25" customHeight="1">
      <c r="T7483" s="285"/>
    </row>
    <row r="7484" spans="20:20" ht="20.25" customHeight="1">
      <c r="T7484" s="285"/>
    </row>
    <row r="7485" spans="20:20" ht="20.25" customHeight="1">
      <c r="T7485" s="285"/>
    </row>
    <row r="7486" spans="20:20" ht="20.25" customHeight="1">
      <c r="T7486" s="285"/>
    </row>
    <row r="7487" spans="20:20" ht="20.25" customHeight="1">
      <c r="T7487" s="285"/>
    </row>
    <row r="7488" spans="20:20" ht="20.25" customHeight="1">
      <c r="T7488" s="285"/>
    </row>
    <row r="7489" spans="20:20" ht="20.25" customHeight="1">
      <c r="T7489" s="285"/>
    </row>
    <row r="7490" spans="20:20" ht="20.25" customHeight="1">
      <c r="T7490" s="285"/>
    </row>
    <row r="7491" spans="20:20" ht="20.25" customHeight="1">
      <c r="T7491" s="285"/>
    </row>
    <row r="7492" spans="20:20" ht="20.25" customHeight="1">
      <c r="T7492" s="285"/>
    </row>
    <row r="7493" spans="20:20" ht="20.25" customHeight="1">
      <c r="T7493" s="285"/>
    </row>
    <row r="7494" spans="20:20" ht="20.25" customHeight="1">
      <c r="T7494" s="285"/>
    </row>
    <row r="7495" spans="20:20" ht="20.25" customHeight="1">
      <c r="T7495" s="285"/>
    </row>
    <row r="7496" spans="20:20" ht="20.25" customHeight="1">
      <c r="T7496" s="285"/>
    </row>
    <row r="7497" spans="20:20" ht="20.25" customHeight="1">
      <c r="T7497" s="285"/>
    </row>
    <row r="7498" spans="20:20" ht="20.25" customHeight="1">
      <c r="T7498" s="285"/>
    </row>
    <row r="7499" spans="20:20" ht="20.25" customHeight="1">
      <c r="T7499" s="285"/>
    </row>
    <row r="7500" spans="20:20" ht="20.25" customHeight="1">
      <c r="T7500" s="285"/>
    </row>
    <row r="7501" spans="20:20" ht="20.25" customHeight="1">
      <c r="T7501" s="285"/>
    </row>
    <row r="7502" spans="20:20" ht="20.25" customHeight="1">
      <c r="T7502" s="285"/>
    </row>
    <row r="7503" spans="20:20" ht="20.25" customHeight="1">
      <c r="T7503" s="285"/>
    </row>
    <row r="7504" spans="20:20" ht="20.25" customHeight="1">
      <c r="T7504" s="285"/>
    </row>
    <row r="7505" spans="20:20" ht="20.25" customHeight="1">
      <c r="T7505" s="285"/>
    </row>
    <row r="7506" spans="20:20" ht="20.25" customHeight="1">
      <c r="T7506" s="285"/>
    </row>
    <row r="7507" spans="20:20" ht="20.25" customHeight="1">
      <c r="T7507" s="285"/>
    </row>
    <row r="7508" spans="20:20" ht="20.25" customHeight="1">
      <c r="T7508" s="285"/>
    </row>
    <row r="7509" spans="20:20" ht="20.25" customHeight="1">
      <c r="T7509" s="285"/>
    </row>
    <row r="7510" spans="20:20" ht="20.25" customHeight="1">
      <c r="T7510" s="285"/>
    </row>
    <row r="7511" spans="20:20" ht="20.25" customHeight="1">
      <c r="T7511" s="285"/>
    </row>
    <row r="7512" spans="20:20" ht="20.25" customHeight="1">
      <c r="T7512" s="285"/>
    </row>
    <row r="7513" spans="20:20" ht="20.25" customHeight="1">
      <c r="T7513" s="285"/>
    </row>
    <row r="7514" spans="20:20" ht="20.25" customHeight="1">
      <c r="T7514" s="285"/>
    </row>
    <row r="7515" spans="20:20" ht="20.25" customHeight="1">
      <c r="T7515" s="285"/>
    </row>
    <row r="7516" spans="20:20" ht="20.25" customHeight="1">
      <c r="T7516" s="285"/>
    </row>
    <row r="7517" spans="20:20" ht="20.25" customHeight="1">
      <c r="T7517" s="285"/>
    </row>
    <row r="7518" spans="20:20" ht="20.25" customHeight="1">
      <c r="T7518" s="285"/>
    </row>
    <row r="7519" spans="20:20" ht="20.25" customHeight="1">
      <c r="T7519" s="285"/>
    </row>
    <row r="7520" spans="20:20" ht="20.25" customHeight="1">
      <c r="T7520" s="285"/>
    </row>
    <row r="7521" spans="20:20" ht="20.25" customHeight="1">
      <c r="T7521" s="285"/>
    </row>
    <row r="7522" spans="20:20" ht="20.25" customHeight="1">
      <c r="T7522" s="285"/>
    </row>
    <row r="7523" spans="20:20" ht="20.25" customHeight="1">
      <c r="T7523" s="285"/>
    </row>
    <row r="7524" spans="20:20" ht="20.25" customHeight="1">
      <c r="T7524" s="285"/>
    </row>
    <row r="7525" spans="20:20" ht="20.25" customHeight="1">
      <c r="T7525" s="285"/>
    </row>
    <row r="7526" spans="20:20" ht="20.25" customHeight="1">
      <c r="T7526" s="285"/>
    </row>
    <row r="7527" spans="20:20" ht="20.25" customHeight="1">
      <c r="T7527" s="285"/>
    </row>
    <row r="7528" spans="20:20" ht="20.25" customHeight="1">
      <c r="T7528" s="285"/>
    </row>
    <row r="7529" spans="20:20" ht="20.25" customHeight="1">
      <c r="T7529" s="285"/>
    </row>
    <row r="7530" spans="20:20" ht="20.25" customHeight="1">
      <c r="T7530" s="285"/>
    </row>
    <row r="7531" spans="20:20" ht="20.25" customHeight="1">
      <c r="T7531" s="285"/>
    </row>
    <row r="7532" spans="20:20" ht="20.25" customHeight="1">
      <c r="T7532" s="285"/>
    </row>
    <row r="7533" spans="20:20" ht="20.25" customHeight="1">
      <c r="T7533" s="285"/>
    </row>
    <row r="7534" spans="20:20" ht="20.25" customHeight="1">
      <c r="T7534" s="285"/>
    </row>
    <row r="7535" spans="20:20" ht="20.25" customHeight="1">
      <c r="T7535" s="285"/>
    </row>
    <row r="7536" spans="20:20" ht="20.25" customHeight="1">
      <c r="T7536" s="285"/>
    </row>
    <row r="7537" spans="20:20" ht="20.25" customHeight="1">
      <c r="T7537" s="285"/>
    </row>
    <row r="7538" spans="20:20" ht="20.25" customHeight="1">
      <c r="T7538" s="285"/>
    </row>
    <row r="7539" spans="20:20" ht="20.25" customHeight="1">
      <c r="T7539" s="285"/>
    </row>
    <row r="7540" spans="20:20" ht="20.25" customHeight="1">
      <c r="T7540" s="285"/>
    </row>
    <row r="7541" spans="20:20" ht="20.25" customHeight="1">
      <c r="T7541" s="285"/>
    </row>
    <row r="7542" spans="20:20" ht="20.25" customHeight="1">
      <c r="T7542" s="285"/>
    </row>
    <row r="7543" spans="20:20" ht="20.25" customHeight="1">
      <c r="T7543" s="285"/>
    </row>
    <row r="7544" spans="20:20" ht="20.25" customHeight="1">
      <c r="T7544" s="285"/>
    </row>
    <row r="7545" spans="20:20" ht="20.25" customHeight="1">
      <c r="T7545" s="285"/>
    </row>
    <row r="7546" spans="20:20" ht="20.25" customHeight="1">
      <c r="T7546" s="285"/>
    </row>
    <row r="7547" spans="20:20" ht="20.25" customHeight="1">
      <c r="T7547" s="285"/>
    </row>
    <row r="7548" spans="20:20" ht="20.25" customHeight="1">
      <c r="T7548" s="285"/>
    </row>
    <row r="7549" spans="20:20" ht="20.25" customHeight="1">
      <c r="T7549" s="285"/>
    </row>
    <row r="7550" spans="20:20" ht="20.25" customHeight="1">
      <c r="T7550" s="285"/>
    </row>
    <row r="7551" spans="20:20" ht="20.25" customHeight="1">
      <c r="T7551" s="285"/>
    </row>
    <row r="7552" spans="20:20" ht="20.25" customHeight="1">
      <c r="T7552" s="285"/>
    </row>
    <row r="7553" spans="20:20" ht="20.25" customHeight="1">
      <c r="T7553" s="285"/>
    </row>
    <row r="7554" spans="20:20" ht="20.25" customHeight="1">
      <c r="T7554" s="285"/>
    </row>
    <row r="7555" spans="20:20" ht="20.25" customHeight="1">
      <c r="T7555" s="285"/>
    </row>
    <row r="7556" spans="20:20" ht="20.25" customHeight="1">
      <c r="T7556" s="285"/>
    </row>
    <row r="7557" spans="20:20" ht="20.25" customHeight="1">
      <c r="T7557" s="285"/>
    </row>
    <row r="7558" spans="20:20" ht="20.25" customHeight="1">
      <c r="T7558" s="285"/>
    </row>
    <row r="7559" spans="20:20" ht="20.25" customHeight="1">
      <c r="T7559" s="285"/>
    </row>
    <row r="7560" spans="20:20" ht="20.25" customHeight="1">
      <c r="T7560" s="285"/>
    </row>
    <row r="7561" spans="20:20" ht="20.25" customHeight="1">
      <c r="T7561" s="285"/>
    </row>
    <row r="7562" spans="20:20" ht="20.25" customHeight="1">
      <c r="T7562" s="285"/>
    </row>
    <row r="7563" spans="20:20" ht="20.25" customHeight="1">
      <c r="T7563" s="285"/>
    </row>
    <row r="7564" spans="20:20" ht="20.25" customHeight="1">
      <c r="T7564" s="285"/>
    </row>
    <row r="7565" spans="20:20" ht="20.25" customHeight="1">
      <c r="T7565" s="285"/>
    </row>
    <row r="7566" spans="20:20" ht="20.25" customHeight="1">
      <c r="T7566" s="285"/>
    </row>
    <row r="7567" spans="20:20" ht="20.25" customHeight="1">
      <c r="T7567" s="285"/>
    </row>
    <row r="7568" spans="20:20" ht="20.25" customHeight="1">
      <c r="T7568" s="285"/>
    </row>
    <row r="7569" spans="20:20" ht="20.25" customHeight="1">
      <c r="T7569" s="285"/>
    </row>
    <row r="7570" spans="20:20" ht="20.25" customHeight="1">
      <c r="T7570" s="285"/>
    </row>
    <row r="7571" spans="20:20" ht="20.25" customHeight="1">
      <c r="T7571" s="285"/>
    </row>
    <row r="7572" spans="20:20" ht="20.25" customHeight="1">
      <c r="T7572" s="285"/>
    </row>
    <row r="7573" spans="20:20" ht="20.25" customHeight="1">
      <c r="T7573" s="285"/>
    </row>
    <row r="7574" spans="20:20" ht="20.25" customHeight="1">
      <c r="T7574" s="285"/>
    </row>
    <row r="7575" spans="20:20" ht="20.25" customHeight="1">
      <c r="T7575" s="285"/>
    </row>
    <row r="7576" spans="20:20" ht="20.25" customHeight="1">
      <c r="T7576" s="285"/>
    </row>
    <row r="7577" spans="20:20" ht="20.25" customHeight="1">
      <c r="T7577" s="285"/>
    </row>
    <row r="7578" spans="20:20" ht="20.25" customHeight="1">
      <c r="T7578" s="285"/>
    </row>
    <row r="7579" spans="20:20" ht="20.25" customHeight="1">
      <c r="T7579" s="285"/>
    </row>
    <row r="7580" spans="20:20" ht="20.25" customHeight="1">
      <c r="T7580" s="285"/>
    </row>
    <row r="7581" spans="20:20" ht="20.25" customHeight="1">
      <c r="T7581" s="285"/>
    </row>
    <row r="7582" spans="20:20" ht="20.25" customHeight="1">
      <c r="T7582" s="285"/>
    </row>
    <row r="7583" spans="20:20" ht="20.25" customHeight="1">
      <c r="T7583" s="285"/>
    </row>
    <row r="7584" spans="20:20" ht="20.25" customHeight="1">
      <c r="T7584" s="285"/>
    </row>
    <row r="7585" spans="20:20" ht="20.25" customHeight="1">
      <c r="T7585" s="285"/>
    </row>
    <row r="7586" spans="20:20" ht="20.25" customHeight="1">
      <c r="T7586" s="285"/>
    </row>
    <row r="7587" spans="20:20" ht="20.25" customHeight="1">
      <c r="T7587" s="285"/>
    </row>
    <row r="7588" spans="20:20" ht="20.25" customHeight="1">
      <c r="T7588" s="285"/>
    </row>
    <row r="7589" spans="20:20" ht="20.25" customHeight="1">
      <c r="T7589" s="285"/>
    </row>
    <row r="7590" spans="20:20" ht="20.25" customHeight="1">
      <c r="T7590" s="285"/>
    </row>
    <row r="7591" spans="20:20" ht="20.25" customHeight="1">
      <c r="T7591" s="285"/>
    </row>
    <row r="7592" spans="20:20" ht="20.25" customHeight="1">
      <c r="T7592" s="285"/>
    </row>
    <row r="7593" spans="20:20" ht="20.25" customHeight="1">
      <c r="T7593" s="285"/>
    </row>
    <row r="7594" spans="20:20" ht="20.25" customHeight="1">
      <c r="T7594" s="285"/>
    </row>
    <row r="7595" spans="20:20" ht="20.25" customHeight="1">
      <c r="T7595" s="285"/>
    </row>
    <row r="7596" spans="20:20" ht="20.25" customHeight="1">
      <c r="T7596" s="285"/>
    </row>
    <row r="7597" spans="20:20" ht="20.25" customHeight="1">
      <c r="T7597" s="285"/>
    </row>
    <row r="7598" spans="20:20" ht="20.25" customHeight="1">
      <c r="T7598" s="285"/>
    </row>
    <row r="7599" spans="20:20" ht="20.25" customHeight="1">
      <c r="T7599" s="285"/>
    </row>
    <row r="7600" spans="20:20" ht="20.25" customHeight="1">
      <c r="T7600" s="285"/>
    </row>
    <row r="7601" spans="20:20" ht="20.25" customHeight="1">
      <c r="T7601" s="285"/>
    </row>
    <row r="7602" spans="20:20" ht="20.25" customHeight="1">
      <c r="T7602" s="285"/>
    </row>
    <row r="7603" spans="20:20" ht="20.25" customHeight="1">
      <c r="T7603" s="285"/>
    </row>
    <row r="7604" spans="20:20" ht="20.25" customHeight="1">
      <c r="T7604" s="285"/>
    </row>
    <row r="7605" spans="20:20" ht="20.25" customHeight="1">
      <c r="T7605" s="285"/>
    </row>
    <row r="7606" spans="20:20" ht="20.25" customHeight="1">
      <c r="T7606" s="285"/>
    </row>
    <row r="7607" spans="20:20" ht="20.25" customHeight="1">
      <c r="T7607" s="285"/>
    </row>
    <row r="7608" spans="20:20" ht="20.25" customHeight="1">
      <c r="T7608" s="285"/>
    </row>
    <row r="7609" spans="20:20" ht="20.25" customHeight="1">
      <c r="T7609" s="285"/>
    </row>
    <row r="7610" spans="20:20" ht="20.25" customHeight="1">
      <c r="T7610" s="285"/>
    </row>
    <row r="7611" spans="20:20" ht="20.25" customHeight="1">
      <c r="T7611" s="285"/>
    </row>
    <row r="7612" spans="20:20" ht="20.25" customHeight="1">
      <c r="T7612" s="285"/>
    </row>
    <row r="7613" spans="20:20" ht="20.25" customHeight="1">
      <c r="T7613" s="285"/>
    </row>
    <row r="7614" spans="20:20" ht="20.25" customHeight="1">
      <c r="T7614" s="285"/>
    </row>
    <row r="7615" spans="20:20" ht="20.25" customHeight="1">
      <c r="T7615" s="285"/>
    </row>
    <row r="7616" spans="20:20" ht="20.25" customHeight="1">
      <c r="T7616" s="285"/>
    </row>
    <row r="7617" spans="20:20" ht="20.25" customHeight="1">
      <c r="T7617" s="285"/>
    </row>
    <row r="7618" spans="20:20" ht="20.25" customHeight="1">
      <c r="T7618" s="285"/>
    </row>
    <row r="7619" spans="20:20" ht="20.25" customHeight="1">
      <c r="T7619" s="285"/>
    </row>
    <row r="7620" spans="20:20" ht="20.25" customHeight="1">
      <c r="T7620" s="285"/>
    </row>
    <row r="7621" spans="20:20" ht="20.25" customHeight="1">
      <c r="T7621" s="285"/>
    </row>
    <row r="7622" spans="20:20" ht="20.25" customHeight="1">
      <c r="T7622" s="285"/>
    </row>
    <row r="7623" spans="20:20" ht="20.25" customHeight="1">
      <c r="T7623" s="285"/>
    </row>
    <row r="7624" spans="20:20" ht="20.25" customHeight="1">
      <c r="T7624" s="285"/>
    </row>
    <row r="7625" spans="20:20" ht="20.25" customHeight="1">
      <c r="T7625" s="285"/>
    </row>
    <row r="7626" spans="20:20" ht="20.25" customHeight="1">
      <c r="T7626" s="285"/>
    </row>
    <row r="7627" spans="20:20" ht="20.25" customHeight="1">
      <c r="T7627" s="285"/>
    </row>
    <row r="7628" spans="20:20" ht="20.25" customHeight="1">
      <c r="T7628" s="285"/>
    </row>
    <row r="7629" spans="20:20" ht="20.25" customHeight="1">
      <c r="T7629" s="285"/>
    </row>
    <row r="7630" spans="20:20" ht="20.25" customHeight="1">
      <c r="T7630" s="285"/>
    </row>
    <row r="7631" spans="20:20" ht="20.25" customHeight="1">
      <c r="T7631" s="285"/>
    </row>
    <row r="7632" spans="20:20" ht="20.25" customHeight="1">
      <c r="T7632" s="285"/>
    </row>
    <row r="7633" spans="20:20" ht="20.25" customHeight="1">
      <c r="T7633" s="285"/>
    </row>
    <row r="7634" spans="20:20" ht="20.25" customHeight="1">
      <c r="T7634" s="285"/>
    </row>
    <row r="7635" spans="20:20" ht="20.25" customHeight="1">
      <c r="T7635" s="285"/>
    </row>
    <row r="7636" spans="20:20" ht="20.25" customHeight="1">
      <c r="T7636" s="285"/>
    </row>
    <row r="7637" spans="20:20" ht="20.25" customHeight="1">
      <c r="T7637" s="285"/>
    </row>
    <row r="7638" spans="20:20" ht="20.25" customHeight="1">
      <c r="T7638" s="285"/>
    </row>
    <row r="7639" spans="20:20" ht="20.25" customHeight="1">
      <c r="T7639" s="285"/>
    </row>
    <row r="7640" spans="20:20" ht="20.25" customHeight="1">
      <c r="T7640" s="285"/>
    </row>
    <row r="7641" spans="20:20" ht="20.25" customHeight="1">
      <c r="T7641" s="285"/>
    </row>
    <row r="7642" spans="20:20" ht="20.25" customHeight="1">
      <c r="T7642" s="285"/>
    </row>
    <row r="7643" spans="20:20" ht="20.25" customHeight="1">
      <c r="T7643" s="285"/>
    </row>
    <row r="7644" spans="20:20" ht="20.25" customHeight="1">
      <c r="T7644" s="285"/>
    </row>
    <row r="7645" spans="20:20" ht="20.25" customHeight="1">
      <c r="T7645" s="285"/>
    </row>
    <row r="7646" spans="20:20" ht="20.25" customHeight="1">
      <c r="T7646" s="285"/>
    </row>
    <row r="7647" spans="20:20" ht="20.25" customHeight="1">
      <c r="T7647" s="285"/>
    </row>
    <row r="7648" spans="20:20" ht="20.25" customHeight="1">
      <c r="T7648" s="285"/>
    </row>
    <row r="7649" spans="20:20" ht="20.25" customHeight="1">
      <c r="T7649" s="285"/>
    </row>
    <row r="7650" spans="20:20" ht="20.25" customHeight="1">
      <c r="T7650" s="285"/>
    </row>
    <row r="7651" spans="20:20" ht="20.25" customHeight="1">
      <c r="T7651" s="285"/>
    </row>
    <row r="7652" spans="20:20" ht="20.25" customHeight="1">
      <c r="T7652" s="285"/>
    </row>
    <row r="7653" spans="20:20" ht="20.25" customHeight="1">
      <c r="T7653" s="285"/>
    </row>
    <row r="7654" spans="20:20" ht="20.25" customHeight="1">
      <c r="T7654" s="285"/>
    </row>
    <row r="7655" spans="20:20" ht="20.25" customHeight="1">
      <c r="T7655" s="285"/>
    </row>
    <row r="7656" spans="20:20" ht="20.25" customHeight="1">
      <c r="T7656" s="285"/>
    </row>
    <row r="7657" spans="20:20" ht="20.25" customHeight="1">
      <c r="T7657" s="285"/>
    </row>
    <row r="7658" spans="20:20" ht="20.25" customHeight="1">
      <c r="T7658" s="285"/>
    </row>
    <row r="7659" spans="20:20" ht="20.25" customHeight="1">
      <c r="T7659" s="285"/>
    </row>
    <row r="7660" spans="20:20" ht="20.25" customHeight="1">
      <c r="T7660" s="285"/>
    </row>
    <row r="7661" spans="20:20" ht="20.25" customHeight="1">
      <c r="T7661" s="285"/>
    </row>
    <row r="7662" spans="20:20" ht="20.25" customHeight="1">
      <c r="T7662" s="285"/>
    </row>
    <row r="7663" spans="20:20" ht="20.25" customHeight="1">
      <c r="T7663" s="285"/>
    </row>
    <row r="7664" spans="20:20" ht="20.25" customHeight="1">
      <c r="T7664" s="285"/>
    </row>
    <row r="7665" spans="20:20" ht="20.25" customHeight="1">
      <c r="T7665" s="285"/>
    </row>
    <row r="7666" spans="20:20" ht="20.25" customHeight="1">
      <c r="T7666" s="285"/>
    </row>
    <row r="7667" spans="20:20" ht="20.25" customHeight="1">
      <c r="T7667" s="285"/>
    </row>
    <row r="7668" spans="20:20" ht="20.25" customHeight="1">
      <c r="T7668" s="285"/>
    </row>
    <row r="7669" spans="20:20" ht="20.25" customHeight="1">
      <c r="T7669" s="285"/>
    </row>
    <row r="7670" spans="20:20" ht="20.25" customHeight="1">
      <c r="T7670" s="285"/>
    </row>
    <row r="7671" spans="20:20" ht="20.25" customHeight="1">
      <c r="T7671" s="285"/>
    </row>
    <row r="7672" spans="20:20" ht="20.25" customHeight="1">
      <c r="T7672" s="285"/>
    </row>
    <row r="7673" spans="20:20" ht="20.25" customHeight="1">
      <c r="T7673" s="285"/>
    </row>
    <row r="7674" spans="20:20" ht="20.25" customHeight="1">
      <c r="T7674" s="285"/>
    </row>
    <row r="7675" spans="20:20" ht="20.25" customHeight="1">
      <c r="T7675" s="285"/>
    </row>
    <row r="7676" spans="20:20" ht="20.25" customHeight="1">
      <c r="T7676" s="285"/>
    </row>
    <row r="7677" spans="20:20" ht="20.25" customHeight="1">
      <c r="T7677" s="285"/>
    </row>
    <row r="7678" spans="20:20" ht="20.25" customHeight="1">
      <c r="T7678" s="285"/>
    </row>
    <row r="7679" spans="20:20" ht="20.25" customHeight="1">
      <c r="T7679" s="285"/>
    </row>
    <row r="7680" spans="20:20" ht="20.25" customHeight="1">
      <c r="T7680" s="285"/>
    </row>
    <row r="7681" spans="20:20" ht="20.25" customHeight="1">
      <c r="T7681" s="285"/>
    </row>
    <row r="7682" spans="20:20" ht="20.25" customHeight="1">
      <c r="T7682" s="285"/>
    </row>
    <row r="7683" spans="20:20" ht="20.25" customHeight="1">
      <c r="T7683" s="285"/>
    </row>
    <row r="7684" spans="20:20" ht="20.25" customHeight="1">
      <c r="T7684" s="285"/>
    </row>
    <row r="7685" spans="20:20" ht="20.25" customHeight="1">
      <c r="T7685" s="285"/>
    </row>
    <row r="7686" spans="20:20" ht="20.25" customHeight="1">
      <c r="T7686" s="285"/>
    </row>
    <row r="7687" spans="20:20" ht="20.25" customHeight="1">
      <c r="T7687" s="285"/>
    </row>
    <row r="7688" spans="20:20" ht="20.25" customHeight="1">
      <c r="T7688" s="285"/>
    </row>
    <row r="7689" spans="20:20" ht="20.25" customHeight="1">
      <c r="T7689" s="285"/>
    </row>
    <row r="7690" spans="20:20" ht="20.25" customHeight="1">
      <c r="T7690" s="285"/>
    </row>
    <row r="7691" spans="20:20" ht="20.25" customHeight="1">
      <c r="T7691" s="285"/>
    </row>
    <row r="7692" spans="20:20" ht="20.25" customHeight="1">
      <c r="T7692" s="285"/>
    </row>
    <row r="7693" spans="20:20" ht="20.25" customHeight="1">
      <c r="T7693" s="285"/>
    </row>
    <row r="7694" spans="20:20" ht="20.25" customHeight="1">
      <c r="T7694" s="285"/>
    </row>
    <row r="7695" spans="20:20" ht="20.25" customHeight="1">
      <c r="T7695" s="285"/>
    </row>
    <row r="7696" spans="20:20" ht="20.25" customHeight="1">
      <c r="T7696" s="285"/>
    </row>
    <row r="7697" spans="20:20" ht="20.25" customHeight="1">
      <c r="T7697" s="285"/>
    </row>
    <row r="7698" spans="20:20" ht="20.25" customHeight="1">
      <c r="T7698" s="285"/>
    </row>
    <row r="7699" spans="20:20" ht="20.25" customHeight="1">
      <c r="T7699" s="285"/>
    </row>
    <row r="7700" spans="20:20" ht="20.25" customHeight="1">
      <c r="T7700" s="285"/>
    </row>
    <row r="7701" spans="20:20" ht="20.25" customHeight="1">
      <c r="T7701" s="285"/>
    </row>
    <row r="7702" spans="20:20" ht="20.25" customHeight="1">
      <c r="T7702" s="285"/>
    </row>
    <row r="7703" spans="20:20" ht="20.25" customHeight="1">
      <c r="T7703" s="285"/>
    </row>
    <row r="7704" spans="20:20" ht="20.25" customHeight="1">
      <c r="T7704" s="285"/>
    </row>
    <row r="7705" spans="20:20" ht="20.25" customHeight="1">
      <c r="T7705" s="285"/>
    </row>
    <row r="7706" spans="20:20" ht="20.25" customHeight="1">
      <c r="T7706" s="285"/>
    </row>
    <row r="7707" spans="20:20" ht="20.25" customHeight="1">
      <c r="T7707" s="285"/>
    </row>
    <row r="7708" spans="20:20" ht="20.25" customHeight="1">
      <c r="T7708" s="285"/>
    </row>
    <row r="7709" spans="20:20" ht="20.25" customHeight="1">
      <c r="T7709" s="285"/>
    </row>
    <row r="7710" spans="20:20" ht="20.25" customHeight="1">
      <c r="T7710" s="285"/>
    </row>
    <row r="7711" spans="20:20" ht="20.25" customHeight="1">
      <c r="T7711" s="285"/>
    </row>
    <row r="7712" spans="20:20" ht="20.25" customHeight="1">
      <c r="T7712" s="285"/>
    </row>
    <row r="7713" spans="20:20" ht="20.25" customHeight="1">
      <c r="T7713" s="285"/>
    </row>
    <row r="7714" spans="20:20" ht="20.25" customHeight="1">
      <c r="T7714" s="285"/>
    </row>
    <row r="7715" spans="20:20" ht="20.25" customHeight="1">
      <c r="T7715" s="285"/>
    </row>
    <row r="7716" spans="20:20" ht="20.25" customHeight="1">
      <c r="T7716" s="285"/>
    </row>
    <row r="7717" spans="20:20" ht="20.25" customHeight="1">
      <c r="T7717" s="285"/>
    </row>
    <row r="7718" spans="20:20" ht="20.25" customHeight="1">
      <c r="T7718" s="285"/>
    </row>
    <row r="7719" spans="20:20" ht="20.25" customHeight="1">
      <c r="T7719" s="285"/>
    </row>
    <row r="7720" spans="20:20" ht="20.25" customHeight="1">
      <c r="T7720" s="285"/>
    </row>
    <row r="7721" spans="20:20" ht="20.25" customHeight="1">
      <c r="T7721" s="285"/>
    </row>
    <row r="7722" spans="20:20" ht="20.25" customHeight="1">
      <c r="T7722" s="285"/>
    </row>
    <row r="7723" spans="20:20" ht="20.25" customHeight="1">
      <c r="T7723" s="285"/>
    </row>
    <row r="7724" spans="20:20" ht="20.25" customHeight="1">
      <c r="T7724" s="285"/>
    </row>
    <row r="7725" spans="20:20" ht="20.25" customHeight="1">
      <c r="T7725" s="285"/>
    </row>
    <row r="7726" spans="20:20" ht="20.25" customHeight="1">
      <c r="T7726" s="285"/>
    </row>
    <row r="7727" spans="20:20" ht="20.25" customHeight="1">
      <c r="T7727" s="285"/>
    </row>
    <row r="7728" spans="20:20" ht="20.25" customHeight="1">
      <c r="T7728" s="285"/>
    </row>
    <row r="7729" spans="20:20" ht="20.25" customHeight="1">
      <c r="T7729" s="285"/>
    </row>
    <row r="7730" spans="20:20" ht="20.25" customHeight="1">
      <c r="T7730" s="285"/>
    </row>
    <row r="7731" spans="20:20" ht="20.25" customHeight="1">
      <c r="T7731" s="285"/>
    </row>
    <row r="7732" spans="20:20" ht="20.25" customHeight="1">
      <c r="T7732" s="285"/>
    </row>
    <row r="7733" spans="20:20" ht="20.25" customHeight="1">
      <c r="T7733" s="285"/>
    </row>
    <row r="7734" spans="20:20" ht="20.25" customHeight="1">
      <c r="T7734" s="285"/>
    </row>
    <row r="7735" spans="20:20" ht="20.25" customHeight="1">
      <c r="T7735" s="285"/>
    </row>
    <row r="7736" spans="20:20" ht="20.25" customHeight="1">
      <c r="T7736" s="285"/>
    </row>
    <row r="7737" spans="20:20" ht="20.25" customHeight="1">
      <c r="T7737" s="285"/>
    </row>
    <row r="7738" spans="20:20" ht="20.25" customHeight="1">
      <c r="T7738" s="285"/>
    </row>
    <row r="7739" spans="20:20" ht="20.25" customHeight="1">
      <c r="T7739" s="285"/>
    </row>
    <row r="7740" spans="20:20" ht="20.25" customHeight="1">
      <c r="T7740" s="285"/>
    </row>
    <row r="7741" spans="20:20" ht="20.25" customHeight="1">
      <c r="T7741" s="285"/>
    </row>
    <row r="7742" spans="20:20" ht="20.25" customHeight="1">
      <c r="T7742" s="285"/>
    </row>
    <row r="7743" spans="20:20" ht="20.25" customHeight="1">
      <c r="T7743" s="285"/>
    </row>
    <row r="7744" spans="20:20" ht="20.25" customHeight="1">
      <c r="T7744" s="285"/>
    </row>
    <row r="7745" spans="20:20" ht="20.25" customHeight="1">
      <c r="T7745" s="285"/>
    </row>
    <row r="7746" spans="20:20" ht="20.25" customHeight="1">
      <c r="T7746" s="285"/>
    </row>
    <row r="7747" spans="20:20" ht="20.25" customHeight="1">
      <c r="T7747" s="285"/>
    </row>
    <row r="7748" spans="20:20" ht="20.25" customHeight="1">
      <c r="T7748" s="285"/>
    </row>
    <row r="7749" spans="20:20" ht="20.25" customHeight="1">
      <c r="T7749" s="285"/>
    </row>
    <row r="7750" spans="20:20" ht="20.25" customHeight="1">
      <c r="T7750" s="285"/>
    </row>
    <row r="7751" spans="20:20" ht="20.25" customHeight="1">
      <c r="T7751" s="285"/>
    </row>
    <row r="7752" spans="20:20" ht="20.25" customHeight="1">
      <c r="T7752" s="285"/>
    </row>
    <row r="7753" spans="20:20" ht="20.25" customHeight="1">
      <c r="T7753" s="285"/>
    </row>
    <row r="7754" spans="20:20" ht="20.25" customHeight="1">
      <c r="T7754" s="285"/>
    </row>
    <row r="7755" spans="20:20" ht="20.25" customHeight="1">
      <c r="T7755" s="285"/>
    </row>
    <row r="7756" spans="20:20" ht="20.25" customHeight="1">
      <c r="T7756" s="285"/>
    </row>
    <row r="7757" spans="20:20" ht="20.25" customHeight="1">
      <c r="T7757" s="285"/>
    </row>
    <row r="7758" spans="20:20" ht="20.25" customHeight="1">
      <c r="T7758" s="285"/>
    </row>
    <row r="7759" spans="20:20" ht="20.25" customHeight="1">
      <c r="T7759" s="285"/>
    </row>
    <row r="7760" spans="20:20" ht="20.25" customHeight="1">
      <c r="T7760" s="285"/>
    </row>
    <row r="7761" spans="20:20" ht="20.25" customHeight="1">
      <c r="T7761" s="285"/>
    </row>
    <row r="7762" spans="20:20" ht="20.25" customHeight="1">
      <c r="T7762" s="285"/>
    </row>
    <row r="7763" spans="20:20" ht="20.25" customHeight="1">
      <c r="T7763" s="285"/>
    </row>
    <row r="7764" spans="20:20" ht="20.25" customHeight="1">
      <c r="T7764" s="285"/>
    </row>
    <row r="7765" spans="20:20" ht="20.25" customHeight="1">
      <c r="T7765" s="285"/>
    </row>
    <row r="7766" spans="20:20" ht="20.25" customHeight="1">
      <c r="T7766" s="285"/>
    </row>
    <row r="7767" spans="20:20" ht="20.25" customHeight="1">
      <c r="T7767" s="285"/>
    </row>
    <row r="7768" spans="20:20" ht="20.25" customHeight="1">
      <c r="T7768" s="285"/>
    </row>
    <row r="7769" spans="20:20" ht="20.25" customHeight="1">
      <c r="T7769" s="285"/>
    </row>
    <row r="7770" spans="20:20" ht="20.25" customHeight="1">
      <c r="T7770" s="285"/>
    </row>
    <row r="7771" spans="20:20" ht="20.25" customHeight="1">
      <c r="T7771" s="285"/>
    </row>
    <row r="7772" spans="20:20" ht="20.25" customHeight="1">
      <c r="T7772" s="285"/>
    </row>
    <row r="7773" spans="20:20" ht="20.25" customHeight="1">
      <c r="T7773" s="285"/>
    </row>
    <row r="7774" spans="20:20" ht="20.25" customHeight="1">
      <c r="T7774" s="285"/>
    </row>
    <row r="7775" spans="20:20" ht="20.25" customHeight="1">
      <c r="T7775" s="285"/>
    </row>
    <row r="7776" spans="20:20" ht="20.25" customHeight="1">
      <c r="T7776" s="285"/>
    </row>
    <row r="7777" spans="20:20" ht="20.25" customHeight="1">
      <c r="T7777" s="285"/>
    </row>
    <row r="7778" spans="20:20" ht="20.25" customHeight="1">
      <c r="T7778" s="285"/>
    </row>
    <row r="7779" spans="20:20" ht="20.25" customHeight="1">
      <c r="T7779" s="285"/>
    </row>
    <row r="7780" spans="20:20" ht="20.25" customHeight="1">
      <c r="T7780" s="285"/>
    </row>
    <row r="7781" spans="20:20" ht="20.25" customHeight="1">
      <c r="T7781" s="285"/>
    </row>
    <row r="7782" spans="20:20" ht="20.25" customHeight="1">
      <c r="T7782" s="285"/>
    </row>
    <row r="7783" spans="20:20" ht="20.25" customHeight="1">
      <c r="T7783" s="285"/>
    </row>
    <row r="7784" spans="20:20" ht="20.25" customHeight="1">
      <c r="T7784" s="285"/>
    </row>
    <row r="7785" spans="20:20" ht="20.25" customHeight="1">
      <c r="T7785" s="285"/>
    </row>
    <row r="7786" spans="20:20" ht="20.25" customHeight="1">
      <c r="T7786" s="285"/>
    </row>
    <row r="7787" spans="20:20" ht="20.25" customHeight="1">
      <c r="T7787" s="285"/>
    </row>
    <row r="7788" spans="20:20" ht="20.25" customHeight="1">
      <c r="T7788" s="285"/>
    </row>
    <row r="7789" spans="20:20" ht="20.25" customHeight="1">
      <c r="T7789" s="285"/>
    </row>
    <row r="7790" spans="20:20" ht="20.25" customHeight="1">
      <c r="T7790" s="285"/>
    </row>
    <row r="7791" spans="20:20" ht="20.25" customHeight="1">
      <c r="T7791" s="285"/>
    </row>
    <row r="7792" spans="20:20" ht="20.25" customHeight="1">
      <c r="T7792" s="285"/>
    </row>
    <row r="7793" spans="20:20" ht="20.25" customHeight="1">
      <c r="T7793" s="285"/>
    </row>
    <row r="7794" spans="20:20" ht="20.25" customHeight="1">
      <c r="T7794" s="285"/>
    </row>
    <row r="7795" spans="20:20" ht="20.25" customHeight="1">
      <c r="T7795" s="285"/>
    </row>
    <row r="7796" spans="20:20" ht="20.25" customHeight="1">
      <c r="T7796" s="285"/>
    </row>
    <row r="7797" spans="20:20" ht="20.25" customHeight="1">
      <c r="T7797" s="285"/>
    </row>
    <row r="7798" spans="20:20" ht="20.25" customHeight="1">
      <c r="T7798" s="285"/>
    </row>
    <row r="7799" spans="20:20" ht="20.25" customHeight="1">
      <c r="T7799" s="285"/>
    </row>
    <row r="7800" spans="20:20" ht="20.25" customHeight="1">
      <c r="T7800" s="285"/>
    </row>
    <row r="7801" spans="20:20" ht="20.25" customHeight="1">
      <c r="T7801" s="285"/>
    </row>
    <row r="7802" spans="20:20" ht="20.25" customHeight="1">
      <c r="T7802" s="285"/>
    </row>
    <row r="7803" spans="20:20" ht="20.25" customHeight="1">
      <c r="T7803" s="285"/>
    </row>
    <row r="7804" spans="20:20" ht="20.25" customHeight="1">
      <c r="T7804" s="285"/>
    </row>
    <row r="7805" spans="20:20" ht="20.25" customHeight="1">
      <c r="T7805" s="285"/>
    </row>
    <row r="7806" spans="20:20" ht="20.25" customHeight="1">
      <c r="T7806" s="285"/>
    </row>
    <row r="7807" spans="20:20" ht="20.25" customHeight="1">
      <c r="T7807" s="285"/>
    </row>
    <row r="7808" spans="20:20" ht="20.25" customHeight="1">
      <c r="T7808" s="285"/>
    </row>
    <row r="7809" spans="20:20" ht="20.25" customHeight="1">
      <c r="T7809" s="285"/>
    </row>
    <row r="7810" spans="20:20" ht="20.25" customHeight="1">
      <c r="T7810" s="285"/>
    </row>
    <row r="7811" spans="20:20" ht="20.25" customHeight="1">
      <c r="T7811" s="285"/>
    </row>
    <row r="7812" spans="20:20" ht="20.25" customHeight="1">
      <c r="T7812" s="285"/>
    </row>
    <row r="7813" spans="20:20" ht="20.25" customHeight="1">
      <c r="T7813" s="285"/>
    </row>
    <row r="7814" spans="20:20" ht="20.25" customHeight="1">
      <c r="T7814" s="285"/>
    </row>
    <row r="7815" spans="20:20" ht="20.25" customHeight="1">
      <c r="T7815" s="285"/>
    </row>
    <row r="7816" spans="20:20" ht="20.25" customHeight="1">
      <c r="T7816" s="285"/>
    </row>
    <row r="7817" spans="20:20" ht="20.25" customHeight="1">
      <c r="T7817" s="285"/>
    </row>
    <row r="7818" spans="20:20" ht="20.25" customHeight="1">
      <c r="T7818" s="285"/>
    </row>
    <row r="7819" spans="20:20" ht="20.25" customHeight="1">
      <c r="T7819" s="285"/>
    </row>
    <row r="7820" spans="20:20" ht="20.25" customHeight="1">
      <c r="T7820" s="285"/>
    </row>
    <row r="7821" spans="20:20" ht="20.25" customHeight="1">
      <c r="T7821" s="285"/>
    </row>
    <row r="7822" spans="20:20" ht="20.25" customHeight="1">
      <c r="T7822" s="285"/>
    </row>
    <row r="7823" spans="20:20" ht="20.25" customHeight="1">
      <c r="T7823" s="285"/>
    </row>
    <row r="7824" spans="20:20" ht="20.25" customHeight="1">
      <c r="T7824" s="285"/>
    </row>
    <row r="7825" spans="20:20" ht="20.25" customHeight="1">
      <c r="T7825" s="285"/>
    </row>
    <row r="7826" spans="20:20" ht="20.25" customHeight="1">
      <c r="T7826" s="285"/>
    </row>
    <row r="7827" spans="20:20" ht="20.25" customHeight="1">
      <c r="T7827" s="285"/>
    </row>
    <row r="7828" spans="20:20" ht="20.25" customHeight="1">
      <c r="T7828" s="285"/>
    </row>
    <row r="7829" spans="20:20" ht="20.25" customHeight="1">
      <c r="T7829" s="285"/>
    </row>
    <row r="7830" spans="20:20" ht="20.25" customHeight="1">
      <c r="T7830" s="285"/>
    </row>
    <row r="7831" spans="20:20" ht="20.25" customHeight="1">
      <c r="T7831" s="285"/>
    </row>
    <row r="7832" spans="20:20" ht="20.25" customHeight="1">
      <c r="T7832" s="285"/>
    </row>
    <row r="7833" spans="20:20" ht="20.25" customHeight="1">
      <c r="T7833" s="285"/>
    </row>
    <row r="7834" spans="20:20" ht="20.25" customHeight="1">
      <c r="T7834" s="285"/>
    </row>
    <row r="7835" spans="20:20" ht="20.25" customHeight="1">
      <c r="T7835" s="285"/>
    </row>
    <row r="7836" spans="20:20" ht="20.25" customHeight="1">
      <c r="T7836" s="285"/>
    </row>
    <row r="7837" spans="20:20" ht="20.25" customHeight="1">
      <c r="T7837" s="285"/>
    </row>
    <row r="7838" spans="20:20" ht="20.25" customHeight="1">
      <c r="T7838" s="285"/>
    </row>
    <row r="7839" spans="20:20" ht="20.25" customHeight="1">
      <c r="T7839" s="285"/>
    </row>
    <row r="7840" spans="20:20" ht="20.25" customHeight="1">
      <c r="T7840" s="285"/>
    </row>
    <row r="7841" spans="20:20" ht="20.25" customHeight="1">
      <c r="T7841" s="285"/>
    </row>
    <row r="7842" spans="20:20" ht="20.25" customHeight="1">
      <c r="T7842" s="285"/>
    </row>
    <row r="7843" spans="20:20" ht="20.25" customHeight="1">
      <c r="T7843" s="285"/>
    </row>
    <row r="7844" spans="20:20" ht="20.25" customHeight="1">
      <c r="T7844" s="285"/>
    </row>
    <row r="7845" spans="20:20" ht="20.25" customHeight="1">
      <c r="T7845" s="285"/>
    </row>
    <row r="7846" spans="20:20" ht="20.25" customHeight="1">
      <c r="T7846" s="285"/>
    </row>
    <row r="7847" spans="20:20" ht="20.25" customHeight="1">
      <c r="T7847" s="285"/>
    </row>
    <row r="7848" spans="20:20" ht="20.25" customHeight="1">
      <c r="T7848" s="285"/>
    </row>
    <row r="7849" spans="20:20" ht="20.25" customHeight="1">
      <c r="T7849" s="285"/>
    </row>
    <row r="7850" spans="20:20" ht="20.25" customHeight="1">
      <c r="T7850" s="285"/>
    </row>
    <row r="7851" spans="20:20" ht="20.25" customHeight="1">
      <c r="T7851" s="285"/>
    </row>
    <row r="7852" spans="20:20" ht="20.25" customHeight="1">
      <c r="T7852" s="285"/>
    </row>
    <row r="7853" spans="20:20" ht="20.25" customHeight="1">
      <c r="T7853" s="285"/>
    </row>
    <row r="7854" spans="20:20" ht="20.25" customHeight="1">
      <c r="T7854" s="285"/>
    </row>
    <row r="7855" spans="20:20" ht="20.25" customHeight="1">
      <c r="T7855" s="285"/>
    </row>
    <row r="7856" spans="20:20" ht="20.25" customHeight="1">
      <c r="T7856" s="285"/>
    </row>
    <row r="7857" spans="20:20" ht="20.25" customHeight="1">
      <c r="T7857" s="285"/>
    </row>
    <row r="7858" spans="20:20" ht="20.25" customHeight="1">
      <c r="T7858" s="285"/>
    </row>
    <row r="7859" spans="20:20" ht="20.25" customHeight="1">
      <c r="T7859" s="285"/>
    </row>
    <row r="7860" spans="20:20" ht="20.25" customHeight="1">
      <c r="T7860" s="285"/>
    </row>
    <row r="7861" spans="20:20" ht="20.25" customHeight="1">
      <c r="T7861" s="285"/>
    </row>
    <row r="7862" spans="20:20" ht="20.25" customHeight="1">
      <c r="T7862" s="285"/>
    </row>
    <row r="7863" spans="20:20" ht="20.25" customHeight="1">
      <c r="T7863" s="285"/>
    </row>
    <row r="7864" spans="20:20" ht="20.25" customHeight="1">
      <c r="T7864" s="285"/>
    </row>
    <row r="7865" spans="20:20" ht="20.25" customHeight="1">
      <c r="T7865" s="285"/>
    </row>
    <row r="7866" spans="20:20" ht="20.25" customHeight="1">
      <c r="T7866" s="285"/>
    </row>
    <row r="7867" spans="20:20" ht="20.25" customHeight="1">
      <c r="T7867" s="285"/>
    </row>
    <row r="7868" spans="20:20" ht="20.25" customHeight="1">
      <c r="T7868" s="285"/>
    </row>
    <row r="7869" spans="20:20" ht="20.25" customHeight="1">
      <c r="T7869" s="285"/>
    </row>
    <row r="7870" spans="20:20" ht="20.25" customHeight="1">
      <c r="T7870" s="285"/>
    </row>
    <row r="7871" spans="20:20" ht="20.25" customHeight="1">
      <c r="T7871" s="285"/>
    </row>
    <row r="7872" spans="20:20" ht="20.25" customHeight="1">
      <c r="T7872" s="285"/>
    </row>
    <row r="7873" spans="20:20" ht="20.25" customHeight="1">
      <c r="T7873" s="285"/>
    </row>
    <row r="7874" spans="20:20" ht="20.25" customHeight="1">
      <c r="T7874" s="285"/>
    </row>
    <row r="7875" spans="20:20" ht="20.25" customHeight="1">
      <c r="T7875" s="285"/>
    </row>
    <row r="7876" spans="20:20" ht="20.25" customHeight="1">
      <c r="T7876" s="285"/>
    </row>
    <row r="7877" spans="20:20" ht="20.25" customHeight="1">
      <c r="T7877" s="285"/>
    </row>
    <row r="7878" spans="20:20" ht="20.25" customHeight="1">
      <c r="T7878" s="285"/>
    </row>
    <row r="7879" spans="20:20" ht="20.25" customHeight="1">
      <c r="T7879" s="285"/>
    </row>
    <row r="7880" spans="20:20" ht="20.25" customHeight="1">
      <c r="T7880" s="285"/>
    </row>
    <row r="7881" spans="20:20" ht="20.25" customHeight="1">
      <c r="T7881" s="285"/>
    </row>
    <row r="7882" spans="20:20" ht="20.25" customHeight="1">
      <c r="T7882" s="285"/>
    </row>
    <row r="7883" spans="20:20" ht="20.25" customHeight="1">
      <c r="T7883" s="285"/>
    </row>
    <row r="7884" spans="20:20" ht="20.25" customHeight="1">
      <c r="T7884" s="285"/>
    </row>
    <row r="7885" spans="20:20" ht="20.25" customHeight="1">
      <c r="T7885" s="285"/>
    </row>
    <row r="7886" spans="20:20" ht="20.25" customHeight="1">
      <c r="T7886" s="285"/>
    </row>
    <row r="7887" spans="20:20" ht="20.25" customHeight="1">
      <c r="T7887" s="285"/>
    </row>
    <row r="7888" spans="20:20" ht="20.25" customHeight="1">
      <c r="T7888" s="285"/>
    </row>
    <row r="7889" spans="20:20" ht="20.25" customHeight="1">
      <c r="T7889" s="285"/>
    </row>
    <row r="7890" spans="20:20" ht="20.25" customHeight="1">
      <c r="T7890" s="285"/>
    </row>
    <row r="7891" spans="20:20" ht="20.25" customHeight="1">
      <c r="T7891" s="285"/>
    </row>
    <row r="7892" spans="20:20" ht="20.25" customHeight="1">
      <c r="T7892" s="285"/>
    </row>
    <row r="7893" spans="20:20" ht="20.25" customHeight="1">
      <c r="T7893" s="285"/>
    </row>
    <row r="7894" spans="20:20" ht="20.25" customHeight="1">
      <c r="T7894" s="285"/>
    </row>
    <row r="7895" spans="20:20" ht="20.25" customHeight="1">
      <c r="T7895" s="285"/>
    </row>
    <row r="7896" spans="20:20" ht="20.25" customHeight="1">
      <c r="T7896" s="285"/>
    </row>
    <row r="7897" spans="20:20" ht="20.25" customHeight="1">
      <c r="T7897" s="285"/>
    </row>
    <row r="7898" spans="20:20" ht="20.25" customHeight="1">
      <c r="T7898" s="285"/>
    </row>
    <row r="7899" spans="20:20" ht="20.25" customHeight="1">
      <c r="T7899" s="285"/>
    </row>
    <row r="7900" spans="20:20" ht="20.25" customHeight="1">
      <c r="T7900" s="285"/>
    </row>
    <row r="7901" spans="20:20" ht="20.25" customHeight="1">
      <c r="T7901" s="285"/>
    </row>
    <row r="7902" spans="20:20" ht="20.25" customHeight="1">
      <c r="T7902" s="285"/>
    </row>
    <row r="7903" spans="20:20" ht="20.25" customHeight="1">
      <c r="T7903" s="285"/>
    </row>
    <row r="7904" spans="20:20" ht="20.25" customHeight="1">
      <c r="T7904" s="285"/>
    </row>
    <row r="7905" spans="20:20" ht="20.25" customHeight="1">
      <c r="T7905" s="285"/>
    </row>
    <row r="7906" spans="20:20" ht="20.25" customHeight="1">
      <c r="T7906" s="285"/>
    </row>
    <row r="7907" spans="20:20" ht="20.25" customHeight="1">
      <c r="T7907" s="285"/>
    </row>
    <row r="7908" spans="20:20" ht="20.25" customHeight="1">
      <c r="T7908" s="285"/>
    </row>
    <row r="7909" spans="20:20" ht="20.25" customHeight="1">
      <c r="T7909" s="285"/>
    </row>
    <row r="7910" spans="20:20" ht="20.25" customHeight="1">
      <c r="T7910" s="285"/>
    </row>
    <row r="7911" spans="20:20" ht="20.25" customHeight="1">
      <c r="T7911" s="285"/>
    </row>
    <row r="7912" spans="20:20" ht="20.25" customHeight="1">
      <c r="T7912" s="285"/>
    </row>
    <row r="7913" spans="20:20" ht="20.25" customHeight="1">
      <c r="T7913" s="285"/>
    </row>
    <row r="7914" spans="20:20" ht="20.25" customHeight="1">
      <c r="T7914" s="285"/>
    </row>
    <row r="7915" spans="20:20" ht="20.25" customHeight="1">
      <c r="T7915" s="285"/>
    </row>
    <row r="7916" spans="20:20" ht="20.25" customHeight="1">
      <c r="T7916" s="285"/>
    </row>
    <row r="7917" spans="20:20" ht="20.25" customHeight="1">
      <c r="T7917" s="285"/>
    </row>
    <row r="7918" spans="20:20" ht="20.25" customHeight="1">
      <c r="T7918" s="285"/>
    </row>
    <row r="7919" spans="20:20" ht="20.25" customHeight="1">
      <c r="T7919" s="285"/>
    </row>
    <row r="7920" spans="20:20" ht="20.25" customHeight="1">
      <c r="T7920" s="285"/>
    </row>
    <row r="7921" spans="20:20" ht="20.25" customHeight="1">
      <c r="T7921" s="285"/>
    </row>
    <row r="7922" spans="20:20" ht="20.25" customHeight="1">
      <c r="T7922" s="285"/>
    </row>
    <row r="7923" spans="20:20" ht="20.25" customHeight="1">
      <c r="T7923" s="285"/>
    </row>
    <row r="7924" spans="20:20" ht="20.25" customHeight="1">
      <c r="T7924" s="285"/>
    </row>
    <row r="7925" spans="20:20" ht="20.25" customHeight="1">
      <c r="T7925" s="285"/>
    </row>
    <row r="7926" spans="20:20" ht="20.25" customHeight="1">
      <c r="T7926" s="285"/>
    </row>
    <row r="7927" spans="20:20" ht="20.25" customHeight="1">
      <c r="T7927" s="285"/>
    </row>
    <row r="7928" spans="20:20" ht="20.25" customHeight="1">
      <c r="T7928" s="285"/>
    </row>
    <row r="7929" spans="20:20" ht="20.25" customHeight="1">
      <c r="T7929" s="285"/>
    </row>
    <row r="7930" spans="20:20" ht="20.25" customHeight="1">
      <c r="T7930" s="285"/>
    </row>
    <row r="7931" spans="20:20" ht="20.25" customHeight="1">
      <c r="T7931" s="285"/>
    </row>
    <row r="7932" spans="20:20" ht="20.25" customHeight="1">
      <c r="T7932" s="285"/>
    </row>
    <row r="7933" spans="20:20" ht="20.25" customHeight="1">
      <c r="T7933" s="285"/>
    </row>
    <row r="7934" spans="20:20" ht="20.25" customHeight="1">
      <c r="T7934" s="285"/>
    </row>
    <row r="7935" spans="20:20" ht="20.25" customHeight="1">
      <c r="T7935" s="285"/>
    </row>
    <row r="7936" spans="20:20" ht="20.25" customHeight="1">
      <c r="T7936" s="285"/>
    </row>
    <row r="7937" spans="20:20" ht="20.25" customHeight="1">
      <c r="T7937" s="285"/>
    </row>
    <row r="7938" spans="20:20" ht="20.25" customHeight="1">
      <c r="T7938" s="285"/>
    </row>
    <row r="7939" spans="20:20" ht="20.25" customHeight="1">
      <c r="T7939" s="285"/>
    </row>
    <row r="7940" spans="20:20" ht="20.25" customHeight="1">
      <c r="T7940" s="285"/>
    </row>
    <row r="7941" spans="20:20" ht="20.25" customHeight="1">
      <c r="T7941" s="285"/>
    </row>
    <row r="7942" spans="20:20" ht="20.25" customHeight="1">
      <c r="T7942" s="285"/>
    </row>
    <row r="7943" spans="20:20" ht="20.25" customHeight="1">
      <c r="T7943" s="285"/>
    </row>
    <row r="7944" spans="20:20" ht="20.25" customHeight="1">
      <c r="T7944" s="285"/>
    </row>
    <row r="7945" spans="20:20" ht="20.25" customHeight="1">
      <c r="T7945" s="285"/>
    </row>
    <row r="7946" spans="20:20" ht="20.25" customHeight="1">
      <c r="T7946" s="285"/>
    </row>
    <row r="7947" spans="20:20" ht="20.25" customHeight="1">
      <c r="T7947" s="285"/>
    </row>
    <row r="7948" spans="20:20" ht="20.25" customHeight="1">
      <c r="T7948" s="285"/>
    </row>
    <row r="7949" spans="20:20" ht="20.25" customHeight="1">
      <c r="T7949" s="285"/>
    </row>
    <row r="7950" spans="20:20" ht="20.25" customHeight="1">
      <c r="T7950" s="285"/>
    </row>
    <row r="7951" spans="20:20" ht="20.25" customHeight="1">
      <c r="T7951" s="285"/>
    </row>
    <row r="7952" spans="20:20" ht="20.25" customHeight="1">
      <c r="T7952" s="285"/>
    </row>
    <row r="7953" spans="20:20" ht="20.25" customHeight="1">
      <c r="T7953" s="285"/>
    </row>
    <row r="7954" spans="20:20" ht="20.25" customHeight="1">
      <c r="T7954" s="285"/>
    </row>
    <row r="7955" spans="20:20" ht="20.25" customHeight="1">
      <c r="T7955" s="285"/>
    </row>
    <row r="7956" spans="20:20" ht="20.25" customHeight="1">
      <c r="T7956" s="285"/>
    </row>
    <row r="7957" spans="20:20" ht="20.25" customHeight="1">
      <c r="T7957" s="285"/>
    </row>
    <row r="7958" spans="20:20" ht="20.25" customHeight="1">
      <c r="T7958" s="285"/>
    </row>
    <row r="7959" spans="20:20" ht="20.25" customHeight="1">
      <c r="T7959" s="285"/>
    </row>
    <row r="7960" spans="20:20" ht="20.25" customHeight="1">
      <c r="T7960" s="285"/>
    </row>
    <row r="7961" spans="20:20" ht="20.25" customHeight="1">
      <c r="T7961" s="285"/>
    </row>
    <row r="7962" spans="20:20" ht="20.25" customHeight="1">
      <c r="T7962" s="285"/>
    </row>
    <row r="7963" spans="20:20" ht="20.25" customHeight="1">
      <c r="T7963" s="285"/>
    </row>
    <row r="7964" spans="20:20" ht="20.25" customHeight="1">
      <c r="T7964" s="285"/>
    </row>
    <row r="7965" spans="20:20" ht="20.25" customHeight="1">
      <c r="T7965" s="285"/>
    </row>
    <row r="7966" spans="20:20" ht="20.25" customHeight="1">
      <c r="T7966" s="285"/>
    </row>
    <row r="7967" spans="20:20" ht="20.25" customHeight="1">
      <c r="T7967" s="285"/>
    </row>
    <row r="7968" spans="20:20" ht="20.25" customHeight="1">
      <c r="T7968" s="285"/>
    </row>
    <row r="7969" spans="20:20" ht="20.25" customHeight="1">
      <c r="T7969" s="285"/>
    </row>
    <row r="7970" spans="20:20" ht="20.25" customHeight="1">
      <c r="T7970" s="285"/>
    </row>
    <row r="7971" spans="20:20" ht="20.25" customHeight="1">
      <c r="T7971" s="285"/>
    </row>
    <row r="7972" spans="20:20" ht="20.25" customHeight="1">
      <c r="T7972" s="285"/>
    </row>
    <row r="7973" spans="20:20" ht="20.25" customHeight="1">
      <c r="T7973" s="285"/>
    </row>
    <row r="7974" spans="20:20" ht="20.25" customHeight="1">
      <c r="T7974" s="285"/>
    </row>
    <row r="7975" spans="20:20" ht="20.25" customHeight="1">
      <c r="T7975" s="285"/>
    </row>
    <row r="7976" spans="20:20" ht="20.25" customHeight="1">
      <c r="T7976" s="285"/>
    </row>
    <row r="7977" spans="20:20" ht="20.25" customHeight="1">
      <c r="T7977" s="285"/>
    </row>
    <row r="7978" spans="20:20" ht="20.25" customHeight="1">
      <c r="T7978" s="285"/>
    </row>
    <row r="7979" spans="20:20" ht="20.25" customHeight="1">
      <c r="T7979" s="285"/>
    </row>
    <row r="7980" spans="20:20" ht="20.25" customHeight="1">
      <c r="T7980" s="285"/>
    </row>
    <row r="7981" spans="20:20" ht="20.25" customHeight="1">
      <c r="T7981" s="285"/>
    </row>
    <row r="7982" spans="20:20" ht="20.25" customHeight="1">
      <c r="T7982" s="285"/>
    </row>
    <row r="7983" spans="20:20" ht="20.25" customHeight="1">
      <c r="T7983" s="285"/>
    </row>
    <row r="7984" spans="20:20" ht="20.25" customHeight="1">
      <c r="T7984" s="285"/>
    </row>
    <row r="7985" spans="20:20" ht="20.25" customHeight="1">
      <c r="T7985" s="285"/>
    </row>
    <row r="7986" spans="20:20" ht="20.25" customHeight="1">
      <c r="T7986" s="285"/>
    </row>
    <row r="7987" spans="20:20" ht="20.25" customHeight="1">
      <c r="T7987" s="285"/>
    </row>
    <row r="7988" spans="20:20" ht="20.25" customHeight="1">
      <c r="T7988" s="285"/>
    </row>
    <row r="7989" spans="20:20" ht="20.25" customHeight="1">
      <c r="T7989" s="285"/>
    </row>
    <row r="7990" spans="20:20" ht="20.25" customHeight="1">
      <c r="T7990" s="285"/>
    </row>
    <row r="7991" spans="20:20" ht="20.25" customHeight="1">
      <c r="T7991" s="285"/>
    </row>
    <row r="7992" spans="20:20" ht="20.25" customHeight="1">
      <c r="T7992" s="285"/>
    </row>
    <row r="7993" spans="20:20" ht="20.25" customHeight="1">
      <c r="T7993" s="285"/>
    </row>
    <row r="7994" spans="20:20" ht="20.25" customHeight="1">
      <c r="T7994" s="285"/>
    </row>
    <row r="7995" spans="20:20" ht="20.25" customHeight="1">
      <c r="T7995" s="285"/>
    </row>
    <row r="7996" spans="20:20" ht="20.25" customHeight="1">
      <c r="T7996" s="285"/>
    </row>
    <row r="7997" spans="20:20" ht="20.25" customHeight="1">
      <c r="T7997" s="285"/>
    </row>
    <row r="7998" spans="20:20" ht="20.25" customHeight="1">
      <c r="T7998" s="285"/>
    </row>
    <row r="7999" spans="20:20" ht="20.25" customHeight="1">
      <c r="T7999" s="285"/>
    </row>
    <row r="8000" spans="20:20" ht="20.25" customHeight="1">
      <c r="T8000" s="285"/>
    </row>
    <row r="8001" spans="20:20" ht="20.25" customHeight="1">
      <c r="T8001" s="285"/>
    </row>
    <row r="8002" spans="20:20" ht="20.25" customHeight="1">
      <c r="T8002" s="285"/>
    </row>
    <row r="8003" spans="20:20" ht="20.25" customHeight="1">
      <c r="T8003" s="285"/>
    </row>
    <row r="8004" spans="20:20" ht="20.25" customHeight="1">
      <c r="T8004" s="285"/>
    </row>
    <row r="8005" spans="20:20" ht="20.25" customHeight="1">
      <c r="T8005" s="285"/>
    </row>
    <row r="8006" spans="20:20" ht="20.25" customHeight="1">
      <c r="T8006" s="285"/>
    </row>
    <row r="8007" spans="20:20" ht="20.25" customHeight="1">
      <c r="T8007" s="285"/>
    </row>
    <row r="8008" spans="20:20" ht="20.25" customHeight="1">
      <c r="T8008" s="285"/>
    </row>
    <row r="8009" spans="20:20" ht="20.25" customHeight="1">
      <c r="T8009" s="285"/>
    </row>
    <row r="8010" spans="20:20" ht="20.25" customHeight="1">
      <c r="T8010" s="285"/>
    </row>
    <row r="8011" spans="20:20" ht="20.25" customHeight="1">
      <c r="T8011" s="285"/>
    </row>
    <row r="8012" spans="20:20" ht="20.25" customHeight="1">
      <c r="T8012" s="285"/>
    </row>
    <row r="8013" spans="20:20" ht="20.25" customHeight="1">
      <c r="T8013" s="285"/>
    </row>
    <row r="8014" spans="20:20" ht="20.25" customHeight="1">
      <c r="T8014" s="285"/>
    </row>
    <row r="8015" spans="20:20" ht="20.25" customHeight="1">
      <c r="T8015" s="285"/>
    </row>
    <row r="8016" spans="20:20" ht="20.25" customHeight="1">
      <c r="T8016" s="285"/>
    </row>
    <row r="8017" spans="20:20" ht="20.25" customHeight="1">
      <c r="T8017" s="285"/>
    </row>
    <row r="8018" spans="20:20" ht="20.25" customHeight="1">
      <c r="T8018" s="285"/>
    </row>
    <row r="8019" spans="20:20" ht="20.25" customHeight="1">
      <c r="T8019" s="285"/>
    </row>
    <row r="8020" spans="20:20" ht="20.25" customHeight="1">
      <c r="T8020" s="285"/>
    </row>
    <row r="8021" spans="20:20" ht="20.25" customHeight="1">
      <c r="T8021" s="285"/>
    </row>
    <row r="8022" spans="20:20" ht="20.25" customHeight="1">
      <c r="T8022" s="285"/>
    </row>
    <row r="8023" spans="20:20" ht="20.25" customHeight="1">
      <c r="T8023" s="285"/>
    </row>
    <row r="8024" spans="20:20" ht="20.25" customHeight="1">
      <c r="T8024" s="285"/>
    </row>
    <row r="8025" spans="20:20" ht="20.25" customHeight="1">
      <c r="T8025" s="285"/>
    </row>
    <row r="8026" spans="20:20" ht="20.25" customHeight="1">
      <c r="T8026" s="285"/>
    </row>
    <row r="8027" spans="20:20" ht="20.25" customHeight="1">
      <c r="T8027" s="285"/>
    </row>
    <row r="8028" spans="20:20" ht="20.25" customHeight="1">
      <c r="T8028" s="285"/>
    </row>
    <row r="8029" spans="20:20" ht="20.25" customHeight="1">
      <c r="T8029" s="285"/>
    </row>
    <row r="8030" spans="20:20" ht="20.25" customHeight="1">
      <c r="T8030" s="285"/>
    </row>
    <row r="8031" spans="20:20" ht="20.25" customHeight="1">
      <c r="T8031" s="285"/>
    </row>
    <row r="8032" spans="20:20" ht="20.25" customHeight="1">
      <c r="T8032" s="285"/>
    </row>
    <row r="8033" spans="20:20" ht="20.25" customHeight="1">
      <c r="T8033" s="285"/>
    </row>
    <row r="8034" spans="20:20" ht="20.25" customHeight="1">
      <c r="T8034" s="285"/>
    </row>
    <row r="8035" spans="20:20" ht="20.25" customHeight="1">
      <c r="T8035" s="285"/>
    </row>
    <row r="8036" spans="20:20" ht="20.25" customHeight="1">
      <c r="T8036" s="285"/>
    </row>
    <row r="8037" spans="20:20" ht="20.25" customHeight="1">
      <c r="T8037" s="285"/>
    </row>
    <row r="8038" spans="20:20" ht="20.25" customHeight="1">
      <c r="T8038" s="285"/>
    </row>
    <row r="8039" spans="20:20" ht="20.25" customHeight="1">
      <c r="T8039" s="285"/>
    </row>
    <row r="8040" spans="20:20" ht="20.25" customHeight="1">
      <c r="T8040" s="285"/>
    </row>
    <row r="8041" spans="20:20" ht="20.25" customHeight="1">
      <c r="T8041" s="285"/>
    </row>
    <row r="8042" spans="20:20" ht="20.25" customHeight="1">
      <c r="T8042" s="285"/>
    </row>
    <row r="8043" spans="20:20" ht="20.25" customHeight="1">
      <c r="T8043" s="285"/>
    </row>
    <row r="8044" spans="20:20" ht="20.25" customHeight="1">
      <c r="T8044" s="285"/>
    </row>
    <row r="8045" spans="20:20" ht="20.25" customHeight="1">
      <c r="T8045" s="285"/>
    </row>
    <row r="8046" spans="20:20" ht="20.25" customHeight="1">
      <c r="T8046" s="285"/>
    </row>
    <row r="8047" spans="20:20" ht="20.25" customHeight="1">
      <c r="T8047" s="285"/>
    </row>
    <row r="8048" spans="20:20" ht="20.25" customHeight="1">
      <c r="T8048" s="285"/>
    </row>
    <row r="8049" spans="20:20" ht="20.25" customHeight="1">
      <c r="T8049" s="285"/>
    </row>
    <row r="8050" spans="20:20" ht="20.25" customHeight="1">
      <c r="T8050" s="285"/>
    </row>
    <row r="8051" spans="20:20" ht="20.25" customHeight="1">
      <c r="T8051" s="285"/>
    </row>
    <row r="8052" spans="20:20" ht="20.25" customHeight="1">
      <c r="T8052" s="285"/>
    </row>
    <row r="8053" spans="20:20" ht="20.25" customHeight="1">
      <c r="T8053" s="285"/>
    </row>
    <row r="8054" spans="20:20" ht="20.25" customHeight="1">
      <c r="T8054" s="285"/>
    </row>
    <row r="8055" spans="20:20" ht="20.25" customHeight="1">
      <c r="T8055" s="285"/>
    </row>
    <row r="8056" spans="20:20" ht="20.25" customHeight="1">
      <c r="T8056" s="285"/>
    </row>
    <row r="8057" spans="20:20" ht="20.25" customHeight="1">
      <c r="T8057" s="285"/>
    </row>
    <row r="8058" spans="20:20" ht="20.25" customHeight="1">
      <c r="T8058" s="285"/>
    </row>
    <row r="8059" spans="20:20" ht="20.25" customHeight="1">
      <c r="T8059" s="285"/>
    </row>
    <row r="8060" spans="20:20" ht="20.25" customHeight="1">
      <c r="T8060" s="285"/>
    </row>
    <row r="8061" spans="20:20" ht="20.25" customHeight="1">
      <c r="T8061" s="285"/>
    </row>
    <row r="8062" spans="20:20" ht="20.25" customHeight="1">
      <c r="T8062" s="285"/>
    </row>
    <row r="8063" spans="20:20" ht="20.25" customHeight="1">
      <c r="T8063" s="285"/>
    </row>
    <row r="8064" spans="20:20" ht="20.25" customHeight="1">
      <c r="T8064" s="285"/>
    </row>
    <row r="8065" spans="20:20" ht="20.25" customHeight="1">
      <c r="T8065" s="285"/>
    </row>
    <row r="8066" spans="20:20" ht="20.25" customHeight="1">
      <c r="T8066" s="285"/>
    </row>
    <row r="8067" spans="20:20" ht="20.25" customHeight="1">
      <c r="T8067" s="285"/>
    </row>
    <row r="8068" spans="20:20" ht="20.25" customHeight="1">
      <c r="T8068" s="285"/>
    </row>
    <row r="8069" spans="20:20" ht="20.25" customHeight="1">
      <c r="T8069" s="285"/>
    </row>
    <row r="8070" spans="20:20" ht="20.25" customHeight="1">
      <c r="T8070" s="285"/>
    </row>
    <row r="8071" spans="20:20" ht="20.25" customHeight="1">
      <c r="T8071" s="285"/>
    </row>
    <row r="8072" spans="20:20" ht="20.25" customHeight="1">
      <c r="T8072" s="285"/>
    </row>
    <row r="8073" spans="20:20" ht="20.25" customHeight="1">
      <c r="T8073" s="285"/>
    </row>
    <row r="8074" spans="20:20" ht="20.25" customHeight="1">
      <c r="T8074" s="285"/>
    </row>
    <row r="8075" spans="20:20" ht="20.25" customHeight="1">
      <c r="T8075" s="285"/>
    </row>
    <row r="8076" spans="20:20" ht="20.25" customHeight="1">
      <c r="T8076" s="285"/>
    </row>
    <row r="8077" spans="20:20" ht="20.25" customHeight="1">
      <c r="T8077" s="285"/>
    </row>
    <row r="8078" spans="20:20" ht="20.25" customHeight="1">
      <c r="T8078" s="285"/>
    </row>
    <row r="8079" spans="20:20" ht="20.25" customHeight="1">
      <c r="T8079" s="285"/>
    </row>
    <row r="8080" spans="20:20" ht="20.25" customHeight="1">
      <c r="T8080" s="285"/>
    </row>
    <row r="8081" spans="20:20" ht="20.25" customHeight="1">
      <c r="T8081" s="285"/>
    </row>
    <row r="8082" spans="20:20" ht="20.25" customHeight="1">
      <c r="T8082" s="285"/>
    </row>
    <row r="8083" spans="20:20" ht="20.25" customHeight="1">
      <c r="T8083" s="285"/>
    </row>
    <row r="8084" spans="20:20" ht="20.25" customHeight="1">
      <c r="T8084" s="285"/>
    </row>
    <row r="8085" spans="20:20" ht="20.25" customHeight="1">
      <c r="T8085" s="285"/>
    </row>
    <row r="8086" spans="20:20" ht="20.25" customHeight="1">
      <c r="T8086" s="285"/>
    </row>
    <row r="8087" spans="20:20" ht="20.25" customHeight="1">
      <c r="T8087" s="285"/>
    </row>
    <row r="8088" spans="20:20" ht="20.25" customHeight="1">
      <c r="T8088" s="285"/>
    </row>
    <row r="8089" spans="20:20" ht="20.25" customHeight="1">
      <c r="T8089" s="285"/>
    </row>
    <row r="8090" spans="20:20" ht="20.25" customHeight="1">
      <c r="T8090" s="285"/>
    </row>
    <row r="8091" spans="20:20" ht="20.25" customHeight="1">
      <c r="T8091" s="285"/>
    </row>
    <row r="8092" spans="20:20" ht="20.25" customHeight="1">
      <c r="T8092" s="285"/>
    </row>
    <row r="8093" spans="20:20" ht="20.25" customHeight="1">
      <c r="T8093" s="285"/>
    </row>
    <row r="8094" spans="20:20" ht="20.25" customHeight="1">
      <c r="T8094" s="285"/>
    </row>
    <row r="8095" spans="20:20" ht="20.25" customHeight="1">
      <c r="T8095" s="285"/>
    </row>
    <row r="8096" spans="20:20" ht="20.25" customHeight="1">
      <c r="T8096" s="285"/>
    </row>
    <row r="8097" spans="20:20" ht="20.25" customHeight="1">
      <c r="T8097" s="285"/>
    </row>
    <row r="8098" spans="20:20" ht="20.25" customHeight="1">
      <c r="T8098" s="285"/>
    </row>
    <row r="8099" spans="20:20" ht="20.25" customHeight="1">
      <c r="T8099" s="285"/>
    </row>
    <row r="8100" spans="20:20" ht="20.25" customHeight="1">
      <c r="T8100" s="285"/>
    </row>
    <row r="8101" spans="20:20" ht="20.25" customHeight="1">
      <c r="T8101" s="285"/>
    </row>
    <row r="8102" spans="20:20" ht="20.25" customHeight="1">
      <c r="T8102" s="285"/>
    </row>
    <row r="8103" spans="20:20" ht="20.25" customHeight="1">
      <c r="T8103" s="285"/>
    </row>
    <row r="8104" spans="20:20" ht="20.25" customHeight="1">
      <c r="T8104" s="285"/>
    </row>
    <row r="8105" spans="20:20" ht="20.25" customHeight="1">
      <c r="T8105" s="285"/>
    </row>
    <row r="8106" spans="20:20" ht="20.25" customHeight="1">
      <c r="T8106" s="285"/>
    </row>
    <row r="8107" spans="20:20" ht="20.25" customHeight="1">
      <c r="T8107" s="285"/>
    </row>
    <row r="8108" spans="20:20" ht="20.25" customHeight="1">
      <c r="T8108" s="285"/>
    </row>
    <row r="8109" spans="20:20" ht="20.25" customHeight="1">
      <c r="T8109" s="285"/>
    </row>
    <row r="8110" spans="20:20" ht="20.25" customHeight="1">
      <c r="T8110" s="285"/>
    </row>
    <row r="8111" spans="20:20" ht="20.25" customHeight="1">
      <c r="T8111" s="285"/>
    </row>
    <row r="8112" spans="20:20" ht="20.25" customHeight="1">
      <c r="T8112" s="285"/>
    </row>
    <row r="8113" spans="20:20" ht="20.25" customHeight="1">
      <c r="T8113" s="285"/>
    </row>
    <row r="8114" spans="20:20" ht="20.25" customHeight="1">
      <c r="T8114" s="285"/>
    </row>
    <row r="8115" spans="20:20" ht="20.25" customHeight="1">
      <c r="T8115" s="285"/>
    </row>
    <row r="8116" spans="20:20" ht="20.25" customHeight="1">
      <c r="T8116" s="285"/>
    </row>
    <row r="8117" spans="20:20" ht="20.25" customHeight="1">
      <c r="T8117" s="285"/>
    </row>
    <row r="8118" spans="20:20" ht="20.25" customHeight="1">
      <c r="T8118" s="285"/>
    </row>
    <row r="8119" spans="20:20" ht="20.25" customHeight="1">
      <c r="T8119" s="285"/>
    </row>
    <row r="8120" spans="20:20" ht="20.25" customHeight="1">
      <c r="T8120" s="285"/>
    </row>
    <row r="8121" spans="20:20" ht="20.25" customHeight="1">
      <c r="T8121" s="285"/>
    </row>
    <row r="8122" spans="20:20" ht="20.25" customHeight="1">
      <c r="T8122" s="285"/>
    </row>
    <row r="8123" spans="20:20" ht="20.25" customHeight="1">
      <c r="T8123" s="285"/>
    </row>
    <row r="8124" spans="20:20" ht="20.25" customHeight="1">
      <c r="T8124" s="285"/>
    </row>
    <row r="8125" spans="20:20" ht="20.25" customHeight="1">
      <c r="T8125" s="285"/>
    </row>
    <row r="8126" spans="20:20" ht="20.25" customHeight="1">
      <c r="T8126" s="285"/>
    </row>
    <row r="8127" spans="20:20" ht="20.25" customHeight="1">
      <c r="T8127" s="285"/>
    </row>
    <row r="8128" spans="20:20" ht="20.25" customHeight="1">
      <c r="T8128" s="285"/>
    </row>
    <row r="8129" spans="20:20" ht="20.25" customHeight="1">
      <c r="T8129" s="285"/>
    </row>
    <row r="8130" spans="20:20" ht="20.25" customHeight="1">
      <c r="T8130" s="285"/>
    </row>
    <row r="8131" spans="20:20" ht="20.25" customHeight="1">
      <c r="T8131" s="285"/>
    </row>
    <row r="8132" spans="20:20" ht="20.25" customHeight="1">
      <c r="T8132" s="285"/>
    </row>
    <row r="8133" spans="20:20" ht="20.25" customHeight="1">
      <c r="T8133" s="285"/>
    </row>
    <row r="8134" spans="20:20" ht="20.25" customHeight="1">
      <c r="T8134" s="285"/>
    </row>
    <row r="8135" spans="20:20" ht="20.25" customHeight="1">
      <c r="T8135" s="285"/>
    </row>
    <row r="8136" spans="20:20" ht="20.25" customHeight="1">
      <c r="T8136" s="285"/>
    </row>
    <row r="8137" spans="20:20" ht="20.25" customHeight="1">
      <c r="T8137" s="285"/>
    </row>
    <row r="8138" spans="20:20" ht="20.25" customHeight="1">
      <c r="T8138" s="285"/>
    </row>
    <row r="8139" spans="20:20" ht="20.25" customHeight="1">
      <c r="T8139" s="285"/>
    </row>
    <row r="8140" spans="20:20" ht="20.25" customHeight="1">
      <c r="T8140" s="285"/>
    </row>
    <row r="8141" spans="20:20" ht="20.25" customHeight="1">
      <c r="T8141" s="285"/>
    </row>
    <row r="8142" spans="20:20" ht="20.25" customHeight="1">
      <c r="T8142" s="285"/>
    </row>
    <row r="8143" spans="20:20" ht="20.25" customHeight="1">
      <c r="T8143" s="285"/>
    </row>
    <row r="8144" spans="20:20" ht="20.25" customHeight="1">
      <c r="T8144" s="285"/>
    </row>
    <row r="8145" spans="20:20" ht="20.25" customHeight="1">
      <c r="T8145" s="285"/>
    </row>
    <row r="8146" spans="20:20" ht="20.25" customHeight="1">
      <c r="T8146" s="285"/>
    </row>
    <row r="8147" spans="20:20" ht="20.25" customHeight="1">
      <c r="T8147" s="285"/>
    </row>
    <row r="8148" spans="20:20" ht="20.25" customHeight="1">
      <c r="T8148" s="285"/>
    </row>
    <row r="8149" spans="20:20" ht="20.25" customHeight="1">
      <c r="T8149" s="285"/>
    </row>
    <row r="8150" spans="20:20" ht="20.25" customHeight="1">
      <c r="T8150" s="285"/>
    </row>
    <row r="8151" spans="20:20" ht="20.25" customHeight="1">
      <c r="T8151" s="285"/>
    </row>
    <row r="8152" spans="20:20" ht="20.25" customHeight="1">
      <c r="T8152" s="285"/>
    </row>
    <row r="8153" spans="20:20" ht="20.25" customHeight="1">
      <c r="T8153" s="285"/>
    </row>
    <row r="8154" spans="20:20" ht="20.25" customHeight="1">
      <c r="T8154" s="285"/>
    </row>
    <row r="8155" spans="20:20" ht="20.25" customHeight="1">
      <c r="T8155" s="285"/>
    </row>
    <row r="8156" spans="20:20" ht="20.25" customHeight="1">
      <c r="T8156" s="285"/>
    </row>
    <row r="8157" spans="20:20" ht="20.25" customHeight="1">
      <c r="T8157" s="285"/>
    </row>
    <row r="8158" spans="20:20" ht="20.25" customHeight="1">
      <c r="T8158" s="285"/>
    </row>
    <row r="8159" spans="20:20" ht="20.25" customHeight="1">
      <c r="T8159" s="285"/>
    </row>
    <row r="8160" spans="20:20" ht="20.25" customHeight="1">
      <c r="T8160" s="285"/>
    </row>
    <row r="8161" spans="20:20" ht="20.25" customHeight="1">
      <c r="T8161" s="285"/>
    </row>
    <row r="8162" spans="20:20" ht="20.25" customHeight="1">
      <c r="T8162" s="285"/>
    </row>
    <row r="8163" spans="20:20" ht="20.25" customHeight="1">
      <c r="T8163" s="285"/>
    </row>
    <row r="8164" spans="20:20" ht="20.25" customHeight="1">
      <c r="T8164" s="285"/>
    </row>
    <row r="8165" spans="20:20" ht="20.25" customHeight="1">
      <c r="T8165" s="285"/>
    </row>
    <row r="8166" spans="20:20" ht="20.25" customHeight="1">
      <c r="T8166" s="285"/>
    </row>
    <row r="8167" spans="20:20" ht="20.25" customHeight="1">
      <c r="T8167" s="285"/>
    </row>
    <row r="8168" spans="20:20" ht="20.25" customHeight="1">
      <c r="T8168" s="285"/>
    </row>
    <row r="8169" spans="20:20" ht="20.25" customHeight="1">
      <c r="T8169" s="285"/>
    </row>
    <row r="8170" spans="20:20" ht="20.25" customHeight="1">
      <c r="T8170" s="285"/>
    </row>
    <row r="8171" spans="20:20" ht="20.25" customHeight="1">
      <c r="T8171" s="285"/>
    </row>
    <row r="8172" spans="20:20" ht="20.25" customHeight="1">
      <c r="T8172" s="285"/>
    </row>
    <row r="8173" spans="20:20" ht="20.25" customHeight="1">
      <c r="T8173" s="285"/>
    </row>
    <row r="8174" spans="20:20" ht="20.25" customHeight="1">
      <c r="T8174" s="285"/>
    </row>
    <row r="8175" spans="20:20" ht="20.25" customHeight="1">
      <c r="T8175" s="285"/>
    </row>
    <row r="8176" spans="20:20" ht="20.25" customHeight="1">
      <c r="T8176" s="285"/>
    </row>
    <row r="8177" spans="20:20" ht="20.25" customHeight="1">
      <c r="T8177" s="285"/>
    </row>
    <row r="8178" spans="20:20" ht="20.25" customHeight="1">
      <c r="T8178" s="285"/>
    </row>
    <row r="8179" spans="20:20" ht="20.25" customHeight="1">
      <c r="T8179" s="285"/>
    </row>
    <row r="8180" spans="20:20" ht="20.25" customHeight="1">
      <c r="T8180" s="285"/>
    </row>
    <row r="8181" spans="20:20" ht="20.25" customHeight="1">
      <c r="T8181" s="285"/>
    </row>
    <row r="8182" spans="20:20" ht="20.25" customHeight="1">
      <c r="T8182" s="285"/>
    </row>
    <row r="8183" spans="20:20" ht="20.25" customHeight="1">
      <c r="T8183" s="285"/>
    </row>
    <row r="8184" spans="20:20" ht="20.25" customHeight="1">
      <c r="T8184" s="285"/>
    </row>
    <row r="8185" spans="20:20" ht="20.25" customHeight="1">
      <c r="T8185" s="285"/>
    </row>
    <row r="8186" spans="20:20" ht="20.25" customHeight="1">
      <c r="T8186" s="285"/>
    </row>
    <row r="8187" spans="20:20" ht="20.25" customHeight="1">
      <c r="T8187" s="285"/>
    </row>
    <row r="8188" spans="20:20" ht="20.25" customHeight="1">
      <c r="T8188" s="285"/>
    </row>
    <row r="8189" spans="20:20" ht="20.25" customHeight="1">
      <c r="T8189" s="285"/>
    </row>
    <row r="8190" spans="20:20" ht="20.25" customHeight="1">
      <c r="T8190" s="285"/>
    </row>
    <row r="8191" spans="20:20" ht="20.25" customHeight="1">
      <c r="T8191" s="285"/>
    </row>
    <row r="8192" spans="20:20" ht="20.25" customHeight="1">
      <c r="T8192" s="285"/>
    </row>
    <row r="8193" spans="20:20" ht="20.25" customHeight="1">
      <c r="T8193" s="285"/>
    </row>
    <row r="8194" spans="20:20" ht="20.25" customHeight="1">
      <c r="T8194" s="285"/>
    </row>
    <row r="8195" spans="20:20" ht="20.25" customHeight="1">
      <c r="T8195" s="285"/>
    </row>
    <row r="8196" spans="20:20" ht="20.25" customHeight="1">
      <c r="T8196" s="285"/>
    </row>
    <row r="8197" spans="20:20" ht="20.25" customHeight="1">
      <c r="T8197" s="285"/>
    </row>
    <row r="8198" spans="20:20" ht="20.25" customHeight="1">
      <c r="T8198" s="285"/>
    </row>
    <row r="8199" spans="20:20" ht="20.25" customHeight="1">
      <c r="T8199" s="285"/>
    </row>
    <row r="8200" spans="20:20" ht="20.25" customHeight="1">
      <c r="T8200" s="285"/>
    </row>
    <row r="8201" spans="20:20" ht="20.25" customHeight="1">
      <c r="T8201" s="285"/>
    </row>
    <row r="8202" spans="20:20" ht="20.25" customHeight="1">
      <c r="T8202" s="285"/>
    </row>
    <row r="8203" spans="20:20" ht="20.25" customHeight="1">
      <c r="T8203" s="285"/>
    </row>
    <row r="8204" spans="20:20" ht="20.25" customHeight="1">
      <c r="T8204" s="285"/>
    </row>
    <row r="8205" spans="20:20" ht="20.25" customHeight="1">
      <c r="T8205" s="285"/>
    </row>
    <row r="8206" spans="20:20" ht="20.25" customHeight="1">
      <c r="T8206" s="285"/>
    </row>
    <row r="8207" spans="20:20" ht="20.25" customHeight="1">
      <c r="T8207" s="285"/>
    </row>
    <row r="8208" spans="20:20" ht="20.25" customHeight="1">
      <c r="T8208" s="285"/>
    </row>
    <row r="8209" spans="20:20" ht="20.25" customHeight="1">
      <c r="T8209" s="285"/>
    </row>
    <row r="8210" spans="20:20" ht="20.25" customHeight="1">
      <c r="T8210" s="285"/>
    </row>
    <row r="8211" spans="20:20" ht="20.25" customHeight="1">
      <c r="T8211" s="285"/>
    </row>
    <row r="8212" spans="20:20" ht="20.25" customHeight="1">
      <c r="T8212" s="285"/>
    </row>
    <row r="8213" spans="20:20" ht="20.25" customHeight="1">
      <c r="T8213" s="285"/>
    </row>
    <row r="8214" spans="20:20" ht="20.25" customHeight="1">
      <c r="T8214" s="285"/>
    </row>
    <row r="8215" spans="20:20" ht="20.25" customHeight="1">
      <c r="T8215" s="285"/>
    </row>
    <row r="8216" spans="20:20" ht="20.25" customHeight="1">
      <c r="T8216" s="285"/>
    </row>
    <row r="8217" spans="20:20" ht="20.25" customHeight="1">
      <c r="T8217" s="285"/>
    </row>
    <row r="8218" spans="20:20" ht="20.25" customHeight="1">
      <c r="T8218" s="285"/>
    </row>
    <row r="8219" spans="20:20" ht="20.25" customHeight="1">
      <c r="T8219" s="285"/>
    </row>
    <row r="8220" spans="20:20" ht="20.25" customHeight="1">
      <c r="T8220" s="285"/>
    </row>
    <row r="8221" spans="20:20" ht="20.25" customHeight="1">
      <c r="T8221" s="285"/>
    </row>
    <row r="8222" spans="20:20" ht="20.25" customHeight="1">
      <c r="T8222" s="285"/>
    </row>
    <row r="8223" spans="20:20" ht="20.25" customHeight="1">
      <c r="T8223" s="285"/>
    </row>
    <row r="8224" spans="20:20" ht="20.25" customHeight="1">
      <c r="T8224" s="285"/>
    </row>
    <row r="8225" spans="20:20" ht="20.25" customHeight="1">
      <c r="T8225" s="285"/>
    </row>
    <row r="8226" spans="20:20" ht="20.25" customHeight="1">
      <c r="T8226" s="285"/>
    </row>
    <row r="8227" spans="20:20" ht="20.25" customHeight="1">
      <c r="T8227" s="285"/>
    </row>
    <row r="8228" spans="20:20" ht="20.25" customHeight="1">
      <c r="T8228" s="285"/>
    </row>
    <row r="8229" spans="20:20" ht="20.25" customHeight="1">
      <c r="T8229" s="285"/>
    </row>
    <row r="8230" spans="20:20" ht="20.25" customHeight="1">
      <c r="T8230" s="285"/>
    </row>
    <row r="8231" spans="20:20" ht="20.25" customHeight="1">
      <c r="T8231" s="285"/>
    </row>
    <row r="8232" spans="20:20" ht="20.25" customHeight="1">
      <c r="T8232" s="285"/>
    </row>
    <row r="8233" spans="20:20" ht="20.25" customHeight="1">
      <c r="T8233" s="285"/>
    </row>
    <row r="8234" spans="20:20" ht="20.25" customHeight="1">
      <c r="T8234" s="285"/>
    </row>
    <row r="8235" spans="20:20" ht="20.25" customHeight="1">
      <c r="T8235" s="285"/>
    </row>
    <row r="8236" spans="20:20" ht="20.25" customHeight="1">
      <c r="T8236" s="285"/>
    </row>
    <row r="8237" spans="20:20" ht="20.25" customHeight="1">
      <c r="T8237" s="285"/>
    </row>
    <row r="8238" spans="20:20" ht="20.25" customHeight="1">
      <c r="T8238" s="285"/>
    </row>
    <row r="8239" spans="20:20" ht="20.25" customHeight="1">
      <c r="T8239" s="285"/>
    </row>
    <row r="8240" spans="20:20" ht="20.25" customHeight="1">
      <c r="T8240" s="285"/>
    </row>
    <row r="8241" spans="20:20" ht="20.25" customHeight="1">
      <c r="T8241" s="285"/>
    </row>
    <row r="8242" spans="20:20" ht="20.25" customHeight="1">
      <c r="T8242" s="285"/>
    </row>
    <row r="8243" spans="20:20" ht="20.25" customHeight="1">
      <c r="T8243" s="285"/>
    </row>
    <row r="8244" spans="20:20" ht="20.25" customHeight="1">
      <c r="T8244" s="285"/>
    </row>
    <row r="8245" spans="20:20" ht="20.25" customHeight="1">
      <c r="T8245" s="285"/>
    </row>
    <row r="8246" spans="20:20" ht="20.25" customHeight="1">
      <c r="T8246" s="285"/>
    </row>
    <row r="8247" spans="20:20" ht="20.25" customHeight="1">
      <c r="T8247" s="285"/>
    </row>
    <row r="8248" spans="20:20" ht="20.25" customHeight="1">
      <c r="T8248" s="285"/>
    </row>
    <row r="8249" spans="20:20" ht="20.25" customHeight="1">
      <c r="T8249" s="285"/>
    </row>
    <row r="8250" spans="20:20" ht="20.25" customHeight="1">
      <c r="T8250" s="285"/>
    </row>
    <row r="8251" spans="20:20" ht="20.25" customHeight="1">
      <c r="T8251" s="285"/>
    </row>
    <row r="8252" spans="20:20" ht="20.25" customHeight="1">
      <c r="T8252" s="285"/>
    </row>
    <row r="8253" spans="20:20" ht="20.25" customHeight="1">
      <c r="T8253" s="285"/>
    </row>
    <row r="8254" spans="20:20" ht="20.25" customHeight="1">
      <c r="T8254" s="285"/>
    </row>
    <row r="8255" spans="20:20" ht="20.25" customHeight="1">
      <c r="T8255" s="285"/>
    </row>
    <row r="8256" spans="20:20" ht="20.25" customHeight="1">
      <c r="T8256" s="285"/>
    </row>
    <row r="8257" spans="20:20" ht="20.25" customHeight="1">
      <c r="T8257" s="285"/>
    </row>
    <row r="8258" spans="20:20" ht="20.25" customHeight="1">
      <c r="T8258" s="285"/>
    </row>
    <row r="8259" spans="20:20" ht="20.25" customHeight="1">
      <c r="T8259" s="285"/>
    </row>
    <row r="8260" spans="20:20" ht="20.25" customHeight="1">
      <c r="T8260" s="285"/>
    </row>
    <row r="8261" spans="20:20" ht="20.25" customHeight="1">
      <c r="T8261" s="285"/>
    </row>
    <row r="8262" spans="20:20" ht="20.25" customHeight="1">
      <c r="T8262" s="285"/>
    </row>
    <row r="8263" spans="20:20" ht="20.25" customHeight="1">
      <c r="T8263" s="285"/>
    </row>
    <row r="8264" spans="20:20" ht="20.25" customHeight="1">
      <c r="T8264" s="285"/>
    </row>
    <row r="8265" spans="20:20" ht="20.25" customHeight="1">
      <c r="T8265" s="285"/>
    </row>
    <row r="8266" spans="20:20" ht="20.25" customHeight="1">
      <c r="T8266" s="285"/>
    </row>
    <row r="8267" spans="20:20" ht="20.25" customHeight="1">
      <c r="T8267" s="285"/>
    </row>
    <row r="8268" spans="20:20" ht="20.25" customHeight="1">
      <c r="T8268" s="285"/>
    </row>
    <row r="8269" spans="20:20" ht="20.25" customHeight="1">
      <c r="T8269" s="285"/>
    </row>
    <row r="8270" spans="20:20" ht="20.25" customHeight="1">
      <c r="T8270" s="285"/>
    </row>
    <row r="8271" spans="20:20" ht="20.25" customHeight="1">
      <c r="T8271" s="285"/>
    </row>
    <row r="8272" spans="20:20" ht="20.25" customHeight="1">
      <c r="T8272" s="285"/>
    </row>
    <row r="8273" spans="20:20" ht="20.25" customHeight="1">
      <c r="T8273" s="285"/>
    </row>
    <row r="8274" spans="20:20" ht="20.25" customHeight="1">
      <c r="T8274" s="285"/>
    </row>
    <row r="8275" spans="20:20" ht="20.25" customHeight="1">
      <c r="T8275" s="285"/>
    </row>
    <row r="8276" spans="20:20" ht="20.25" customHeight="1">
      <c r="T8276" s="285"/>
    </row>
    <row r="8277" spans="20:20" ht="20.25" customHeight="1">
      <c r="T8277" s="285"/>
    </row>
    <row r="8278" spans="20:20" ht="20.25" customHeight="1">
      <c r="T8278" s="285"/>
    </row>
    <row r="8279" spans="20:20" ht="20.25" customHeight="1">
      <c r="T8279" s="285"/>
    </row>
    <row r="8280" spans="20:20" ht="20.25" customHeight="1">
      <c r="T8280" s="285"/>
    </row>
    <row r="8281" spans="20:20" ht="20.25" customHeight="1">
      <c r="T8281" s="285"/>
    </row>
    <row r="8282" spans="20:20" ht="20.25" customHeight="1">
      <c r="T8282" s="285"/>
    </row>
    <row r="8283" spans="20:20" ht="20.25" customHeight="1">
      <c r="T8283" s="285"/>
    </row>
    <row r="8284" spans="20:20" ht="20.25" customHeight="1">
      <c r="T8284" s="285"/>
    </row>
    <row r="8285" spans="20:20" ht="20.25" customHeight="1">
      <c r="T8285" s="285"/>
    </row>
    <row r="8286" spans="20:20" ht="20.25" customHeight="1">
      <c r="T8286" s="285"/>
    </row>
    <row r="8287" spans="20:20" ht="20.25" customHeight="1">
      <c r="T8287" s="285"/>
    </row>
    <row r="8288" spans="20:20" ht="20.25" customHeight="1">
      <c r="T8288" s="285"/>
    </row>
    <row r="8289" spans="20:20" ht="20.25" customHeight="1">
      <c r="T8289" s="285"/>
    </row>
    <row r="8290" spans="20:20" ht="20.25" customHeight="1">
      <c r="T8290" s="285"/>
    </row>
    <row r="8291" spans="20:20" ht="20.25" customHeight="1">
      <c r="T8291" s="285"/>
    </row>
    <row r="8292" spans="20:20" ht="20.25" customHeight="1">
      <c r="T8292" s="285"/>
    </row>
    <row r="8293" spans="20:20" ht="20.25" customHeight="1">
      <c r="T8293" s="285"/>
    </row>
    <row r="8294" spans="20:20" ht="20.25" customHeight="1">
      <c r="T8294" s="285"/>
    </row>
    <row r="8295" spans="20:20" ht="20.25" customHeight="1">
      <c r="T8295" s="285"/>
    </row>
    <row r="8296" spans="20:20" ht="20.25" customHeight="1">
      <c r="T8296" s="285"/>
    </row>
    <row r="8297" spans="20:20" ht="20.25" customHeight="1">
      <c r="T8297" s="285"/>
    </row>
    <row r="8298" spans="20:20" ht="20.25" customHeight="1">
      <c r="T8298" s="285"/>
    </row>
    <row r="8299" spans="20:20" ht="20.25" customHeight="1">
      <c r="T8299" s="285"/>
    </row>
    <row r="8300" spans="20:20" ht="20.25" customHeight="1">
      <c r="T8300" s="285"/>
    </row>
    <row r="8301" spans="20:20" ht="20.25" customHeight="1">
      <c r="T8301" s="285"/>
    </row>
    <row r="8302" spans="20:20" ht="20.25" customHeight="1">
      <c r="T8302" s="285"/>
    </row>
    <row r="8303" spans="20:20" ht="20.25" customHeight="1">
      <c r="T8303" s="285"/>
    </row>
    <row r="8304" spans="20:20" ht="20.25" customHeight="1">
      <c r="T8304" s="285"/>
    </row>
    <row r="8305" spans="20:20" ht="20.25" customHeight="1">
      <c r="T8305" s="285"/>
    </row>
    <row r="8306" spans="20:20" ht="20.25" customHeight="1">
      <c r="T8306" s="285"/>
    </row>
    <row r="8307" spans="20:20" ht="20.25" customHeight="1">
      <c r="T8307" s="285"/>
    </row>
    <row r="8308" spans="20:20" ht="20.25" customHeight="1">
      <c r="T8308" s="285"/>
    </row>
    <row r="8309" spans="20:20" ht="20.25" customHeight="1">
      <c r="T8309" s="285"/>
    </row>
    <row r="8310" spans="20:20" ht="20.25" customHeight="1">
      <c r="T8310" s="285"/>
    </row>
    <row r="8311" spans="20:20" ht="20.25" customHeight="1">
      <c r="T8311" s="285"/>
    </row>
    <row r="8312" spans="20:20" ht="20.25" customHeight="1">
      <c r="T8312" s="285"/>
    </row>
    <row r="8313" spans="20:20" ht="20.25" customHeight="1">
      <c r="T8313" s="285"/>
    </row>
    <row r="8314" spans="20:20" ht="20.25" customHeight="1">
      <c r="T8314" s="285"/>
    </row>
    <row r="8315" spans="20:20" ht="20.25" customHeight="1">
      <c r="T8315" s="285"/>
    </row>
    <row r="8316" spans="20:20" ht="20.25" customHeight="1">
      <c r="T8316" s="285"/>
    </row>
    <row r="8317" spans="20:20" ht="20.25" customHeight="1">
      <c r="T8317" s="285"/>
    </row>
    <row r="8318" spans="20:20" ht="20.25" customHeight="1">
      <c r="T8318" s="285"/>
    </row>
    <row r="8319" spans="20:20" ht="20.25" customHeight="1">
      <c r="T8319" s="285"/>
    </row>
    <row r="8320" spans="20:20" ht="20.25" customHeight="1">
      <c r="T8320" s="285"/>
    </row>
    <row r="8321" spans="20:20" ht="20.25" customHeight="1">
      <c r="T8321" s="285"/>
    </row>
    <row r="8322" spans="20:20" ht="20.25" customHeight="1">
      <c r="T8322" s="285"/>
    </row>
    <row r="8323" spans="20:20" ht="20.25" customHeight="1">
      <c r="T8323" s="285"/>
    </row>
    <row r="8324" spans="20:20" ht="20.25" customHeight="1">
      <c r="T8324" s="285"/>
    </row>
    <row r="8325" spans="20:20" ht="20.25" customHeight="1">
      <c r="T8325" s="285"/>
    </row>
    <row r="8326" spans="20:20" ht="20.25" customHeight="1">
      <c r="T8326" s="285"/>
    </row>
    <row r="8327" spans="20:20" ht="20.25" customHeight="1">
      <c r="T8327" s="285"/>
    </row>
    <row r="8328" spans="20:20" ht="20.25" customHeight="1">
      <c r="T8328" s="285"/>
    </row>
    <row r="8329" spans="20:20" ht="20.25" customHeight="1">
      <c r="T8329" s="285"/>
    </row>
    <row r="8330" spans="20:20" ht="20.25" customHeight="1">
      <c r="T8330" s="285"/>
    </row>
    <row r="8331" spans="20:20" ht="20.25" customHeight="1">
      <c r="T8331" s="285"/>
    </row>
    <row r="8332" spans="20:20" ht="20.25" customHeight="1">
      <c r="T8332" s="285"/>
    </row>
    <row r="8333" spans="20:20" ht="20.25" customHeight="1">
      <c r="T8333" s="285"/>
    </row>
    <row r="8334" spans="20:20" ht="20.25" customHeight="1">
      <c r="T8334" s="285"/>
    </row>
    <row r="8335" spans="20:20" ht="20.25" customHeight="1">
      <c r="T8335" s="285"/>
    </row>
    <row r="8336" spans="20:20" ht="20.25" customHeight="1">
      <c r="T8336" s="285"/>
    </row>
    <row r="8337" spans="20:20" ht="20.25" customHeight="1">
      <c r="T8337" s="285"/>
    </row>
    <row r="8338" spans="20:20" ht="20.25" customHeight="1">
      <c r="T8338" s="285"/>
    </row>
    <row r="8339" spans="20:20" ht="20.25" customHeight="1">
      <c r="T8339" s="285"/>
    </row>
    <row r="8340" spans="20:20" ht="20.25" customHeight="1">
      <c r="T8340" s="285"/>
    </row>
    <row r="8341" spans="20:20" ht="20.25" customHeight="1">
      <c r="T8341" s="285"/>
    </row>
    <row r="8342" spans="20:20" ht="20.25" customHeight="1">
      <c r="T8342" s="285"/>
    </row>
    <row r="8343" spans="20:20" ht="20.25" customHeight="1">
      <c r="T8343" s="285"/>
    </row>
    <row r="8344" spans="20:20" ht="20.25" customHeight="1">
      <c r="T8344" s="285"/>
    </row>
    <row r="8345" spans="20:20" ht="20.25" customHeight="1">
      <c r="T8345" s="285"/>
    </row>
    <row r="8346" spans="20:20" ht="20.25" customHeight="1">
      <c r="T8346" s="285"/>
    </row>
    <row r="8347" spans="20:20" ht="20.25" customHeight="1">
      <c r="T8347" s="285"/>
    </row>
    <row r="8348" spans="20:20" ht="20.25" customHeight="1">
      <c r="T8348" s="285"/>
    </row>
    <row r="8349" spans="20:20" ht="20.25" customHeight="1">
      <c r="T8349" s="285"/>
    </row>
    <row r="8350" spans="20:20" ht="20.25" customHeight="1">
      <c r="T8350" s="285"/>
    </row>
    <row r="8351" spans="20:20" ht="20.25" customHeight="1">
      <c r="T8351" s="285"/>
    </row>
    <row r="8352" spans="20:20" ht="20.25" customHeight="1">
      <c r="T8352" s="285"/>
    </row>
    <row r="8353" spans="20:20" ht="20.25" customHeight="1">
      <c r="T8353" s="285"/>
    </row>
    <row r="8354" spans="20:20" ht="20.25" customHeight="1">
      <c r="T8354" s="285"/>
    </row>
    <row r="8355" spans="20:20" ht="20.25" customHeight="1">
      <c r="T8355" s="285"/>
    </row>
    <row r="8356" spans="20:20" ht="20.25" customHeight="1">
      <c r="T8356" s="285"/>
    </row>
    <row r="8357" spans="20:20" ht="20.25" customHeight="1">
      <c r="T8357" s="285"/>
    </row>
    <row r="8358" spans="20:20" ht="20.25" customHeight="1">
      <c r="T8358" s="285"/>
    </row>
    <row r="8359" spans="20:20" ht="20.25" customHeight="1">
      <c r="T8359" s="285"/>
    </row>
    <row r="8360" spans="20:20" ht="20.25" customHeight="1">
      <c r="T8360" s="285"/>
    </row>
    <row r="8361" spans="20:20" ht="20.25" customHeight="1">
      <c r="T8361" s="285"/>
    </row>
    <row r="8362" spans="20:20" ht="20.25" customHeight="1">
      <c r="T8362" s="285"/>
    </row>
    <row r="8363" spans="20:20" ht="20.25" customHeight="1">
      <c r="T8363" s="285"/>
    </row>
    <row r="8364" spans="20:20" ht="20.25" customHeight="1">
      <c r="T8364" s="285"/>
    </row>
    <row r="8365" spans="20:20" ht="20.25" customHeight="1">
      <c r="T8365" s="285"/>
    </row>
    <row r="8366" spans="20:20" ht="20.25" customHeight="1">
      <c r="T8366" s="285"/>
    </row>
    <row r="8367" spans="20:20" ht="20.25" customHeight="1">
      <c r="T8367" s="285"/>
    </row>
    <row r="8368" spans="20:20" ht="20.25" customHeight="1">
      <c r="T8368" s="285"/>
    </row>
    <row r="8369" spans="20:20" ht="20.25" customHeight="1">
      <c r="T8369" s="285"/>
    </row>
    <row r="8370" spans="20:20" ht="20.25" customHeight="1">
      <c r="T8370" s="285"/>
    </row>
    <row r="8371" spans="20:20" ht="20.25" customHeight="1">
      <c r="T8371" s="285"/>
    </row>
    <row r="8372" spans="20:20" ht="20.25" customHeight="1">
      <c r="T8372" s="285"/>
    </row>
    <row r="8373" spans="20:20" ht="20.25" customHeight="1">
      <c r="T8373" s="285"/>
    </row>
    <row r="8374" spans="20:20" ht="20.25" customHeight="1">
      <c r="T8374" s="285"/>
    </row>
    <row r="8375" spans="20:20" ht="20.25" customHeight="1">
      <c r="T8375" s="285"/>
    </row>
    <row r="8376" spans="20:20" ht="20.25" customHeight="1">
      <c r="T8376" s="285"/>
    </row>
    <row r="8377" spans="20:20" ht="20.25" customHeight="1">
      <c r="T8377" s="285"/>
    </row>
    <row r="8378" spans="20:20" ht="20.25" customHeight="1">
      <c r="T8378" s="285"/>
    </row>
    <row r="8379" spans="20:20" ht="20.25" customHeight="1">
      <c r="T8379" s="285"/>
    </row>
    <row r="8380" spans="20:20" ht="20.25" customHeight="1">
      <c r="T8380" s="285"/>
    </row>
    <row r="8381" spans="20:20" ht="20.25" customHeight="1">
      <c r="T8381" s="285"/>
    </row>
    <row r="8382" spans="20:20" ht="20.25" customHeight="1">
      <c r="T8382" s="285"/>
    </row>
    <row r="8383" spans="20:20" ht="20.25" customHeight="1">
      <c r="T8383" s="285"/>
    </row>
    <row r="8384" spans="20:20" ht="20.25" customHeight="1">
      <c r="T8384" s="285"/>
    </row>
    <row r="8385" spans="20:20" ht="20.25" customHeight="1">
      <c r="T8385" s="285"/>
    </row>
    <row r="8386" spans="20:20" ht="20.25" customHeight="1">
      <c r="T8386" s="285"/>
    </row>
    <row r="8387" spans="20:20" ht="20.25" customHeight="1">
      <c r="T8387" s="285"/>
    </row>
    <row r="8388" spans="20:20" ht="20.25" customHeight="1">
      <c r="T8388" s="285"/>
    </row>
    <row r="8389" spans="20:20" ht="20.25" customHeight="1">
      <c r="T8389" s="285"/>
    </row>
    <row r="8390" spans="20:20" ht="20.25" customHeight="1">
      <c r="T8390" s="285"/>
    </row>
    <row r="8391" spans="20:20" ht="20.25" customHeight="1">
      <c r="T8391" s="285"/>
    </row>
    <row r="8392" spans="20:20" ht="20.25" customHeight="1">
      <c r="T8392" s="285"/>
    </row>
    <row r="8393" spans="20:20" ht="20.25" customHeight="1">
      <c r="T8393" s="285"/>
    </row>
    <row r="8394" spans="20:20" ht="20.25" customHeight="1">
      <c r="T8394" s="285"/>
    </row>
    <row r="8395" spans="20:20" ht="20.25" customHeight="1">
      <c r="T8395" s="285"/>
    </row>
    <row r="8396" spans="20:20" ht="20.25" customHeight="1">
      <c r="T8396" s="285"/>
    </row>
    <row r="8397" spans="20:20" ht="20.25" customHeight="1">
      <c r="T8397" s="285"/>
    </row>
    <row r="8398" spans="20:20" ht="20.25" customHeight="1">
      <c r="T8398" s="285"/>
    </row>
    <row r="8399" spans="20:20" ht="20.25" customHeight="1">
      <c r="T8399" s="285"/>
    </row>
    <row r="8400" spans="20:20" ht="20.25" customHeight="1">
      <c r="T8400" s="285"/>
    </row>
    <row r="8401" spans="20:20" ht="20.25" customHeight="1">
      <c r="T8401" s="285"/>
    </row>
    <row r="8402" spans="20:20" ht="20.25" customHeight="1">
      <c r="T8402" s="285"/>
    </row>
    <row r="8403" spans="20:20" ht="20.25" customHeight="1">
      <c r="T8403" s="285"/>
    </row>
    <row r="8404" spans="20:20" ht="20.25" customHeight="1">
      <c r="T8404" s="285"/>
    </row>
    <row r="8405" spans="20:20" ht="20.25" customHeight="1">
      <c r="T8405" s="285"/>
    </row>
    <row r="8406" spans="20:20" ht="20.25" customHeight="1">
      <c r="T8406" s="285"/>
    </row>
    <row r="8407" spans="20:20" ht="20.25" customHeight="1">
      <c r="T8407" s="285"/>
    </row>
    <row r="8408" spans="20:20" ht="20.25" customHeight="1">
      <c r="T8408" s="285"/>
    </row>
    <row r="8409" spans="20:20" ht="20.25" customHeight="1">
      <c r="T8409" s="285"/>
    </row>
    <row r="8410" spans="20:20" ht="20.25" customHeight="1">
      <c r="T8410" s="285"/>
    </row>
    <row r="8411" spans="20:20" ht="20.25" customHeight="1">
      <c r="T8411" s="285"/>
    </row>
    <row r="8412" spans="20:20" ht="20.25" customHeight="1">
      <c r="T8412" s="285"/>
    </row>
    <row r="8413" spans="20:20" ht="20.25" customHeight="1">
      <c r="T8413" s="285"/>
    </row>
    <row r="8414" spans="20:20" ht="20.25" customHeight="1">
      <c r="T8414" s="285"/>
    </row>
    <row r="8415" spans="20:20" ht="20.25" customHeight="1">
      <c r="T8415" s="285"/>
    </row>
    <row r="8416" spans="20:20" ht="20.25" customHeight="1">
      <c r="T8416" s="285"/>
    </row>
    <row r="8417" spans="20:20" ht="20.25" customHeight="1">
      <c r="T8417" s="285"/>
    </row>
    <row r="8418" spans="20:20" ht="20.25" customHeight="1">
      <c r="T8418" s="285"/>
    </row>
    <row r="8419" spans="20:20" ht="20.25" customHeight="1">
      <c r="T8419" s="285"/>
    </row>
    <row r="8420" spans="20:20" ht="20.25" customHeight="1">
      <c r="T8420" s="285"/>
    </row>
    <row r="8421" spans="20:20" ht="20.25" customHeight="1">
      <c r="T8421" s="285"/>
    </row>
    <row r="8422" spans="20:20" ht="20.25" customHeight="1">
      <c r="T8422" s="285"/>
    </row>
    <row r="8423" spans="20:20" ht="20.25" customHeight="1">
      <c r="T8423" s="285"/>
    </row>
    <row r="8424" spans="20:20" ht="20.25" customHeight="1">
      <c r="T8424" s="285"/>
    </row>
    <row r="8425" spans="20:20" ht="20.25" customHeight="1">
      <c r="T8425" s="285"/>
    </row>
    <row r="8426" spans="20:20" ht="20.25" customHeight="1">
      <c r="T8426" s="285"/>
    </row>
    <row r="8427" spans="20:20" ht="20.25" customHeight="1">
      <c r="T8427" s="285"/>
    </row>
    <row r="8428" spans="20:20" ht="20.25" customHeight="1">
      <c r="T8428" s="285"/>
    </row>
    <row r="8429" spans="20:20" ht="20.25" customHeight="1">
      <c r="T8429" s="285"/>
    </row>
    <row r="8430" spans="20:20" ht="20.25" customHeight="1">
      <c r="T8430" s="285"/>
    </row>
    <row r="8431" spans="20:20" ht="20.25" customHeight="1">
      <c r="T8431" s="285"/>
    </row>
    <row r="8432" spans="20:20" ht="20.25" customHeight="1">
      <c r="T8432" s="285"/>
    </row>
    <row r="8433" spans="20:20" ht="20.25" customHeight="1">
      <c r="T8433" s="285"/>
    </row>
    <row r="8434" spans="20:20" ht="20.25" customHeight="1">
      <c r="T8434" s="285"/>
    </row>
    <row r="8435" spans="20:20" ht="20.25" customHeight="1">
      <c r="T8435" s="285"/>
    </row>
    <row r="8436" spans="20:20" ht="20.25" customHeight="1">
      <c r="T8436" s="285"/>
    </row>
    <row r="8437" spans="20:20" ht="20.25" customHeight="1">
      <c r="T8437" s="285"/>
    </row>
    <row r="8438" spans="20:20" ht="20.25" customHeight="1">
      <c r="T8438" s="285"/>
    </row>
    <row r="8439" spans="20:20" ht="20.25" customHeight="1">
      <c r="T8439" s="285"/>
    </row>
    <row r="8440" spans="20:20" ht="20.25" customHeight="1">
      <c r="T8440" s="285"/>
    </row>
    <row r="8441" spans="20:20" ht="20.25" customHeight="1">
      <c r="T8441" s="285"/>
    </row>
    <row r="8442" spans="20:20" ht="20.25" customHeight="1">
      <c r="T8442" s="285"/>
    </row>
    <row r="8443" spans="20:20" ht="20.25" customHeight="1">
      <c r="T8443" s="285"/>
    </row>
    <row r="8444" spans="20:20" ht="20.25" customHeight="1">
      <c r="T8444" s="285"/>
    </row>
    <row r="8445" spans="20:20" ht="20.25" customHeight="1">
      <c r="T8445" s="285"/>
    </row>
    <row r="8446" spans="20:20" ht="20.25" customHeight="1">
      <c r="T8446" s="285"/>
    </row>
    <row r="8447" spans="20:20" ht="20.25" customHeight="1">
      <c r="T8447" s="285"/>
    </row>
    <row r="8448" spans="20:20" ht="20.25" customHeight="1">
      <c r="T8448" s="285"/>
    </row>
    <row r="8449" spans="20:20" ht="20.25" customHeight="1">
      <c r="T8449" s="285"/>
    </row>
    <row r="8450" spans="20:20" ht="20.25" customHeight="1">
      <c r="T8450" s="285"/>
    </row>
    <row r="8451" spans="20:20" ht="20.25" customHeight="1">
      <c r="T8451" s="285"/>
    </row>
    <row r="8452" spans="20:20" ht="20.25" customHeight="1">
      <c r="T8452" s="285"/>
    </row>
    <row r="8453" spans="20:20" ht="20.25" customHeight="1">
      <c r="T8453" s="285"/>
    </row>
    <row r="8454" spans="20:20" ht="20.25" customHeight="1">
      <c r="T8454" s="285"/>
    </row>
    <row r="8455" spans="20:20" ht="20.25" customHeight="1">
      <c r="T8455" s="285"/>
    </row>
    <row r="8456" spans="20:20" ht="20.25" customHeight="1">
      <c r="T8456" s="285"/>
    </row>
    <row r="8457" spans="20:20" ht="20.25" customHeight="1">
      <c r="T8457" s="285"/>
    </row>
    <row r="8458" spans="20:20" ht="20.25" customHeight="1">
      <c r="T8458" s="285"/>
    </row>
    <row r="8459" spans="20:20" ht="20.25" customHeight="1">
      <c r="T8459" s="285"/>
    </row>
    <row r="8460" spans="20:20" ht="20.25" customHeight="1">
      <c r="T8460" s="285"/>
    </row>
    <row r="8461" spans="20:20" ht="20.25" customHeight="1">
      <c r="T8461" s="285"/>
    </row>
    <row r="8462" spans="20:20" ht="20.25" customHeight="1">
      <c r="T8462" s="285"/>
    </row>
    <row r="8463" spans="20:20" ht="20.25" customHeight="1">
      <c r="T8463" s="285"/>
    </row>
    <row r="8464" spans="20:20" ht="20.25" customHeight="1">
      <c r="T8464" s="285"/>
    </row>
    <row r="8465" spans="20:20" ht="20.25" customHeight="1">
      <c r="T8465" s="285"/>
    </row>
    <row r="8466" spans="20:20" ht="20.25" customHeight="1">
      <c r="T8466" s="285"/>
    </row>
    <row r="8467" spans="20:20" ht="20.25" customHeight="1">
      <c r="T8467" s="285"/>
    </row>
    <row r="8468" spans="20:20" ht="20.25" customHeight="1">
      <c r="T8468" s="285"/>
    </row>
    <row r="8469" spans="20:20" ht="20.25" customHeight="1">
      <c r="T8469" s="285"/>
    </row>
    <row r="8470" spans="20:20" ht="20.25" customHeight="1">
      <c r="T8470" s="285"/>
    </row>
    <row r="8471" spans="20:20" ht="20.25" customHeight="1">
      <c r="T8471" s="285"/>
    </row>
    <row r="8472" spans="20:20" ht="20.25" customHeight="1">
      <c r="T8472" s="285"/>
    </row>
    <row r="8473" spans="20:20" ht="20.25" customHeight="1">
      <c r="T8473" s="285"/>
    </row>
    <row r="8474" spans="20:20" ht="20.25" customHeight="1">
      <c r="T8474" s="285"/>
    </row>
    <row r="8475" spans="20:20" ht="20.25" customHeight="1">
      <c r="T8475" s="285"/>
    </row>
    <row r="8476" spans="20:20" ht="20.25" customHeight="1">
      <c r="T8476" s="285"/>
    </row>
    <row r="8477" spans="20:20" ht="20.25" customHeight="1">
      <c r="T8477" s="285"/>
    </row>
    <row r="8478" spans="20:20" ht="20.25" customHeight="1">
      <c r="T8478" s="285"/>
    </row>
    <row r="8479" spans="20:20" ht="20.25" customHeight="1">
      <c r="T8479" s="285"/>
    </row>
    <row r="8480" spans="20:20" ht="20.25" customHeight="1">
      <c r="T8480" s="285"/>
    </row>
    <row r="8481" spans="20:20" ht="20.25" customHeight="1">
      <c r="T8481" s="285"/>
    </row>
    <row r="8482" spans="20:20" ht="20.25" customHeight="1">
      <c r="T8482" s="285"/>
    </row>
    <row r="8483" spans="20:20" ht="20.25" customHeight="1">
      <c r="T8483" s="285"/>
    </row>
    <row r="8484" spans="20:20" ht="20.25" customHeight="1">
      <c r="T8484" s="285"/>
    </row>
    <row r="8485" spans="20:20" ht="20.25" customHeight="1">
      <c r="T8485" s="285"/>
    </row>
    <row r="8486" spans="20:20" ht="20.25" customHeight="1">
      <c r="T8486" s="285"/>
    </row>
    <row r="8487" spans="20:20" ht="20.25" customHeight="1">
      <c r="T8487" s="285"/>
    </row>
    <row r="8488" spans="20:20" ht="20.25" customHeight="1">
      <c r="T8488" s="285"/>
    </row>
    <row r="8489" spans="20:20" ht="20.25" customHeight="1">
      <c r="T8489" s="285"/>
    </row>
    <row r="8490" spans="20:20" ht="20.25" customHeight="1">
      <c r="T8490" s="285"/>
    </row>
    <row r="8491" spans="20:20" ht="20.25" customHeight="1">
      <c r="T8491" s="285"/>
    </row>
    <row r="8492" spans="20:20" ht="20.25" customHeight="1">
      <c r="T8492" s="285"/>
    </row>
    <row r="8493" spans="20:20" ht="20.25" customHeight="1">
      <c r="T8493" s="285"/>
    </row>
    <row r="8494" spans="20:20" ht="20.25" customHeight="1">
      <c r="T8494" s="285"/>
    </row>
    <row r="8495" spans="20:20" ht="20.25" customHeight="1">
      <c r="T8495" s="285"/>
    </row>
    <row r="8496" spans="20:20" ht="20.25" customHeight="1">
      <c r="T8496" s="285"/>
    </row>
    <row r="8497" spans="20:20" ht="20.25" customHeight="1">
      <c r="T8497" s="285"/>
    </row>
    <row r="8498" spans="20:20" ht="20.25" customHeight="1">
      <c r="T8498" s="285"/>
    </row>
    <row r="8499" spans="20:20" ht="20.25" customHeight="1">
      <c r="T8499" s="285"/>
    </row>
    <row r="8500" spans="20:20" ht="20.25" customHeight="1">
      <c r="T8500" s="285"/>
    </row>
    <row r="8501" spans="20:20" ht="20.25" customHeight="1">
      <c r="T8501" s="285"/>
    </row>
    <row r="8502" spans="20:20" ht="20.25" customHeight="1">
      <c r="T8502" s="285"/>
    </row>
    <row r="8503" spans="20:20" ht="20.25" customHeight="1">
      <c r="T8503" s="285"/>
    </row>
    <row r="8504" spans="20:20" ht="20.25" customHeight="1">
      <c r="T8504" s="285"/>
    </row>
    <row r="8505" spans="20:20" ht="20.25" customHeight="1">
      <c r="T8505" s="285"/>
    </row>
    <row r="8506" spans="20:20" ht="20.25" customHeight="1">
      <c r="T8506" s="285"/>
    </row>
    <row r="8507" spans="20:20" ht="20.25" customHeight="1">
      <c r="T8507" s="285"/>
    </row>
    <row r="8508" spans="20:20" ht="20.25" customHeight="1">
      <c r="T8508" s="285"/>
    </row>
    <row r="8509" spans="20:20" ht="20.25" customHeight="1">
      <c r="T8509" s="285"/>
    </row>
    <row r="8510" spans="20:20" ht="20.25" customHeight="1">
      <c r="T8510" s="285"/>
    </row>
    <row r="8511" spans="20:20" ht="20.25" customHeight="1">
      <c r="T8511" s="285"/>
    </row>
    <row r="8512" spans="20:20" ht="20.25" customHeight="1">
      <c r="T8512" s="285"/>
    </row>
    <row r="8513" spans="20:20" ht="20.25" customHeight="1">
      <c r="T8513" s="285"/>
    </row>
    <row r="8514" spans="20:20" ht="20.25" customHeight="1">
      <c r="T8514" s="285"/>
    </row>
    <row r="8515" spans="20:20" ht="20.25" customHeight="1">
      <c r="T8515" s="285"/>
    </row>
    <row r="8516" spans="20:20" ht="20.25" customHeight="1">
      <c r="T8516" s="285"/>
    </row>
    <row r="8517" spans="20:20" ht="20.25" customHeight="1">
      <c r="T8517" s="285"/>
    </row>
    <row r="8518" spans="20:20" ht="20.25" customHeight="1">
      <c r="T8518" s="285"/>
    </row>
    <row r="8519" spans="20:20" ht="20.25" customHeight="1">
      <c r="T8519" s="285"/>
    </row>
    <row r="8520" spans="20:20" ht="20.25" customHeight="1">
      <c r="T8520" s="285"/>
    </row>
    <row r="8521" spans="20:20" ht="20.25" customHeight="1">
      <c r="T8521" s="285"/>
    </row>
    <row r="8522" spans="20:20" ht="20.25" customHeight="1">
      <c r="T8522" s="285"/>
    </row>
    <row r="8523" spans="20:20" ht="20.25" customHeight="1">
      <c r="T8523" s="285"/>
    </row>
    <row r="8524" spans="20:20" ht="20.25" customHeight="1">
      <c r="T8524" s="285"/>
    </row>
    <row r="8525" spans="20:20" ht="20.25" customHeight="1">
      <c r="T8525" s="285"/>
    </row>
    <row r="8526" spans="20:20" ht="20.25" customHeight="1">
      <c r="T8526" s="285"/>
    </row>
    <row r="8527" spans="20:20" ht="20.25" customHeight="1">
      <c r="T8527" s="285"/>
    </row>
    <row r="8528" spans="20:20" ht="20.25" customHeight="1">
      <c r="T8528" s="285"/>
    </row>
    <row r="8529" spans="20:20" ht="20.25" customHeight="1">
      <c r="T8529" s="285"/>
    </row>
    <row r="8530" spans="20:20" ht="20.25" customHeight="1">
      <c r="T8530" s="285"/>
    </row>
    <row r="8531" spans="20:20" ht="20.25" customHeight="1">
      <c r="T8531" s="285"/>
    </row>
    <row r="8532" spans="20:20" ht="20.25" customHeight="1">
      <c r="T8532" s="285"/>
    </row>
    <row r="8533" spans="20:20" ht="20.25" customHeight="1">
      <c r="T8533" s="285"/>
    </row>
    <row r="8534" spans="20:20" ht="20.25" customHeight="1">
      <c r="T8534" s="285"/>
    </row>
    <row r="8535" spans="20:20" ht="20.25" customHeight="1">
      <c r="T8535" s="285"/>
    </row>
    <row r="8536" spans="20:20" ht="20.25" customHeight="1">
      <c r="T8536" s="285"/>
    </row>
    <row r="8537" spans="20:20" ht="20.25" customHeight="1">
      <c r="T8537" s="285"/>
    </row>
    <row r="8538" spans="20:20" ht="20.25" customHeight="1">
      <c r="T8538" s="285"/>
    </row>
    <row r="8539" spans="20:20" ht="20.25" customHeight="1">
      <c r="T8539" s="285"/>
    </row>
    <row r="8540" spans="20:20" ht="20.25" customHeight="1">
      <c r="T8540" s="285"/>
    </row>
    <row r="8541" spans="20:20" ht="20.25" customHeight="1">
      <c r="T8541" s="285"/>
    </row>
    <row r="8542" spans="20:20" ht="20.25" customHeight="1">
      <c r="T8542" s="285"/>
    </row>
    <row r="8543" spans="20:20" ht="20.25" customHeight="1">
      <c r="T8543" s="285"/>
    </row>
    <row r="8544" spans="20:20" ht="20.25" customHeight="1">
      <c r="T8544" s="285"/>
    </row>
    <row r="8545" spans="20:20" ht="20.25" customHeight="1">
      <c r="T8545" s="285"/>
    </row>
    <row r="8546" spans="20:20" ht="20.25" customHeight="1">
      <c r="T8546" s="285"/>
    </row>
    <row r="8547" spans="20:20" ht="20.25" customHeight="1">
      <c r="T8547" s="285"/>
    </row>
    <row r="8548" spans="20:20" ht="20.25" customHeight="1">
      <c r="T8548" s="285"/>
    </row>
    <row r="8549" spans="20:20" ht="20.25" customHeight="1">
      <c r="T8549" s="285"/>
    </row>
    <row r="8550" spans="20:20" ht="20.25" customHeight="1">
      <c r="T8550" s="285"/>
    </row>
    <row r="8551" spans="20:20" ht="20.25" customHeight="1">
      <c r="T8551" s="285"/>
    </row>
    <row r="8552" spans="20:20" ht="20.25" customHeight="1">
      <c r="T8552" s="285"/>
    </row>
    <row r="8553" spans="20:20" ht="20.25" customHeight="1">
      <c r="T8553" s="285"/>
    </row>
    <row r="8554" spans="20:20" ht="20.25" customHeight="1">
      <c r="T8554" s="285"/>
    </row>
    <row r="8555" spans="20:20" ht="20.25" customHeight="1">
      <c r="T8555" s="285"/>
    </row>
    <row r="8556" spans="20:20" ht="20.25" customHeight="1">
      <c r="T8556" s="285"/>
    </row>
    <row r="8557" spans="20:20" ht="20.25" customHeight="1">
      <c r="T8557" s="285"/>
    </row>
    <row r="8558" spans="20:20" ht="20.25" customHeight="1">
      <c r="T8558" s="285"/>
    </row>
    <row r="8559" spans="20:20" ht="20.25" customHeight="1">
      <c r="T8559" s="285"/>
    </row>
    <row r="8560" spans="20:20" ht="20.25" customHeight="1">
      <c r="T8560" s="285"/>
    </row>
    <row r="8561" spans="20:20" ht="20.25" customHeight="1">
      <c r="T8561" s="285"/>
    </row>
    <row r="8562" spans="20:20" ht="20.25" customHeight="1">
      <c r="T8562" s="285"/>
    </row>
    <row r="8563" spans="20:20" ht="20.25" customHeight="1">
      <c r="T8563" s="285"/>
    </row>
    <row r="8564" spans="20:20" ht="20.25" customHeight="1">
      <c r="T8564" s="285"/>
    </row>
    <row r="8565" spans="20:20" ht="20.25" customHeight="1">
      <c r="T8565" s="285"/>
    </row>
    <row r="8566" spans="20:20" ht="20.25" customHeight="1">
      <c r="T8566" s="285"/>
    </row>
    <row r="8567" spans="20:20" ht="20.25" customHeight="1">
      <c r="T8567" s="285"/>
    </row>
    <row r="8568" spans="20:20" ht="20.25" customHeight="1">
      <c r="T8568" s="285"/>
    </row>
    <row r="8569" spans="20:20" ht="20.25" customHeight="1">
      <c r="T8569" s="285"/>
    </row>
    <row r="8570" spans="20:20" ht="20.25" customHeight="1">
      <c r="T8570" s="285"/>
    </row>
    <row r="8571" spans="20:20" ht="20.25" customHeight="1">
      <c r="T8571" s="285"/>
    </row>
    <row r="8572" spans="20:20" ht="20.25" customHeight="1">
      <c r="T8572" s="285"/>
    </row>
    <row r="8573" spans="20:20" ht="20.25" customHeight="1">
      <c r="T8573" s="285"/>
    </row>
    <row r="8574" spans="20:20" ht="20.25" customHeight="1">
      <c r="T8574" s="285"/>
    </row>
    <row r="8575" spans="20:20" ht="20.25" customHeight="1">
      <c r="T8575" s="285"/>
    </row>
    <row r="8576" spans="20:20" ht="20.25" customHeight="1">
      <c r="T8576" s="285"/>
    </row>
    <row r="8577" spans="20:20" ht="20.25" customHeight="1">
      <c r="T8577" s="285"/>
    </row>
    <row r="8578" spans="20:20" ht="20.25" customHeight="1">
      <c r="T8578" s="285"/>
    </row>
    <row r="8579" spans="20:20" ht="20.25" customHeight="1">
      <c r="T8579" s="285"/>
    </row>
    <row r="8580" spans="20:20" ht="20.25" customHeight="1">
      <c r="T8580" s="285"/>
    </row>
    <row r="8581" spans="20:20" ht="20.25" customHeight="1">
      <c r="T8581" s="285"/>
    </row>
    <row r="8582" spans="20:20" ht="20.25" customHeight="1">
      <c r="T8582" s="285"/>
    </row>
    <row r="8583" spans="20:20" ht="20.25" customHeight="1">
      <c r="T8583" s="285"/>
    </row>
    <row r="8584" spans="20:20" ht="20.25" customHeight="1">
      <c r="T8584" s="285"/>
    </row>
    <row r="8585" spans="20:20" ht="20.25" customHeight="1">
      <c r="T8585" s="285"/>
    </row>
    <row r="8586" spans="20:20" ht="20.25" customHeight="1">
      <c r="T8586" s="285"/>
    </row>
    <row r="8587" spans="20:20" ht="20.25" customHeight="1">
      <c r="T8587" s="285"/>
    </row>
    <row r="8588" spans="20:20" ht="20.25" customHeight="1">
      <c r="T8588" s="285"/>
    </row>
    <row r="8589" spans="20:20" ht="20.25" customHeight="1">
      <c r="T8589" s="285"/>
    </row>
    <row r="8590" spans="20:20" ht="20.25" customHeight="1">
      <c r="T8590" s="285"/>
    </row>
    <row r="8591" spans="20:20" ht="20.25" customHeight="1">
      <c r="T8591" s="285"/>
    </row>
    <row r="8592" spans="20:20" ht="20.25" customHeight="1">
      <c r="T8592" s="285"/>
    </row>
    <row r="8593" spans="20:20" ht="20.25" customHeight="1">
      <c r="T8593" s="285"/>
    </row>
    <row r="8594" spans="20:20" ht="20.25" customHeight="1">
      <c r="T8594" s="285"/>
    </row>
    <row r="8595" spans="20:20" ht="20.25" customHeight="1">
      <c r="T8595" s="285"/>
    </row>
    <row r="8596" spans="20:20" ht="20.25" customHeight="1">
      <c r="T8596" s="285"/>
    </row>
    <row r="8597" spans="20:20" ht="20.25" customHeight="1">
      <c r="T8597" s="285"/>
    </row>
    <row r="8598" spans="20:20" ht="20.25" customHeight="1">
      <c r="T8598" s="285"/>
    </row>
    <row r="8599" spans="20:20" ht="20.25" customHeight="1">
      <c r="T8599" s="285"/>
    </row>
    <row r="8600" spans="20:20" ht="20.25" customHeight="1">
      <c r="T8600" s="285"/>
    </row>
    <row r="8601" spans="20:20" ht="20.25" customHeight="1">
      <c r="T8601" s="285"/>
    </row>
    <row r="8602" spans="20:20" ht="20.25" customHeight="1">
      <c r="T8602" s="285"/>
    </row>
    <row r="8603" spans="20:20" ht="20.25" customHeight="1">
      <c r="T8603" s="285"/>
    </row>
    <row r="8604" spans="20:20" ht="20.25" customHeight="1">
      <c r="T8604" s="285"/>
    </row>
    <row r="8605" spans="20:20" ht="20.25" customHeight="1">
      <c r="T8605" s="285"/>
    </row>
    <row r="8606" spans="20:20" ht="20.25" customHeight="1">
      <c r="T8606" s="285"/>
    </row>
    <row r="8607" spans="20:20" ht="20.25" customHeight="1">
      <c r="T8607" s="285"/>
    </row>
    <row r="8608" spans="20:20" ht="20.25" customHeight="1">
      <c r="T8608" s="285"/>
    </row>
    <row r="8609" spans="20:20" ht="20.25" customHeight="1">
      <c r="T8609" s="285"/>
    </row>
    <row r="8610" spans="20:20" ht="20.25" customHeight="1">
      <c r="T8610" s="285"/>
    </row>
    <row r="8611" spans="20:20" ht="20.25" customHeight="1">
      <c r="T8611" s="285"/>
    </row>
    <row r="8612" spans="20:20" ht="20.25" customHeight="1">
      <c r="T8612" s="285"/>
    </row>
    <row r="8613" spans="20:20" ht="20.25" customHeight="1">
      <c r="T8613" s="285"/>
    </row>
    <row r="8614" spans="20:20" ht="20.25" customHeight="1">
      <c r="T8614" s="285"/>
    </row>
    <row r="8615" spans="20:20" ht="20.25" customHeight="1">
      <c r="T8615" s="285"/>
    </row>
    <row r="8616" spans="20:20" ht="20.25" customHeight="1">
      <c r="T8616" s="285"/>
    </row>
    <row r="8617" spans="20:20" ht="20.25" customHeight="1">
      <c r="T8617" s="285"/>
    </row>
    <row r="8618" spans="20:20" ht="20.25" customHeight="1">
      <c r="T8618" s="285"/>
    </row>
    <row r="8619" spans="20:20" ht="20.25" customHeight="1">
      <c r="T8619" s="285"/>
    </row>
    <row r="8620" spans="20:20" ht="20.25" customHeight="1">
      <c r="T8620" s="285"/>
    </row>
    <row r="8621" spans="20:20" ht="20.25" customHeight="1">
      <c r="T8621" s="285"/>
    </row>
    <row r="8622" spans="20:20" ht="20.25" customHeight="1">
      <c r="T8622" s="285"/>
    </row>
    <row r="8623" spans="20:20" ht="20.25" customHeight="1">
      <c r="T8623" s="285"/>
    </row>
    <row r="8624" spans="20:20" ht="20.25" customHeight="1">
      <c r="T8624" s="285"/>
    </row>
    <row r="8625" spans="20:20" ht="20.25" customHeight="1">
      <c r="T8625" s="285"/>
    </row>
    <row r="8626" spans="20:20" ht="20.25" customHeight="1">
      <c r="T8626" s="285"/>
    </row>
    <row r="8627" spans="20:20" ht="20.25" customHeight="1">
      <c r="T8627" s="285"/>
    </row>
    <row r="8628" spans="20:20" ht="20.25" customHeight="1">
      <c r="T8628" s="285"/>
    </row>
    <row r="8629" spans="20:20" ht="20.25" customHeight="1">
      <c r="T8629" s="285"/>
    </row>
    <row r="8630" spans="20:20" ht="20.25" customHeight="1">
      <c r="T8630" s="285"/>
    </row>
    <row r="8631" spans="20:20" ht="20.25" customHeight="1">
      <c r="T8631" s="285"/>
    </row>
    <row r="8632" spans="20:20" ht="20.25" customHeight="1">
      <c r="T8632" s="285"/>
    </row>
    <row r="8633" spans="20:20" ht="20.25" customHeight="1">
      <c r="T8633" s="285"/>
    </row>
    <row r="8634" spans="20:20" ht="20.25" customHeight="1">
      <c r="T8634" s="285"/>
    </row>
    <row r="8635" spans="20:20" ht="20.25" customHeight="1">
      <c r="T8635" s="285"/>
    </row>
    <row r="8636" spans="20:20" ht="20.25" customHeight="1">
      <c r="T8636" s="285"/>
    </row>
    <row r="8637" spans="20:20" ht="20.25" customHeight="1">
      <c r="T8637" s="285"/>
    </row>
    <row r="8638" spans="20:20" ht="20.25" customHeight="1">
      <c r="T8638" s="285"/>
    </row>
    <row r="8639" spans="20:20" ht="20.25" customHeight="1">
      <c r="T8639" s="285"/>
    </row>
    <row r="8640" spans="20:20" ht="20.25" customHeight="1">
      <c r="T8640" s="285"/>
    </row>
    <row r="8641" spans="20:20" ht="20.25" customHeight="1">
      <c r="T8641" s="285"/>
    </row>
    <row r="8642" spans="20:20" ht="20.25" customHeight="1">
      <c r="T8642" s="285"/>
    </row>
    <row r="8643" spans="20:20" ht="20.25" customHeight="1">
      <c r="T8643" s="285"/>
    </row>
    <row r="8644" spans="20:20" ht="20.25" customHeight="1">
      <c r="T8644" s="285"/>
    </row>
    <row r="8645" spans="20:20" ht="20.25" customHeight="1">
      <c r="T8645" s="285"/>
    </row>
    <row r="8646" spans="20:20" ht="20.25" customHeight="1">
      <c r="T8646" s="285"/>
    </row>
    <row r="8647" spans="20:20" ht="20.25" customHeight="1">
      <c r="T8647" s="285"/>
    </row>
    <row r="8648" spans="20:20" ht="20.25" customHeight="1">
      <c r="T8648" s="285"/>
    </row>
    <row r="8649" spans="20:20" ht="20.25" customHeight="1">
      <c r="T8649" s="285"/>
    </row>
    <row r="8650" spans="20:20" ht="20.25" customHeight="1">
      <c r="T8650" s="285"/>
    </row>
    <row r="8651" spans="20:20" ht="20.25" customHeight="1">
      <c r="T8651" s="285"/>
    </row>
    <row r="8652" spans="20:20" ht="20.25" customHeight="1">
      <c r="T8652" s="285"/>
    </row>
    <row r="8653" spans="20:20" ht="20.25" customHeight="1">
      <c r="T8653" s="285"/>
    </row>
    <row r="8654" spans="20:20" ht="20.25" customHeight="1">
      <c r="T8654" s="285"/>
    </row>
    <row r="8655" spans="20:20" ht="20.25" customHeight="1">
      <c r="T8655" s="285"/>
    </row>
    <row r="8656" spans="20:20" ht="20.25" customHeight="1">
      <c r="T8656" s="285"/>
    </row>
    <row r="8657" spans="20:20" ht="20.25" customHeight="1">
      <c r="T8657" s="285"/>
    </row>
    <row r="8658" spans="20:20" ht="20.25" customHeight="1">
      <c r="T8658" s="285"/>
    </row>
    <row r="8659" spans="20:20" ht="20.25" customHeight="1">
      <c r="T8659" s="285"/>
    </row>
    <row r="8660" spans="20:20" ht="20.25" customHeight="1">
      <c r="T8660" s="285"/>
    </row>
    <row r="8661" spans="20:20" ht="20.25" customHeight="1">
      <c r="T8661" s="285"/>
    </row>
    <row r="8662" spans="20:20" ht="20.25" customHeight="1">
      <c r="T8662" s="285"/>
    </row>
    <row r="8663" spans="20:20" ht="20.25" customHeight="1">
      <c r="T8663" s="285"/>
    </row>
    <row r="8664" spans="20:20" ht="20.25" customHeight="1">
      <c r="T8664" s="285"/>
    </row>
    <row r="8665" spans="20:20" ht="20.25" customHeight="1">
      <c r="T8665" s="285"/>
    </row>
    <row r="8666" spans="20:20" ht="20.25" customHeight="1">
      <c r="T8666" s="285"/>
    </row>
    <row r="8667" spans="20:20" ht="20.25" customHeight="1">
      <c r="T8667" s="285"/>
    </row>
    <row r="8668" spans="20:20" ht="20.25" customHeight="1">
      <c r="T8668" s="285"/>
    </row>
    <row r="8669" spans="20:20" ht="20.25" customHeight="1">
      <c r="T8669" s="285"/>
    </row>
    <row r="8670" spans="20:20" ht="20.25" customHeight="1">
      <c r="T8670" s="285"/>
    </row>
    <row r="8671" spans="20:20" ht="20.25" customHeight="1">
      <c r="T8671" s="285"/>
    </row>
    <row r="8672" spans="20:20" ht="20.25" customHeight="1">
      <c r="T8672" s="285"/>
    </row>
    <row r="8673" spans="20:20" ht="20.25" customHeight="1">
      <c r="T8673" s="285"/>
    </row>
    <row r="8674" spans="20:20" ht="20.25" customHeight="1">
      <c r="T8674" s="285"/>
    </row>
    <row r="8675" spans="20:20" ht="20.25" customHeight="1">
      <c r="T8675" s="285"/>
    </row>
    <row r="8676" spans="20:20" ht="20.25" customHeight="1">
      <c r="T8676" s="285"/>
    </row>
    <row r="8677" spans="20:20" ht="20.25" customHeight="1">
      <c r="T8677" s="285"/>
    </row>
    <row r="8678" spans="20:20" ht="20.25" customHeight="1">
      <c r="T8678" s="285"/>
    </row>
    <row r="8679" spans="20:20" ht="20.25" customHeight="1">
      <c r="T8679" s="285"/>
    </row>
    <row r="8680" spans="20:20" ht="20.25" customHeight="1">
      <c r="T8680" s="285"/>
    </row>
    <row r="8681" spans="20:20" ht="20.25" customHeight="1">
      <c r="T8681" s="285"/>
    </row>
    <row r="8682" spans="20:20" ht="20.25" customHeight="1">
      <c r="T8682" s="285"/>
    </row>
    <row r="8683" spans="20:20" ht="20.25" customHeight="1">
      <c r="T8683" s="285"/>
    </row>
    <row r="8684" spans="20:20" ht="20.25" customHeight="1">
      <c r="T8684" s="285"/>
    </row>
    <row r="8685" spans="20:20" ht="20.25" customHeight="1">
      <c r="T8685" s="285"/>
    </row>
    <row r="8686" spans="20:20" ht="20.25" customHeight="1">
      <c r="T8686" s="285"/>
    </row>
    <row r="8687" spans="20:20" ht="20.25" customHeight="1">
      <c r="T8687" s="285"/>
    </row>
    <row r="8688" spans="20:20" ht="20.25" customHeight="1">
      <c r="T8688" s="285"/>
    </row>
    <row r="8689" spans="20:20" ht="20.25" customHeight="1">
      <c r="T8689" s="285"/>
    </row>
    <row r="8690" spans="20:20" ht="20.25" customHeight="1">
      <c r="T8690" s="285"/>
    </row>
    <row r="8691" spans="20:20" ht="20.25" customHeight="1">
      <c r="T8691" s="285"/>
    </row>
    <row r="8692" spans="20:20" ht="20.25" customHeight="1">
      <c r="T8692" s="285"/>
    </row>
    <row r="8693" spans="20:20" ht="20.25" customHeight="1">
      <c r="T8693" s="285"/>
    </row>
    <row r="8694" spans="20:20" ht="20.25" customHeight="1">
      <c r="T8694" s="285"/>
    </row>
    <row r="8695" spans="20:20" ht="20.25" customHeight="1">
      <c r="T8695" s="285"/>
    </row>
    <row r="8696" spans="20:20" ht="20.25" customHeight="1">
      <c r="T8696" s="285"/>
    </row>
    <row r="8697" spans="20:20" ht="20.25" customHeight="1">
      <c r="T8697" s="285"/>
    </row>
    <row r="8698" spans="20:20" ht="20.25" customHeight="1">
      <c r="T8698" s="285"/>
    </row>
    <row r="8699" spans="20:20" ht="20.25" customHeight="1">
      <c r="T8699" s="285"/>
    </row>
    <row r="8700" spans="20:20" ht="20.25" customHeight="1">
      <c r="T8700" s="285"/>
    </row>
    <row r="8701" spans="20:20" ht="20.25" customHeight="1">
      <c r="T8701" s="285"/>
    </row>
    <row r="8702" spans="20:20" ht="20.25" customHeight="1">
      <c r="T8702" s="285"/>
    </row>
    <row r="8703" spans="20:20" ht="20.25" customHeight="1">
      <c r="T8703" s="285"/>
    </row>
    <row r="8704" spans="20:20" ht="20.25" customHeight="1">
      <c r="T8704" s="285"/>
    </row>
    <row r="8705" spans="20:20" ht="20.25" customHeight="1">
      <c r="T8705" s="285"/>
    </row>
    <row r="8706" spans="20:20" ht="20.25" customHeight="1">
      <c r="T8706" s="285"/>
    </row>
    <row r="8707" spans="20:20" ht="20.25" customHeight="1">
      <c r="T8707" s="285"/>
    </row>
    <row r="8708" spans="20:20" ht="20.25" customHeight="1">
      <c r="T8708" s="285"/>
    </row>
    <row r="8709" spans="20:20" ht="20.25" customHeight="1">
      <c r="T8709" s="285"/>
    </row>
    <row r="8710" spans="20:20" ht="20.25" customHeight="1">
      <c r="T8710" s="285"/>
    </row>
    <row r="8711" spans="20:20" ht="20.25" customHeight="1">
      <c r="T8711" s="285"/>
    </row>
    <row r="8712" spans="20:20" ht="20.25" customHeight="1">
      <c r="T8712" s="285"/>
    </row>
    <row r="8713" spans="20:20" ht="20.25" customHeight="1">
      <c r="T8713" s="285"/>
    </row>
    <row r="8714" spans="20:20" ht="20.25" customHeight="1">
      <c r="T8714" s="285"/>
    </row>
    <row r="8715" spans="20:20" ht="20.25" customHeight="1">
      <c r="T8715" s="285"/>
    </row>
    <row r="8716" spans="20:20" ht="20.25" customHeight="1">
      <c r="T8716" s="285"/>
    </row>
    <row r="8717" spans="20:20" ht="20.25" customHeight="1">
      <c r="T8717" s="285"/>
    </row>
    <row r="8718" spans="20:20" ht="20.25" customHeight="1">
      <c r="T8718" s="285"/>
    </row>
    <row r="8719" spans="20:20" ht="20.25" customHeight="1">
      <c r="T8719" s="285"/>
    </row>
    <row r="8720" spans="20:20" ht="20.25" customHeight="1">
      <c r="T8720" s="285"/>
    </row>
    <row r="8721" spans="20:20" ht="20.25" customHeight="1">
      <c r="T8721" s="285"/>
    </row>
    <row r="8722" spans="20:20" ht="20.25" customHeight="1">
      <c r="T8722" s="285"/>
    </row>
    <row r="8723" spans="20:20" ht="20.25" customHeight="1">
      <c r="T8723" s="285"/>
    </row>
    <row r="8724" spans="20:20" ht="20.25" customHeight="1">
      <c r="T8724" s="285"/>
    </row>
    <row r="8725" spans="20:20" ht="20.25" customHeight="1">
      <c r="T8725" s="285"/>
    </row>
    <row r="8726" spans="20:20" ht="20.25" customHeight="1">
      <c r="T8726" s="285"/>
    </row>
    <row r="8727" spans="20:20" ht="20.25" customHeight="1">
      <c r="T8727" s="285"/>
    </row>
    <row r="8728" spans="20:20" ht="20.25" customHeight="1">
      <c r="T8728" s="285"/>
    </row>
    <row r="8729" spans="20:20" ht="20.25" customHeight="1">
      <c r="T8729" s="285"/>
    </row>
    <row r="8730" spans="20:20" ht="20.25" customHeight="1">
      <c r="T8730" s="285"/>
    </row>
    <row r="8731" spans="20:20" ht="20.25" customHeight="1">
      <c r="T8731" s="285"/>
    </row>
    <row r="8732" spans="20:20" ht="20.25" customHeight="1">
      <c r="T8732" s="285"/>
    </row>
    <row r="8733" spans="20:20" ht="20.25" customHeight="1">
      <c r="T8733" s="285"/>
    </row>
    <row r="8734" spans="20:20" ht="20.25" customHeight="1">
      <c r="T8734" s="285"/>
    </row>
    <row r="8735" spans="20:20" ht="20.25" customHeight="1">
      <c r="T8735" s="285"/>
    </row>
    <row r="8736" spans="20:20" ht="20.25" customHeight="1">
      <c r="T8736" s="285"/>
    </row>
    <row r="8737" spans="20:20" ht="20.25" customHeight="1">
      <c r="T8737" s="285"/>
    </row>
    <row r="8738" spans="20:20" ht="20.25" customHeight="1">
      <c r="T8738" s="285"/>
    </row>
    <row r="8739" spans="20:20" ht="20.25" customHeight="1">
      <c r="T8739" s="285"/>
    </row>
    <row r="8740" spans="20:20" ht="20.25" customHeight="1">
      <c r="T8740" s="285"/>
    </row>
    <row r="8741" spans="20:20" ht="20.25" customHeight="1">
      <c r="T8741" s="285"/>
    </row>
    <row r="8742" spans="20:20" ht="20.25" customHeight="1">
      <c r="T8742" s="285"/>
    </row>
    <row r="8743" spans="20:20" ht="20.25" customHeight="1">
      <c r="T8743" s="285"/>
    </row>
    <row r="8744" spans="20:20" ht="20.25" customHeight="1">
      <c r="T8744" s="285"/>
    </row>
    <row r="8745" spans="20:20" ht="20.25" customHeight="1">
      <c r="T8745" s="285"/>
    </row>
    <row r="8746" spans="20:20" ht="20.25" customHeight="1">
      <c r="T8746" s="285"/>
    </row>
    <row r="8747" spans="20:20" ht="20.25" customHeight="1">
      <c r="T8747" s="285"/>
    </row>
    <row r="8748" spans="20:20" ht="20.25" customHeight="1">
      <c r="T8748" s="285"/>
    </row>
    <row r="8749" spans="20:20" ht="20.25" customHeight="1">
      <c r="T8749" s="285"/>
    </row>
    <row r="8750" spans="20:20" ht="20.25" customHeight="1">
      <c r="T8750" s="285"/>
    </row>
    <row r="8751" spans="20:20" ht="20.25" customHeight="1">
      <c r="T8751" s="285"/>
    </row>
    <row r="8752" spans="20:20" ht="20.25" customHeight="1">
      <c r="T8752" s="285"/>
    </row>
    <row r="8753" spans="20:20" ht="20.25" customHeight="1">
      <c r="T8753" s="285"/>
    </row>
    <row r="8754" spans="20:20" ht="20.25" customHeight="1">
      <c r="T8754" s="285"/>
    </row>
    <row r="8755" spans="20:20" ht="20.25" customHeight="1">
      <c r="T8755" s="285"/>
    </row>
    <row r="8756" spans="20:20" ht="20.25" customHeight="1">
      <c r="T8756" s="285"/>
    </row>
    <row r="8757" spans="20:20" ht="20.25" customHeight="1">
      <c r="T8757" s="285"/>
    </row>
    <row r="8758" spans="20:20" ht="20.25" customHeight="1">
      <c r="T8758" s="285"/>
    </row>
    <row r="8759" spans="20:20" ht="20.25" customHeight="1">
      <c r="T8759" s="285"/>
    </row>
    <row r="8760" spans="20:20" ht="20.25" customHeight="1">
      <c r="T8760" s="285"/>
    </row>
    <row r="8761" spans="20:20" ht="20.25" customHeight="1">
      <c r="T8761" s="285"/>
    </row>
    <row r="8762" spans="20:20" ht="20.25" customHeight="1">
      <c r="T8762" s="285"/>
    </row>
    <row r="8763" spans="20:20" ht="20.25" customHeight="1">
      <c r="T8763" s="285"/>
    </row>
    <row r="8764" spans="20:20" ht="20.25" customHeight="1">
      <c r="T8764" s="285"/>
    </row>
    <row r="8765" spans="20:20" ht="20.25" customHeight="1">
      <c r="T8765" s="285"/>
    </row>
    <row r="8766" spans="20:20" ht="20.25" customHeight="1">
      <c r="T8766" s="285"/>
    </row>
    <row r="8767" spans="20:20" ht="20.25" customHeight="1">
      <c r="T8767" s="285"/>
    </row>
    <row r="8768" spans="20:20" ht="20.25" customHeight="1">
      <c r="T8768" s="285"/>
    </row>
    <row r="8769" spans="20:20" ht="20.25" customHeight="1">
      <c r="T8769" s="285"/>
    </row>
    <row r="8770" spans="20:20" ht="20.25" customHeight="1">
      <c r="T8770" s="285"/>
    </row>
    <row r="8771" spans="20:20" ht="20.25" customHeight="1">
      <c r="T8771" s="285"/>
    </row>
    <row r="8772" spans="20:20" ht="20.25" customHeight="1">
      <c r="T8772" s="285"/>
    </row>
    <row r="8773" spans="20:20" ht="20.25" customHeight="1">
      <c r="T8773" s="285"/>
    </row>
    <row r="8774" spans="20:20" ht="20.25" customHeight="1">
      <c r="T8774" s="285"/>
    </row>
    <row r="8775" spans="20:20" ht="20.25" customHeight="1">
      <c r="T8775" s="285"/>
    </row>
    <row r="8776" spans="20:20" ht="20.25" customHeight="1">
      <c r="T8776" s="285"/>
    </row>
    <row r="8777" spans="20:20" ht="20.25" customHeight="1">
      <c r="T8777" s="285"/>
    </row>
    <row r="8778" spans="20:20" ht="20.25" customHeight="1">
      <c r="T8778" s="285"/>
    </row>
    <row r="8779" spans="20:20" ht="20.25" customHeight="1">
      <c r="T8779" s="285"/>
    </row>
    <row r="8780" spans="20:20" ht="20.25" customHeight="1">
      <c r="T8780" s="285"/>
    </row>
    <row r="8781" spans="20:20" ht="20.25" customHeight="1">
      <c r="T8781" s="285"/>
    </row>
    <row r="8782" spans="20:20" ht="20.25" customHeight="1">
      <c r="T8782" s="285"/>
    </row>
    <row r="8783" spans="20:20" ht="20.25" customHeight="1">
      <c r="T8783" s="285"/>
    </row>
    <row r="8784" spans="20:20" ht="20.25" customHeight="1">
      <c r="T8784" s="285"/>
    </row>
    <row r="8785" spans="20:20" ht="20.25" customHeight="1">
      <c r="T8785" s="285"/>
    </row>
    <row r="8786" spans="20:20" ht="20.25" customHeight="1">
      <c r="T8786" s="285"/>
    </row>
    <row r="8787" spans="20:20" ht="20.25" customHeight="1">
      <c r="T8787" s="285"/>
    </row>
    <row r="8788" spans="20:20" ht="20.25" customHeight="1">
      <c r="T8788" s="285"/>
    </row>
    <row r="8789" spans="20:20" ht="20.25" customHeight="1">
      <c r="T8789" s="285"/>
    </row>
    <row r="8790" spans="20:20" ht="20.25" customHeight="1">
      <c r="T8790" s="285"/>
    </row>
    <row r="8791" spans="20:20" ht="20.25" customHeight="1">
      <c r="T8791" s="285"/>
    </row>
    <row r="8792" spans="20:20" ht="20.25" customHeight="1">
      <c r="T8792" s="285"/>
    </row>
    <row r="8793" spans="20:20" ht="20.25" customHeight="1">
      <c r="T8793" s="285"/>
    </row>
    <row r="8794" spans="20:20" ht="20.25" customHeight="1">
      <c r="T8794" s="285"/>
    </row>
    <row r="8795" spans="20:20" ht="20.25" customHeight="1">
      <c r="T8795" s="285"/>
    </row>
    <row r="8796" spans="20:20" ht="20.25" customHeight="1">
      <c r="T8796" s="285"/>
    </row>
    <row r="8797" spans="20:20" ht="20.25" customHeight="1">
      <c r="T8797" s="285"/>
    </row>
    <row r="8798" spans="20:20" ht="20.25" customHeight="1">
      <c r="T8798" s="285"/>
    </row>
    <row r="8799" spans="20:20" ht="20.25" customHeight="1">
      <c r="T8799" s="285"/>
    </row>
    <row r="8800" spans="20:20" ht="20.25" customHeight="1">
      <c r="T8800" s="285"/>
    </row>
    <row r="8801" spans="20:20" ht="20.25" customHeight="1">
      <c r="T8801" s="285"/>
    </row>
    <row r="8802" spans="20:20" ht="20.25" customHeight="1">
      <c r="T8802" s="285"/>
    </row>
    <row r="8803" spans="20:20" ht="20.25" customHeight="1">
      <c r="T8803" s="285"/>
    </row>
    <row r="8804" spans="20:20" ht="20.25" customHeight="1">
      <c r="T8804" s="285"/>
    </row>
    <row r="8805" spans="20:20" ht="20.25" customHeight="1">
      <c r="T8805" s="285"/>
    </row>
    <row r="8806" spans="20:20" ht="20.25" customHeight="1">
      <c r="T8806" s="285"/>
    </row>
    <row r="8807" spans="20:20" ht="20.25" customHeight="1">
      <c r="T8807" s="285"/>
    </row>
    <row r="8808" spans="20:20" ht="20.25" customHeight="1">
      <c r="T8808" s="285"/>
    </row>
    <row r="8809" spans="20:20" ht="20.25" customHeight="1">
      <c r="T8809" s="285"/>
    </row>
    <row r="8810" spans="20:20" ht="20.25" customHeight="1">
      <c r="T8810" s="285"/>
    </row>
    <row r="8811" spans="20:20" ht="20.25" customHeight="1">
      <c r="T8811" s="285"/>
    </row>
    <row r="8812" spans="20:20" ht="20.25" customHeight="1">
      <c r="T8812" s="285"/>
    </row>
    <row r="8813" spans="20:20" ht="20.25" customHeight="1">
      <c r="T8813" s="285"/>
    </row>
    <row r="8814" spans="20:20" ht="20.25" customHeight="1">
      <c r="T8814" s="285"/>
    </row>
    <row r="8815" spans="20:20" ht="20.25" customHeight="1">
      <c r="T8815" s="285"/>
    </row>
    <row r="8816" spans="20:20" ht="20.25" customHeight="1">
      <c r="T8816" s="285"/>
    </row>
    <row r="8817" spans="20:20" ht="20.25" customHeight="1">
      <c r="T8817" s="285"/>
    </row>
    <row r="8818" spans="20:20" ht="20.25" customHeight="1">
      <c r="T8818" s="285"/>
    </row>
    <row r="8819" spans="20:20" ht="20.25" customHeight="1">
      <c r="T8819" s="285"/>
    </row>
    <row r="8820" spans="20:20" ht="20.25" customHeight="1">
      <c r="T8820" s="285"/>
    </row>
    <row r="8821" spans="20:20" ht="20.25" customHeight="1">
      <c r="T8821" s="285"/>
    </row>
    <row r="8822" spans="20:20" ht="20.25" customHeight="1">
      <c r="T8822" s="285"/>
    </row>
    <row r="8823" spans="20:20" ht="20.25" customHeight="1">
      <c r="T8823" s="285"/>
    </row>
    <row r="8824" spans="20:20" ht="20.25" customHeight="1">
      <c r="T8824" s="285"/>
    </row>
    <row r="8825" spans="20:20" ht="20.25" customHeight="1">
      <c r="T8825" s="285"/>
    </row>
    <row r="8826" spans="20:20" ht="20.25" customHeight="1">
      <c r="T8826" s="285"/>
    </row>
    <row r="8827" spans="20:20" ht="20.25" customHeight="1">
      <c r="T8827" s="285"/>
    </row>
    <row r="8828" spans="20:20" ht="20.25" customHeight="1">
      <c r="T8828" s="285"/>
    </row>
    <row r="8829" spans="20:20" ht="20.25" customHeight="1">
      <c r="T8829" s="285"/>
    </row>
    <row r="8830" spans="20:20" ht="20.25" customHeight="1">
      <c r="T8830" s="285"/>
    </row>
    <row r="8831" spans="20:20" ht="20.25" customHeight="1">
      <c r="T8831" s="285"/>
    </row>
    <row r="8832" spans="20:20" ht="20.25" customHeight="1">
      <c r="T8832" s="285"/>
    </row>
    <row r="8833" spans="20:20" ht="20.25" customHeight="1">
      <c r="T8833" s="285"/>
    </row>
    <row r="8834" spans="20:20" ht="20.25" customHeight="1">
      <c r="T8834" s="285"/>
    </row>
    <row r="8835" spans="20:20" ht="20.25" customHeight="1">
      <c r="T8835" s="285"/>
    </row>
    <row r="8836" spans="20:20" ht="20.25" customHeight="1">
      <c r="T8836" s="285"/>
    </row>
    <row r="8837" spans="20:20" ht="20.25" customHeight="1">
      <c r="T8837" s="285"/>
    </row>
    <row r="8838" spans="20:20" ht="20.25" customHeight="1">
      <c r="T8838" s="285"/>
    </row>
    <row r="8839" spans="20:20" ht="20.25" customHeight="1">
      <c r="T8839" s="285"/>
    </row>
    <row r="8840" spans="20:20" ht="20.25" customHeight="1">
      <c r="T8840" s="285"/>
    </row>
    <row r="8841" spans="20:20" ht="20.25" customHeight="1">
      <c r="T8841" s="285"/>
    </row>
    <row r="8842" spans="20:20" ht="20.25" customHeight="1">
      <c r="T8842" s="285"/>
    </row>
    <row r="8843" spans="20:20" ht="20.25" customHeight="1">
      <c r="T8843" s="285"/>
    </row>
    <row r="8844" spans="20:20" ht="20.25" customHeight="1">
      <c r="T8844" s="285"/>
    </row>
    <row r="8845" spans="20:20" ht="20.25" customHeight="1">
      <c r="T8845" s="285"/>
    </row>
    <row r="8846" spans="20:20" ht="20.25" customHeight="1">
      <c r="T8846" s="285"/>
    </row>
    <row r="8847" spans="20:20" ht="20.25" customHeight="1">
      <c r="T8847" s="285"/>
    </row>
    <row r="8848" spans="20:20" ht="20.25" customHeight="1">
      <c r="T8848" s="285"/>
    </row>
    <row r="8849" spans="20:20" ht="20.25" customHeight="1">
      <c r="T8849" s="285"/>
    </row>
    <row r="8850" spans="20:20" ht="20.25" customHeight="1">
      <c r="T8850" s="285"/>
    </row>
    <row r="8851" spans="20:20" ht="20.25" customHeight="1">
      <c r="T8851" s="285"/>
    </row>
    <row r="8852" spans="20:20" ht="20.25" customHeight="1">
      <c r="T8852" s="285"/>
    </row>
    <row r="8853" spans="20:20" ht="20.25" customHeight="1">
      <c r="T8853" s="285"/>
    </row>
    <row r="8854" spans="20:20" ht="20.25" customHeight="1">
      <c r="T8854" s="285"/>
    </row>
    <row r="8855" spans="20:20" ht="20.25" customHeight="1">
      <c r="T8855" s="285"/>
    </row>
    <row r="8856" spans="20:20" ht="20.25" customHeight="1">
      <c r="T8856" s="285"/>
    </row>
    <row r="8857" spans="20:20" ht="20.25" customHeight="1">
      <c r="T8857" s="285"/>
    </row>
    <row r="8858" spans="20:20" ht="20.25" customHeight="1">
      <c r="T8858" s="285"/>
    </row>
    <row r="8859" spans="20:20" ht="20.25" customHeight="1">
      <c r="T8859" s="285"/>
    </row>
    <row r="8860" spans="20:20" ht="20.25" customHeight="1">
      <c r="T8860" s="285"/>
    </row>
    <row r="8861" spans="20:20" ht="20.25" customHeight="1">
      <c r="T8861" s="285"/>
    </row>
    <row r="8862" spans="20:20" ht="20.25" customHeight="1">
      <c r="T8862" s="285"/>
    </row>
    <row r="8863" spans="20:20" ht="20.25" customHeight="1">
      <c r="T8863" s="285"/>
    </row>
    <row r="8864" spans="20:20" ht="20.25" customHeight="1">
      <c r="T8864" s="285"/>
    </row>
    <row r="8865" spans="20:20" ht="20.25" customHeight="1">
      <c r="T8865" s="285"/>
    </row>
    <row r="8866" spans="20:20" ht="20.25" customHeight="1">
      <c r="T8866" s="285"/>
    </row>
    <row r="8867" spans="20:20" ht="20.25" customHeight="1">
      <c r="T8867" s="285"/>
    </row>
    <row r="8868" spans="20:20" ht="20.25" customHeight="1">
      <c r="T8868" s="285"/>
    </row>
    <row r="8869" spans="20:20" ht="20.25" customHeight="1">
      <c r="T8869" s="285"/>
    </row>
    <row r="8870" spans="20:20" ht="20.25" customHeight="1">
      <c r="T8870" s="285"/>
    </row>
    <row r="8871" spans="20:20" ht="20.25" customHeight="1">
      <c r="T8871" s="285"/>
    </row>
    <row r="8872" spans="20:20" ht="20.25" customHeight="1">
      <c r="T8872" s="285"/>
    </row>
    <row r="8873" spans="20:20" ht="20.25" customHeight="1">
      <c r="T8873" s="285"/>
    </row>
    <row r="8874" spans="20:20" ht="20.25" customHeight="1">
      <c r="T8874" s="285"/>
    </row>
    <row r="8875" spans="20:20" ht="20.25" customHeight="1">
      <c r="T8875" s="285"/>
    </row>
    <row r="8876" spans="20:20" ht="20.25" customHeight="1">
      <c r="T8876" s="285"/>
    </row>
    <row r="8877" spans="20:20" ht="20.25" customHeight="1">
      <c r="T8877" s="285"/>
    </row>
    <row r="8878" spans="20:20" ht="20.25" customHeight="1">
      <c r="T8878" s="285"/>
    </row>
    <row r="8879" spans="20:20" ht="20.25" customHeight="1">
      <c r="T8879" s="285"/>
    </row>
    <row r="8880" spans="20:20" ht="20.25" customHeight="1">
      <c r="T8880" s="285"/>
    </row>
    <row r="8881" spans="20:20" ht="20.25" customHeight="1">
      <c r="T8881" s="285"/>
    </row>
    <row r="8882" spans="20:20" ht="20.25" customHeight="1">
      <c r="T8882" s="285"/>
    </row>
    <row r="8883" spans="20:20" ht="20.25" customHeight="1">
      <c r="T8883" s="285"/>
    </row>
    <row r="8884" spans="20:20" ht="20.25" customHeight="1">
      <c r="T8884" s="285"/>
    </row>
    <row r="8885" spans="20:20" ht="20.25" customHeight="1">
      <c r="T8885" s="285"/>
    </row>
    <row r="8886" spans="20:20" ht="20.25" customHeight="1">
      <c r="T8886" s="285"/>
    </row>
    <row r="8887" spans="20:20" ht="20.25" customHeight="1">
      <c r="T8887" s="285"/>
    </row>
    <row r="8888" spans="20:20" ht="20.25" customHeight="1">
      <c r="T8888" s="285"/>
    </row>
    <row r="8889" spans="20:20" ht="20.25" customHeight="1">
      <c r="T8889" s="285"/>
    </row>
    <row r="8890" spans="20:20" ht="20.25" customHeight="1">
      <c r="T8890" s="285"/>
    </row>
    <row r="8891" spans="20:20" ht="20.25" customHeight="1">
      <c r="T8891" s="285"/>
    </row>
    <row r="8892" spans="20:20" ht="20.25" customHeight="1">
      <c r="T8892" s="285"/>
    </row>
    <row r="8893" spans="20:20" ht="20.25" customHeight="1">
      <c r="T8893" s="285"/>
    </row>
    <row r="8894" spans="20:20" ht="20.25" customHeight="1">
      <c r="T8894" s="285"/>
    </row>
    <row r="8895" spans="20:20" ht="20.25" customHeight="1">
      <c r="T8895" s="285"/>
    </row>
    <row r="8896" spans="20:20" ht="20.25" customHeight="1">
      <c r="T8896" s="285"/>
    </row>
    <row r="8897" spans="20:20" ht="20.25" customHeight="1">
      <c r="T8897" s="285"/>
    </row>
    <row r="8898" spans="20:20" ht="20.25" customHeight="1">
      <c r="T8898" s="285"/>
    </row>
    <row r="8899" spans="20:20" ht="20.25" customHeight="1">
      <c r="T8899" s="285"/>
    </row>
    <row r="8900" spans="20:20" ht="20.25" customHeight="1">
      <c r="T8900" s="285"/>
    </row>
    <row r="8901" spans="20:20" ht="20.25" customHeight="1">
      <c r="T8901" s="285"/>
    </row>
    <row r="8902" spans="20:20" ht="20.25" customHeight="1">
      <c r="T8902" s="285"/>
    </row>
    <row r="8903" spans="20:20" ht="20.25" customHeight="1">
      <c r="T8903" s="285"/>
    </row>
    <row r="8904" spans="20:20" ht="20.25" customHeight="1">
      <c r="T8904" s="285"/>
    </row>
    <row r="8905" spans="20:20" ht="20.25" customHeight="1">
      <c r="T8905" s="285"/>
    </row>
    <row r="8906" spans="20:20" ht="20.25" customHeight="1">
      <c r="T8906" s="285"/>
    </row>
    <row r="8907" spans="20:20" ht="20.25" customHeight="1">
      <c r="T8907" s="285"/>
    </row>
    <row r="8908" spans="20:20" ht="20.25" customHeight="1">
      <c r="T8908" s="285"/>
    </row>
    <row r="8909" spans="20:20" ht="20.25" customHeight="1">
      <c r="T8909" s="285"/>
    </row>
    <row r="8910" spans="20:20" ht="20.25" customHeight="1">
      <c r="T8910" s="285"/>
    </row>
    <row r="8911" spans="20:20" ht="20.25" customHeight="1">
      <c r="T8911" s="285"/>
    </row>
    <row r="8912" spans="20:20" ht="20.25" customHeight="1">
      <c r="T8912" s="285"/>
    </row>
    <row r="8913" spans="20:20" ht="20.25" customHeight="1">
      <c r="T8913" s="285"/>
    </row>
    <row r="8914" spans="20:20" ht="20.25" customHeight="1">
      <c r="T8914" s="285"/>
    </row>
    <row r="8915" spans="20:20" ht="20.25" customHeight="1">
      <c r="T8915" s="285"/>
    </row>
    <row r="8916" spans="20:20" ht="20.25" customHeight="1">
      <c r="T8916" s="285"/>
    </row>
    <row r="8917" spans="20:20" ht="20.25" customHeight="1">
      <c r="T8917" s="285"/>
    </row>
    <row r="8918" spans="20:20" ht="20.25" customHeight="1">
      <c r="T8918" s="285"/>
    </row>
    <row r="8919" spans="20:20" ht="20.25" customHeight="1">
      <c r="T8919" s="285"/>
    </row>
    <row r="8920" spans="20:20" ht="20.25" customHeight="1">
      <c r="T8920" s="285"/>
    </row>
    <row r="8921" spans="20:20" ht="20.25" customHeight="1">
      <c r="T8921" s="285"/>
    </row>
    <row r="8922" spans="20:20" ht="20.25" customHeight="1">
      <c r="T8922" s="285"/>
    </row>
    <row r="8923" spans="20:20" ht="20.25" customHeight="1">
      <c r="T8923" s="285"/>
    </row>
    <row r="8924" spans="20:20" ht="20.25" customHeight="1">
      <c r="T8924" s="285"/>
    </row>
    <row r="8925" spans="20:20" ht="20.25" customHeight="1">
      <c r="T8925" s="285"/>
    </row>
    <row r="8926" spans="20:20" ht="20.25" customHeight="1">
      <c r="T8926" s="285"/>
    </row>
    <row r="8927" spans="20:20" ht="20.25" customHeight="1">
      <c r="T8927" s="285"/>
    </row>
    <row r="8928" spans="20:20" ht="20.25" customHeight="1">
      <c r="T8928" s="285"/>
    </row>
    <row r="8929" spans="20:20" ht="20.25" customHeight="1">
      <c r="T8929" s="285"/>
    </row>
    <row r="8930" spans="20:20" ht="20.25" customHeight="1">
      <c r="T8930" s="285"/>
    </row>
    <row r="8931" spans="20:20" ht="20.25" customHeight="1">
      <c r="T8931" s="285"/>
    </row>
    <row r="8932" spans="20:20" ht="20.25" customHeight="1">
      <c r="T8932" s="285"/>
    </row>
    <row r="8933" spans="20:20" ht="20.25" customHeight="1">
      <c r="T8933" s="285"/>
    </row>
    <row r="8934" spans="20:20" ht="20.25" customHeight="1">
      <c r="T8934" s="285"/>
    </row>
    <row r="8935" spans="20:20" ht="20.25" customHeight="1">
      <c r="T8935" s="285"/>
    </row>
    <row r="8936" spans="20:20" ht="20.25" customHeight="1">
      <c r="T8936" s="285"/>
    </row>
    <row r="8937" spans="20:20" ht="20.25" customHeight="1">
      <c r="T8937" s="285"/>
    </row>
    <row r="8938" spans="20:20" ht="20.25" customHeight="1">
      <c r="T8938" s="285"/>
    </row>
    <row r="8939" spans="20:20" ht="20.25" customHeight="1">
      <c r="T8939" s="285"/>
    </row>
    <row r="8940" spans="20:20" ht="20.25" customHeight="1">
      <c r="T8940" s="285"/>
    </row>
    <row r="8941" spans="20:20" ht="20.25" customHeight="1">
      <c r="T8941" s="285"/>
    </row>
    <row r="8942" spans="20:20" ht="20.25" customHeight="1">
      <c r="T8942" s="285"/>
    </row>
    <row r="8943" spans="20:20" ht="20.25" customHeight="1">
      <c r="T8943" s="285"/>
    </row>
    <row r="8944" spans="20:20" ht="20.25" customHeight="1">
      <c r="T8944" s="285"/>
    </row>
    <row r="8945" spans="20:20" ht="20.25" customHeight="1">
      <c r="T8945" s="285"/>
    </row>
    <row r="8946" spans="20:20" ht="20.25" customHeight="1">
      <c r="T8946" s="285"/>
    </row>
    <row r="8947" spans="20:20" ht="20.25" customHeight="1">
      <c r="T8947" s="285"/>
    </row>
    <row r="8948" spans="20:20" ht="20.25" customHeight="1">
      <c r="T8948" s="285"/>
    </row>
    <row r="8949" spans="20:20" ht="20.25" customHeight="1">
      <c r="T8949" s="285"/>
    </row>
    <row r="8950" spans="20:20" ht="20.25" customHeight="1">
      <c r="T8950" s="285"/>
    </row>
    <row r="8951" spans="20:20" ht="20.25" customHeight="1">
      <c r="T8951" s="285"/>
    </row>
    <row r="8952" spans="20:20" ht="20.25" customHeight="1">
      <c r="T8952" s="285"/>
    </row>
    <row r="8953" spans="20:20" ht="20.25" customHeight="1">
      <c r="T8953" s="285"/>
    </row>
    <row r="8954" spans="20:20" ht="20.25" customHeight="1">
      <c r="T8954" s="285"/>
    </row>
    <row r="8955" spans="20:20" ht="20.25" customHeight="1">
      <c r="T8955" s="285"/>
    </row>
    <row r="8956" spans="20:20" ht="20.25" customHeight="1">
      <c r="T8956" s="285"/>
    </row>
    <row r="8957" spans="20:20" ht="20.25" customHeight="1">
      <c r="T8957" s="285"/>
    </row>
    <row r="8958" spans="20:20" ht="20.25" customHeight="1">
      <c r="T8958" s="285"/>
    </row>
    <row r="8959" spans="20:20" ht="20.25" customHeight="1">
      <c r="T8959" s="285"/>
    </row>
    <row r="8960" spans="20:20" ht="20.25" customHeight="1">
      <c r="T8960" s="285"/>
    </row>
    <row r="8961" spans="10:20" ht="20.25" customHeight="1">
      <c r="T8961" s="285"/>
    </row>
    <row r="8962" spans="10:20" ht="20.25" customHeight="1">
      <c r="T8962" s="285"/>
    </row>
    <row r="8963" spans="10:20" ht="20.25" customHeight="1">
      <c r="T8963" s="285"/>
    </row>
    <row r="8964" spans="10:20" ht="20.25" customHeight="1">
      <c r="J8964" t="s">
        <v>58</v>
      </c>
      <c r="T8964" s="285"/>
    </row>
  </sheetData>
  <sheetProtection algorithmName="SHA-512" hashValue="z7dQm3jqFFBVxlODci85j17KNhkB0wnaxH4l5SgoynW9m000n4dQJ0LxFvRCgNusuqNxHG5Y1o8k+PBASOFZ4Q==" saltValue="T1bc3CsUlZ0GKDpxmZNrzQ==" spinCount="100000" sheet="1" formatCells="0" autoFilter="0"/>
  <autoFilter ref="L44:S8965" xr:uid="{D2E24D0F-818A-4869-84A0-D8A339DB83B2}"/>
  <mergeCells count="24">
    <mergeCell ref="L10:Q10"/>
    <mergeCell ref="L38:M38"/>
    <mergeCell ref="L36:M36"/>
    <mergeCell ref="L42:M42"/>
    <mergeCell ref="N34:P34"/>
    <mergeCell ref="L13:N13"/>
    <mergeCell ref="L15:M15"/>
    <mergeCell ref="L17:M17"/>
    <mergeCell ref="L19:M19"/>
    <mergeCell ref="L26:M26"/>
    <mergeCell ref="L28:M28"/>
    <mergeCell ref="L20:M21"/>
    <mergeCell ref="L30:M30"/>
    <mergeCell ref="L32:M32"/>
    <mergeCell ref="L34:M34"/>
    <mergeCell ref="N28:P28"/>
    <mergeCell ref="N32:P32"/>
    <mergeCell ref="N36:P36"/>
    <mergeCell ref="N38:P38"/>
    <mergeCell ref="N15:P15"/>
    <mergeCell ref="N17:P17"/>
    <mergeCell ref="N19:P19"/>
    <mergeCell ref="N26:P26"/>
    <mergeCell ref="N30:P30"/>
  </mergeCells>
  <phoneticPr fontId="11" type="noConversion"/>
  <dataValidations count="6">
    <dataValidation type="list" allowBlank="1" showInputMessage="1" showErrorMessage="1" sqref="N36:P36" xr:uid="{65DCE2CC-5034-44CF-BDA1-3B21C4BCA49E}">
      <formula1>INDIRECT(SUBSTITUTE($N$34," ","_"))</formula1>
    </dataValidation>
    <dataValidation allowBlank="1" showErrorMessage="1" errorTitle="Incorrect TE-ID format" error="Please fill in the correct TE-ID format!_x000a__x000a_TE-ID should start with &quot;TE-&quot; and 8 digits." promptTitle="TE-ID Format" prompt="TE-ID should start with &quot;TE-&quot; and 8 digits" sqref="M45 O45" xr:uid="{E68E2251-0118-4EE7-A566-FB766232DFCB}"/>
    <dataValidation type="custom" allowBlank="1" showErrorMessage="1" errorTitle="TE-ID format is not valid" error="The format of TE-ID must conform to 'TE-12345678'" promptTitle="TE-ID Format" prompt="TE-ID should start with &quot;TE-&quot; and 8 digits" sqref="N28:P28" xr:uid="{843E34F5-9BEF-4423-934C-36CC900547A0}">
      <formula1>IF(AND(LEN(N28)=11,LEFT(N28,3)="TE-"),1,0)</formula1>
    </dataValidation>
    <dataValidation type="custom" allowBlank="1" showErrorMessage="1" errorTitle="TE-ID format is not valid" error="The format of TE-ID must conform to 'TE-12345678'" promptTitle="TE-ID Format" prompt="TE-ID should start with &quot;TE-&quot; and 8 digits" sqref="M46:M1048576" xr:uid="{FB5EB41A-88E5-4E42-BE8E-1D4CD9889538}">
      <formula1>IF(OR(LEFT(M46,3)&lt;&gt;"TE-",LEN(M46)&lt;&gt;11),0,1)</formula1>
    </dataValidation>
    <dataValidation type="list" allowBlank="1" showInputMessage="1" showErrorMessage="1" sqref="P47" xr:uid="{A8984817-DF5B-4FC3-964C-A83E95FD37D9}">
      <formula1>INDIRECT(SUBSTITUTE(O46," ","_"))</formula1>
    </dataValidation>
    <dataValidation type="list" allowBlank="1" showInputMessage="1" showErrorMessage="1" sqref="P48:P1048576" xr:uid="{EDFDF724-2321-41AF-819F-090FAF07DBCF}">
      <formula1>INDIRECT(SUBSTITUTE(O48," ","_"))</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13</xdr:col>
                    <xdr:colOff>22860</xdr:colOff>
                    <xdr:row>19</xdr:row>
                    <xdr:rowOff>22860</xdr:rowOff>
                  </from>
                  <to>
                    <xdr:col>13</xdr:col>
                    <xdr:colOff>762000</xdr:colOff>
                    <xdr:row>20</xdr:row>
                    <xdr:rowOff>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13</xdr:col>
                    <xdr:colOff>22860</xdr:colOff>
                    <xdr:row>20</xdr:row>
                    <xdr:rowOff>38100</xdr:rowOff>
                  </from>
                  <to>
                    <xdr:col>13</xdr:col>
                    <xdr:colOff>746760</xdr:colOff>
                    <xdr:row>21</xdr:row>
                    <xdr:rowOff>38100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13</xdr:col>
                    <xdr:colOff>22860</xdr:colOff>
                    <xdr:row>21</xdr:row>
                    <xdr:rowOff>38100</xdr:rowOff>
                  </from>
                  <to>
                    <xdr:col>13</xdr:col>
                    <xdr:colOff>723900</xdr:colOff>
                    <xdr:row>22</xdr:row>
                    <xdr:rowOff>38100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13</xdr:col>
                    <xdr:colOff>22860</xdr:colOff>
                    <xdr:row>22</xdr:row>
                    <xdr:rowOff>38100</xdr:rowOff>
                  </from>
                  <to>
                    <xdr:col>13</xdr:col>
                    <xdr:colOff>723900</xdr:colOff>
                    <xdr:row>23</xdr:row>
                    <xdr:rowOff>38100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13</xdr:col>
                    <xdr:colOff>22860</xdr:colOff>
                    <xdr:row>23</xdr:row>
                    <xdr:rowOff>22860</xdr:rowOff>
                  </from>
                  <to>
                    <xdr:col>13</xdr:col>
                    <xdr:colOff>723900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r:uid="{ECA31A87-3A02-4FD8-A3B8-959547AE0626}">
          <x14:formula1>
            <xm:f>Ref!$A$2:$A$4</xm:f>
          </x14:formula1>
          <xm:sqref>N17</xm:sqref>
        </x14:dataValidation>
        <x14:dataValidation type="list" allowBlank="1" showInputMessage="1" showErrorMessage="1" xr:uid="{F444F112-F8FB-45D9-8B09-75B7DA43FD85}">
          <x14:formula1>
            <xm:f>Ref!$J$2:$J$4</xm:f>
          </x14:formula1>
          <xm:sqref>Q46:Q146</xm:sqref>
        </x14:dataValidation>
        <x14:dataValidation type="list" allowBlank="1" showInputMessage="1" showErrorMessage="1" xr:uid="{6DB19F7E-1393-443E-84A6-2022C99BE12A}">
          <x14:formula1>
            <xm:f>Ref!$K$2:$K$4</xm:f>
          </x14:formula1>
          <xm:sqref>R95:R146</xm:sqref>
        </x14:dataValidation>
        <x14:dataValidation type="list" allowBlank="1" showInputMessage="1" showErrorMessage="1" xr:uid="{CC33A767-D05A-44BC-BB20-8CCB541ABC13}">
          <x14:formula1>
            <xm:f>Ref!$L$2:$L$4</xm:f>
          </x14:formula1>
          <xm:sqref>S140:S146</xm:sqref>
        </x14:dataValidation>
        <x14:dataValidation type="list" allowBlank="1" showInputMessage="1" showErrorMessage="1" xr:uid="{517BD764-7701-4DC4-8586-8E18BF151163}">
          <x14:formula1>
            <xm:f>Ref!$AS$2:$AS$251</xm:f>
          </x14:formula1>
          <xm:sqref>N34:P34</xm:sqref>
        </x14:dataValidation>
        <x14:dataValidation type="list" allowBlank="1" showErrorMessage="1" errorTitle="Incorrect TE-ID format" error="Please fill in the correct TE-ID format!_x000a__x000a_TE-ID should start with &quot;TE-&quot; and 8 digits." promptTitle="TE-ID Format" prompt="TE-ID should start with &quot;TE-&quot; and 8 digits" xr:uid="{3664624F-4193-41F9-B92B-8A08226AC871}">
          <x14:formula1>
            <xm:f>Ref!$AS$2:$AS$251</xm:f>
          </x14:formula1>
          <xm:sqref>O46:O146</xm:sqref>
        </x14:dataValidation>
        <x14:dataValidation type="list" allowBlank="1" showInputMessage="1" showErrorMessage="1" xr:uid="{536161E6-5152-4047-87F6-0035A8A70C23}">
          <x14:formula1>
            <xm:f>Ref!$K$2:$K$7</xm:f>
          </x14:formula1>
          <xm:sqref>R45:R94</xm:sqref>
        </x14:dataValidation>
        <x14:dataValidation type="list" allowBlank="1" showInputMessage="1" showErrorMessage="1" xr:uid="{EA3CBF95-B714-4D68-8504-7E751B5C682C}">
          <x14:formula1>
            <xm:f>Ref!$KW$2:$KW$4</xm:f>
          </x14:formula1>
          <xm:sqref>S45:S139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2AC0A-C45C-40C7-9AE4-87291B05B046}">
  <sheetPr codeName="Sheet6">
    <tabColor theme="2" tint="-0.89999084444715716"/>
    <pageSetUpPr fitToPage="1"/>
  </sheetPr>
  <dimension ref="A1:NR709"/>
  <sheetViews>
    <sheetView showGridLines="0" zoomScaleNormal="100" workbookViewId="0">
      <pane xSplit="14" ySplit="14" topLeftCell="O15" activePane="bottomRight" state="frozen"/>
      <selection pane="bottomRight" activeCell="J9" sqref="J9"/>
      <selection pane="bottomLeft" activeCell="I1" sqref="I1"/>
      <selection pane="topRight" activeCell="I1" sqref="I1"/>
    </sheetView>
  </sheetViews>
  <sheetFormatPr defaultColWidth="20.5" defaultRowHeight="150" customHeight="1"/>
  <cols>
    <col min="1" max="7" width="20.5" hidden="1" customWidth="1"/>
    <col min="8" max="8" width="3.25" hidden="1" customWidth="1"/>
    <col min="9" max="9" width="7" hidden="1" customWidth="1"/>
    <col min="10" max="10" width="4.75" style="312" customWidth="1"/>
    <col min="11" max="11" width="13" customWidth="1"/>
    <col min="12" max="12" width="11.5" customWidth="1"/>
    <col min="13" max="13" width="12.25" bestFit="1" customWidth="1"/>
    <col min="14" max="14" width="61.5" customWidth="1"/>
    <col min="15" max="15" width="67" customWidth="1"/>
    <col min="16" max="16" width="14" customWidth="1"/>
    <col min="17" max="17" width="16.25" style="8" customWidth="1"/>
    <col min="18" max="18" width="33.5" customWidth="1"/>
    <col min="19" max="19" width="33" style="8" customWidth="1"/>
    <col min="20" max="20" width="39.5" style="8" customWidth="1"/>
    <col min="21" max="21" width="51.25" style="8" customWidth="1"/>
    <col min="22" max="23" width="41" style="8" customWidth="1"/>
    <col min="24" max="24" width="14.5" customWidth="1"/>
    <col min="25" max="25" width="17.75" customWidth="1"/>
    <col min="26" max="26" width="31.5" customWidth="1"/>
    <col min="27" max="27" width="9" customWidth="1"/>
    <col min="28" max="28" width="20.5" style="8"/>
    <col min="29" max="29" width="20.5" style="267"/>
    <col min="30" max="30" width="20.5" style="8"/>
    <col min="31" max="31" width="20.5" style="267"/>
    <col min="32" max="32" width="20.5" style="8"/>
    <col min="33" max="33" width="20.5" style="267"/>
    <col min="34" max="34" width="20.5" style="8"/>
    <col min="35" max="35" width="20.5" style="267"/>
    <col min="36" max="36" width="20.5" style="8"/>
    <col min="37" max="37" width="20.5" style="267"/>
    <col min="38" max="47" width="20.5" style="8"/>
    <col min="48" max="110" width="0" style="8" hidden="1" customWidth="1"/>
    <col min="111" max="111" width="20.5" style="8" hidden="1" customWidth="1"/>
    <col min="112" max="302" width="0" style="8" hidden="1" customWidth="1"/>
    <col min="303" max="16384" width="20.5" style="8"/>
  </cols>
  <sheetData>
    <row r="1" spans="1:382" customFormat="1" ht="14.25" hidden="1" customHeight="1"/>
    <row r="2" spans="1:382" customFormat="1" ht="14.25" hidden="1" customHeight="1"/>
    <row r="3" spans="1:382" customFormat="1" ht="14.25" hidden="1" customHeight="1">
      <c r="F3" s="1" t="str" cm="1">
        <f t="array" ref="F3">IF(E3&gt;0,_xlfn.TEXTJOIN(",",TRUE,_xlfn._xlws.FILTER('MMS criteria'!$AB$14:$AP$14,'MMS criteria'!AB15:AP15="NC")),"")</f>
        <v/>
      </c>
    </row>
    <row r="4" spans="1:382" customFormat="1" ht="14.25" hidden="1" customHeight="1">
      <c r="F4" s="1" t="str" cm="1">
        <f t="array" ref="F4">IF(E4&gt;0,_xlfn.TEXTJOIN(",",TRUE,_xlfn._xlws.FILTER('MMS criteria'!$AB$14:$AP$14,'MMS criteria'!AB16:AP16="NC")),"")</f>
        <v/>
      </c>
    </row>
    <row r="5" spans="1:382" customFormat="1" ht="14.25" hidden="1" customHeight="1"/>
    <row r="6" spans="1:382" customFormat="1" ht="14.25" hidden="1" customHeight="1"/>
    <row r="7" spans="1:382" customFormat="1" ht="14.25" hidden="1" customHeight="1"/>
    <row r="8" spans="1:382" customFormat="1" ht="14.25" hidden="1" customHeight="1"/>
    <row r="9" spans="1:382" customFormat="1" ht="25.15" customHeight="1"/>
    <row r="10" spans="1:382" customFormat="1" ht="49.9" customHeight="1">
      <c r="K10" s="366" t="s">
        <v>59</v>
      </c>
      <c r="L10" s="367"/>
      <c r="M10" s="367"/>
      <c r="N10" s="367"/>
      <c r="O10" s="367"/>
      <c r="R10" s="175"/>
    </row>
    <row r="11" spans="1:382" customFormat="1" ht="35.25" customHeight="1">
      <c r="K11" s="368" t="s">
        <v>60</v>
      </c>
      <c r="L11" s="368"/>
      <c r="M11" s="368"/>
      <c r="N11" s="368"/>
      <c r="AB11" s="369" t="s">
        <v>61</v>
      </c>
      <c r="AC11" s="369"/>
      <c r="AD11" s="369"/>
      <c r="AE11" s="369"/>
      <c r="AF11" s="369"/>
    </row>
    <row r="12" spans="1:382" s="300" customFormat="1" ht="23.65" customHeight="1">
      <c r="M12" s="297"/>
      <c r="Q12" s="297"/>
      <c r="R12" s="297"/>
      <c r="S12" s="297"/>
      <c r="T12" s="297"/>
      <c r="U12" s="297"/>
      <c r="V12" s="297"/>
      <c r="W12" s="297"/>
      <c r="AB12" s="297"/>
    </row>
    <row r="13" spans="1:382" s="302" customFormat="1" ht="21" customHeight="1">
      <c r="A13"/>
      <c r="B13"/>
      <c r="C13"/>
      <c r="D13"/>
      <c r="E13"/>
      <c r="F13"/>
      <c r="G13"/>
      <c r="H13"/>
      <c r="I13"/>
      <c r="J13"/>
      <c r="K13" s="322"/>
      <c r="L13" s="322"/>
      <c r="M13" s="323"/>
      <c r="N13" s="322"/>
      <c r="O13" s="322"/>
      <c r="P13" s="323"/>
      <c r="Q13" s="324"/>
      <c r="R13" s="373" t="s">
        <v>62</v>
      </c>
      <c r="S13" s="374"/>
      <c r="T13" s="374"/>
      <c r="U13" s="374"/>
      <c r="V13" s="375"/>
      <c r="W13" s="321"/>
      <c r="X13" s="370" t="s">
        <v>63</v>
      </c>
      <c r="Y13" s="371"/>
      <c r="Z13" s="372"/>
      <c r="AA13"/>
      <c r="AB13" s="310" t="str" cm="1">
        <f t="array" ref="AB13">IFERROR(_xlfn.LET(
 _xlpm.data, _xlfn._xlws.FILTER(General!L45:L1048576, General!L45:L1048576 &lt;&gt; ""),
 _xlpm.n, ROWS(_xlpm.data),
 _xlpm.seq, _xlfn.SEQUENCE(1, _xlpm.n * 2),
 _xlpm.result, IF(
   MOD(_xlpm.seq, 2) = 1,
   INDEX(TRANSPOSE(_xlpm.data), (_xlpm.seq + 1) / 2),
   INDEX(TRANSPOSE(_xlpm.data), _xlpm.seq / 2) &amp; "'s comment"
 ),
 _xlpm.result
),"")</f>
        <v/>
      </c>
      <c r="AC13" s="310"/>
      <c r="AD13" s="310"/>
      <c r="AE13" s="310"/>
      <c r="AF13" s="310"/>
      <c r="AG13" s="310"/>
      <c r="AH13" s="310"/>
      <c r="AI13" s="310"/>
      <c r="AJ13" s="310"/>
      <c r="AK13" s="310"/>
      <c r="AL13" s="310"/>
      <c r="AM13" s="310"/>
      <c r="AN13" s="310"/>
      <c r="AO13" s="310"/>
      <c r="AP13" s="310"/>
      <c r="AQ13" s="310"/>
      <c r="AR13" s="310"/>
      <c r="AS13" s="310"/>
      <c r="AT13" s="310"/>
      <c r="AU13" s="310"/>
      <c r="AV13" s="310"/>
      <c r="AW13" s="310"/>
      <c r="AX13" s="310"/>
      <c r="AY13" s="310"/>
      <c r="AZ13" s="310"/>
      <c r="BA13" s="310"/>
      <c r="BB13" s="310"/>
      <c r="BC13" s="310"/>
      <c r="BD13" s="310"/>
      <c r="BE13" s="310"/>
      <c r="BF13" s="310"/>
      <c r="BG13" s="310"/>
      <c r="BH13" s="310"/>
      <c r="BI13" s="310"/>
      <c r="BJ13" s="310"/>
      <c r="BK13" s="310"/>
      <c r="BL13" s="310"/>
      <c r="BM13" s="310"/>
      <c r="BN13" s="310"/>
      <c r="BO13" s="310"/>
      <c r="BP13" s="310"/>
      <c r="BQ13" s="310"/>
      <c r="BR13" s="310"/>
      <c r="BS13" s="310"/>
      <c r="BT13" s="310"/>
      <c r="BU13" s="310"/>
      <c r="BV13" s="310"/>
      <c r="BW13" s="310"/>
      <c r="BX13" s="310"/>
      <c r="BY13" s="310"/>
      <c r="BZ13" s="310"/>
      <c r="CA13" s="310"/>
      <c r="CB13" s="310"/>
      <c r="CC13" s="310"/>
      <c r="CD13" s="310"/>
      <c r="CE13" s="310"/>
      <c r="CF13" s="310"/>
      <c r="CG13" s="310"/>
      <c r="CH13" s="310"/>
      <c r="CI13" s="310"/>
      <c r="CJ13" s="310"/>
      <c r="CK13" s="310"/>
      <c r="CL13" s="310"/>
      <c r="CM13" s="310"/>
      <c r="CN13" s="310"/>
      <c r="CO13" s="310"/>
      <c r="CP13" s="310"/>
      <c r="CQ13" s="310"/>
      <c r="CR13" s="310"/>
      <c r="CS13" s="310"/>
      <c r="CT13" s="310"/>
      <c r="CU13" s="310"/>
      <c r="CV13" s="310"/>
      <c r="CW13" s="310"/>
      <c r="CX13" s="310"/>
      <c r="CY13" s="310"/>
      <c r="CZ13" s="310"/>
      <c r="DA13" s="310"/>
      <c r="DB13" s="310"/>
      <c r="DC13" s="310"/>
      <c r="DD13" s="310"/>
      <c r="DE13" s="310"/>
      <c r="DF13" s="310"/>
      <c r="DG13" s="310"/>
      <c r="DH13" s="310"/>
      <c r="DI13" s="310"/>
      <c r="DJ13" s="310"/>
      <c r="DK13" s="310"/>
      <c r="DL13" s="310"/>
      <c r="DM13" s="310"/>
      <c r="DN13" s="310"/>
      <c r="DO13" s="310"/>
      <c r="DP13" s="310"/>
      <c r="DQ13" s="310"/>
      <c r="DR13" s="310"/>
      <c r="DS13" s="310"/>
      <c r="DT13" s="310"/>
      <c r="DU13" s="310"/>
      <c r="DV13" s="310"/>
      <c r="DW13" s="310"/>
      <c r="DX13" s="310"/>
      <c r="DY13" s="310"/>
      <c r="DZ13" s="310"/>
      <c r="EA13" s="310"/>
      <c r="EB13" s="310"/>
      <c r="EC13" s="310"/>
      <c r="ED13" s="310"/>
      <c r="EE13" s="310"/>
      <c r="EF13" s="310"/>
      <c r="EG13" s="310"/>
      <c r="EH13" s="310"/>
      <c r="EI13" s="310"/>
      <c r="EJ13" s="310"/>
      <c r="EK13" s="310"/>
      <c r="EL13" s="310"/>
      <c r="EM13" s="310"/>
      <c r="EN13" s="310"/>
      <c r="EO13" s="310"/>
      <c r="EP13" s="310"/>
      <c r="EQ13" s="310"/>
      <c r="ER13" s="310"/>
      <c r="ES13" s="310"/>
      <c r="ET13" s="310"/>
      <c r="EU13" s="310"/>
      <c r="EV13" s="310"/>
      <c r="EW13" s="310"/>
      <c r="EX13" s="310"/>
      <c r="EY13" s="310"/>
      <c r="EZ13" s="310"/>
      <c r="FA13" s="310"/>
      <c r="FB13" s="310"/>
      <c r="FC13" s="310"/>
      <c r="FD13" s="310"/>
      <c r="FE13" s="310"/>
      <c r="FF13" s="310"/>
      <c r="FG13" s="310"/>
      <c r="FH13" s="310"/>
      <c r="FI13" s="310"/>
      <c r="FJ13" s="310"/>
      <c r="FK13" s="310"/>
      <c r="FL13" s="310"/>
      <c r="FM13" s="310"/>
      <c r="FN13" s="310"/>
      <c r="FO13" s="310"/>
      <c r="FP13" s="310"/>
      <c r="FQ13" s="310"/>
      <c r="FR13" s="310"/>
      <c r="FS13" s="310"/>
      <c r="FT13" s="310"/>
      <c r="FU13" s="310"/>
      <c r="FV13" s="310"/>
      <c r="FW13" s="310"/>
      <c r="FX13" s="310"/>
      <c r="FY13" s="310"/>
      <c r="FZ13" s="310"/>
      <c r="GA13" s="310"/>
      <c r="GB13" s="310"/>
      <c r="GC13" s="310"/>
      <c r="GD13" s="310"/>
      <c r="GE13" s="310"/>
      <c r="GF13" s="310"/>
      <c r="GG13" s="310"/>
      <c r="GH13" s="310"/>
      <c r="GI13" s="310"/>
      <c r="GJ13" s="310"/>
      <c r="GK13" s="310"/>
      <c r="GL13" s="310"/>
      <c r="GM13" s="310"/>
      <c r="GN13" s="310"/>
      <c r="GO13" s="310"/>
      <c r="GP13" s="310"/>
      <c r="GQ13" s="310"/>
      <c r="GR13" s="310"/>
      <c r="GS13" s="310"/>
      <c r="GT13" s="310"/>
      <c r="GU13" s="310"/>
      <c r="GV13" s="310"/>
      <c r="GW13" s="310"/>
      <c r="GX13" s="310"/>
      <c r="GY13" s="310"/>
      <c r="GZ13" s="310"/>
      <c r="HA13" s="310"/>
      <c r="HB13" s="310"/>
      <c r="HC13" s="310"/>
      <c r="HD13" s="310"/>
      <c r="HE13" s="310"/>
      <c r="HF13" s="310"/>
      <c r="HG13" s="310"/>
      <c r="HH13" s="310"/>
      <c r="HI13" s="310"/>
      <c r="HJ13" s="310"/>
      <c r="HK13" s="310"/>
      <c r="HL13" s="310"/>
      <c r="HM13" s="310"/>
      <c r="HN13" s="310"/>
      <c r="HO13" s="310"/>
      <c r="HP13" s="310"/>
      <c r="HQ13" s="310"/>
      <c r="HR13" s="310"/>
      <c r="HS13" s="310"/>
      <c r="HT13" s="310"/>
      <c r="HU13" s="310"/>
      <c r="HV13" s="310"/>
      <c r="HW13" s="310"/>
      <c r="HX13" s="310"/>
      <c r="HY13" s="310"/>
      <c r="HZ13" s="310"/>
      <c r="IA13" s="310"/>
      <c r="IB13" s="310"/>
      <c r="IC13" s="310"/>
      <c r="ID13" s="310"/>
      <c r="IE13" s="310"/>
      <c r="IF13" s="310"/>
      <c r="IG13" s="310"/>
      <c r="IH13" s="310"/>
      <c r="II13" s="310"/>
      <c r="IJ13" s="310"/>
      <c r="IK13" s="310"/>
      <c r="IL13" s="310"/>
      <c r="IM13" s="310"/>
      <c r="IN13" s="310"/>
      <c r="IO13" s="310"/>
      <c r="IP13" s="311"/>
      <c r="IQ13" s="311"/>
      <c r="IR13" s="311"/>
      <c r="IS13" s="311"/>
      <c r="IT13" s="311"/>
      <c r="IU13" s="311"/>
      <c r="IV13" s="311"/>
      <c r="IW13" s="311"/>
      <c r="IX13" s="311"/>
      <c r="IY13" s="311"/>
      <c r="IZ13" s="311"/>
      <c r="JA13" s="311"/>
      <c r="JB13" s="311"/>
      <c r="JC13" s="311"/>
      <c r="JD13" s="311"/>
      <c r="JE13" s="311"/>
      <c r="JF13" s="311"/>
      <c r="JG13" s="311"/>
      <c r="JH13" s="311"/>
      <c r="JI13" s="311"/>
      <c r="JJ13" s="311"/>
      <c r="JK13" s="311"/>
      <c r="JL13" s="311"/>
      <c r="JM13" s="311"/>
      <c r="JN13" s="311"/>
      <c r="JO13" s="311"/>
      <c r="JP13" s="311"/>
      <c r="JQ13" s="311"/>
      <c r="JR13" s="311"/>
      <c r="JS13" s="311"/>
      <c r="JT13" s="311"/>
      <c r="JU13" s="311"/>
      <c r="JV13" s="311"/>
      <c r="JW13" s="311"/>
      <c r="JX13" s="311"/>
      <c r="JY13" s="311"/>
      <c r="JZ13" s="311"/>
      <c r="KA13" s="311"/>
      <c r="KB13" s="311"/>
      <c r="KC13" s="311"/>
      <c r="KD13" s="311"/>
      <c r="KE13" s="311"/>
      <c r="KF13" s="311"/>
      <c r="KG13" s="311"/>
      <c r="KH13" s="311"/>
      <c r="KI13" s="311"/>
      <c r="KJ13" s="311"/>
      <c r="KK13" s="311"/>
      <c r="KL13" s="311"/>
      <c r="KM13" s="311"/>
      <c r="KN13" s="311"/>
      <c r="KO13" s="311"/>
      <c r="KP13" s="311"/>
      <c r="KQ13" s="311"/>
    </row>
    <row r="14" spans="1:382" s="303" customFormat="1" ht="64.900000000000006" customHeight="1">
      <c r="A14"/>
      <c r="B14"/>
      <c r="C14"/>
      <c r="D14"/>
      <c r="E14"/>
      <c r="F14"/>
      <c r="G14"/>
      <c r="H14"/>
      <c r="I14"/>
      <c r="J14"/>
      <c r="K14" s="325" t="s">
        <v>64</v>
      </c>
      <c r="L14" s="325" t="s">
        <v>65</v>
      </c>
      <c r="M14" s="326" t="s">
        <v>66</v>
      </c>
      <c r="N14" s="325" t="s">
        <v>67</v>
      </c>
      <c r="O14" s="325" t="s">
        <v>68</v>
      </c>
      <c r="P14" s="326" t="s">
        <v>69</v>
      </c>
      <c r="Q14" s="327" t="s">
        <v>70</v>
      </c>
      <c r="R14" s="307" t="s">
        <v>71</v>
      </c>
      <c r="S14" s="307" t="s">
        <v>72</v>
      </c>
      <c r="T14" s="308" t="s">
        <v>73</v>
      </c>
      <c r="U14" s="307" t="s">
        <v>74</v>
      </c>
      <c r="V14" s="307" t="s">
        <v>75</v>
      </c>
      <c r="W14" s="307" t="s">
        <v>76</v>
      </c>
      <c r="X14" s="309" t="s">
        <v>77</v>
      </c>
      <c r="Y14" s="307" t="s">
        <v>78</v>
      </c>
      <c r="Z14" s="307" t="s">
        <v>79</v>
      </c>
      <c r="AA14"/>
      <c r="AB14" s="301" t="str" cm="1">
        <f t="array" ref="AB14">IFERROR(_xlfn.LET(
 _xlpm.data, _xlfn._xlws.FILTER(General!M45:M1048576, General!M45:M1048576 &lt;&gt; ""),
 _xlpm.n, ROWS(_xlpm.data),
 _xlpm.seq, _xlfn.SEQUENCE(1, _xlpm.n * 2 ),
 _xlpm.result, IF(
   MOD(_xlpm.seq, 2) = 1,
   INDEX(TRANSPOSE(_xlpm.data), (_xlpm.seq + 1) / 2),
   INDEX(TRANSPOSE(_xlpm.data), _xlpm.seq / 2)
 ),
 _xlpm.result
),"")</f>
        <v/>
      </c>
      <c r="AC14" s="301"/>
      <c r="AD14" s="301"/>
      <c r="AE14" s="301"/>
      <c r="AF14" s="301"/>
      <c r="AG14" s="301"/>
      <c r="AH14" s="301"/>
      <c r="AI14" s="301"/>
      <c r="AJ14" s="301"/>
      <c r="AK14" s="301"/>
      <c r="AL14" s="301"/>
      <c r="AM14" s="301"/>
      <c r="AN14" s="301"/>
      <c r="AO14" s="301"/>
      <c r="AP14" s="301"/>
      <c r="AQ14" s="301"/>
      <c r="AR14" s="301"/>
      <c r="AS14" s="301"/>
      <c r="AT14" s="301"/>
      <c r="AU14" s="301"/>
      <c r="AV14" s="301"/>
      <c r="AW14" s="301"/>
      <c r="AX14" s="301"/>
      <c r="AY14" s="301"/>
      <c r="AZ14" s="301"/>
      <c r="BA14" s="301"/>
      <c r="BB14" s="301"/>
      <c r="BC14" s="301"/>
      <c r="BD14" s="301"/>
      <c r="BE14" s="301"/>
      <c r="BF14" s="301"/>
      <c r="BG14" s="301"/>
      <c r="BH14" s="301"/>
      <c r="BI14" s="301"/>
      <c r="BJ14" s="301"/>
      <c r="BK14" s="301"/>
      <c r="BL14" s="301"/>
      <c r="BM14" s="301"/>
      <c r="BN14" s="301"/>
      <c r="BO14" s="301"/>
      <c r="BP14" s="301"/>
      <c r="BQ14" s="301"/>
      <c r="BR14" s="301"/>
      <c r="BS14" s="301"/>
      <c r="BT14" s="301"/>
      <c r="BU14" s="301"/>
      <c r="BV14" s="301"/>
      <c r="BW14" s="301"/>
      <c r="BX14" s="301"/>
      <c r="BY14" s="301"/>
      <c r="BZ14" s="301"/>
      <c r="CA14" s="301"/>
      <c r="CB14" s="301"/>
      <c r="CC14" s="301"/>
      <c r="CD14" s="301"/>
      <c r="CE14" s="301"/>
      <c r="CF14" s="301"/>
      <c r="CG14" s="301"/>
      <c r="CH14" s="301"/>
      <c r="CI14" s="301"/>
      <c r="CJ14" s="301"/>
      <c r="CK14" s="301"/>
      <c r="CL14" s="301"/>
      <c r="CM14" s="301"/>
      <c r="CN14" s="301"/>
      <c r="CO14" s="301"/>
      <c r="CP14" s="301"/>
      <c r="CQ14" s="301"/>
      <c r="CR14" s="301"/>
      <c r="CS14" s="301"/>
      <c r="CT14" s="301"/>
      <c r="CU14" s="301"/>
      <c r="CV14" s="301"/>
      <c r="CW14" s="301"/>
      <c r="CX14" s="301"/>
      <c r="CY14" s="301"/>
      <c r="CZ14" s="301"/>
      <c r="DA14" s="301"/>
      <c r="DB14" s="301"/>
      <c r="DC14" s="301"/>
      <c r="DD14" s="301"/>
      <c r="DE14" s="301"/>
      <c r="DF14" s="301"/>
      <c r="DG14" s="301"/>
      <c r="DH14" s="301"/>
      <c r="DI14" s="301"/>
      <c r="DJ14" s="301"/>
      <c r="DK14" s="301"/>
      <c r="DL14" s="301"/>
      <c r="DM14" s="301"/>
      <c r="DN14" s="301"/>
      <c r="DO14" s="301"/>
      <c r="DP14" s="301"/>
      <c r="DQ14" s="301"/>
      <c r="DR14" s="301"/>
      <c r="DS14" s="301"/>
      <c r="DT14" s="301"/>
      <c r="DU14" s="301"/>
      <c r="DV14" s="301"/>
      <c r="DW14" s="301"/>
      <c r="DX14" s="301"/>
      <c r="DY14" s="301"/>
      <c r="DZ14" s="301"/>
      <c r="EA14" s="301"/>
      <c r="EB14" s="301"/>
      <c r="EC14" s="301"/>
      <c r="ED14" s="301"/>
      <c r="EE14" s="301"/>
      <c r="EF14" s="301"/>
      <c r="EG14" s="301"/>
      <c r="EH14" s="301"/>
      <c r="EI14" s="301"/>
      <c r="EJ14" s="301"/>
      <c r="EK14" s="301"/>
      <c r="EL14" s="301"/>
      <c r="EM14" s="301"/>
      <c r="EN14" s="301"/>
      <c r="EO14" s="301"/>
      <c r="EP14" s="301"/>
      <c r="EQ14" s="301"/>
      <c r="ER14" s="301"/>
      <c r="ES14" s="301"/>
      <c r="ET14" s="301"/>
      <c r="EU14" s="301"/>
      <c r="EV14" s="301"/>
      <c r="EW14" s="301"/>
      <c r="EX14" s="301"/>
      <c r="EY14" s="301"/>
      <c r="EZ14" s="301"/>
      <c r="FA14" s="301"/>
      <c r="FB14" s="301"/>
      <c r="FC14" s="301"/>
      <c r="FD14" s="301"/>
      <c r="FE14" s="301"/>
      <c r="FF14" s="301"/>
      <c r="FG14" s="301"/>
      <c r="FH14" s="301"/>
      <c r="FI14" s="301"/>
      <c r="FJ14" s="301"/>
      <c r="FK14" s="301"/>
      <c r="FL14" s="301"/>
      <c r="FM14" s="301"/>
      <c r="FN14" s="301"/>
      <c r="FO14" s="301"/>
      <c r="FP14" s="301"/>
      <c r="FQ14" s="301"/>
      <c r="FR14" s="301"/>
      <c r="FS14" s="301"/>
      <c r="FT14" s="301"/>
      <c r="FU14" s="301"/>
      <c r="FV14" s="301"/>
      <c r="FW14" s="301"/>
      <c r="FX14" s="301"/>
      <c r="FY14" s="301"/>
      <c r="FZ14" s="301"/>
      <c r="GA14" s="301"/>
      <c r="GB14" s="301"/>
      <c r="GC14" s="301"/>
      <c r="GD14" s="301"/>
      <c r="GE14" s="301"/>
      <c r="GF14" s="301"/>
      <c r="GG14" s="301"/>
      <c r="GH14" s="301"/>
      <c r="GI14" s="301"/>
      <c r="GJ14" s="301"/>
      <c r="GK14" s="301"/>
      <c r="GL14" s="301"/>
      <c r="GM14" s="301"/>
      <c r="GN14" s="301"/>
      <c r="GO14" s="301"/>
      <c r="GP14" s="301"/>
      <c r="GQ14" s="301"/>
      <c r="GR14" s="301"/>
      <c r="GS14" s="301"/>
      <c r="GT14" s="301"/>
      <c r="GU14" s="301"/>
      <c r="GV14" s="301"/>
      <c r="GW14" s="301"/>
      <c r="GX14" s="301"/>
      <c r="GY14" s="301"/>
      <c r="GZ14" s="301"/>
      <c r="HA14" s="301"/>
      <c r="HB14" s="301"/>
      <c r="HC14" s="301"/>
      <c r="HD14" s="301"/>
      <c r="HE14" s="301"/>
      <c r="HF14" s="301"/>
      <c r="HG14" s="301"/>
      <c r="HH14" s="301"/>
      <c r="HI14" s="301"/>
      <c r="HJ14" s="301"/>
      <c r="HK14" s="301"/>
      <c r="HL14" s="301"/>
      <c r="HM14" s="301"/>
      <c r="HN14" s="301"/>
      <c r="HO14" s="301"/>
      <c r="HP14" s="301"/>
      <c r="HQ14" s="301"/>
      <c r="HR14" s="301"/>
      <c r="HS14" s="301"/>
      <c r="HT14" s="301"/>
      <c r="HU14" s="301"/>
      <c r="HV14" s="301"/>
      <c r="HW14" s="301"/>
      <c r="HX14" s="301"/>
      <c r="HY14" s="301"/>
      <c r="HZ14" s="301"/>
      <c r="IA14" s="301"/>
      <c r="IB14" s="301"/>
      <c r="IC14" s="301"/>
      <c r="ID14" s="301"/>
      <c r="IE14" s="301"/>
      <c r="IF14" s="301"/>
      <c r="IG14" s="301"/>
      <c r="IH14" s="301"/>
      <c r="II14" s="301"/>
      <c r="IJ14" s="301"/>
      <c r="IK14" s="301"/>
      <c r="IL14" s="301"/>
      <c r="IM14" s="301"/>
      <c r="IN14" s="301"/>
      <c r="IO14" s="301"/>
    </row>
    <row r="15" spans="1:382" s="281" customFormat="1" ht="150" customHeight="1">
      <c r="A15"/>
      <c r="B15"/>
      <c r="C15"/>
      <c r="D15"/>
      <c r="E15"/>
      <c r="F15"/>
      <c r="G15"/>
      <c r="H15"/>
      <c r="I15" t="str">
        <f>IF(M15="","",INDEX(Criterion_list!F:F,MATCH('MMS criteria'!M15,Criterion_list!C:C,0)))</f>
        <v/>
      </c>
      <c r="J15" s="312" t="str" cm="1">
        <f t="array" ref="J15">IFERROR(_xlfn._xlws.FILTER('Criteria Mapping'!B:B,'Criteria Mapping'!G:G=1),"")</f>
        <v/>
      </c>
      <c r="K15" s="316" t="str">
        <f>IFERROR(IF(_xlfn.XLOOKUP($M15,Criterion_list!$C:$C,Criterion_list!A:A)=0,"",_xlfn.XLOOKUP($M15,Criterion_list!$C:$C,Criterion_list!A:A)),"")</f>
        <v/>
      </c>
      <c r="L15" s="317" t="str">
        <f>IFERROR(IF(_xlfn.XLOOKUP($M15,Criterion_list!$C:$C,Criterion_list!B:B)=0,"",_xlfn.XLOOKUP($M15,Criterion_list!$C:$C,Criterion_list!B:B)),"")</f>
        <v/>
      </c>
      <c r="M15" s="317" t="str">
        <f>IF(J15="","",_xlfn.XLOOKUP(J15,'Criteria Mapping'!B:B,'Criteria Mapping'!A:A))</f>
        <v/>
      </c>
      <c r="N15" s="318" t="str">
        <f>IFERROR(IF(_xlfn.XLOOKUP($J15,Criterion_list!$J:$J,Criterion_list!D:D)=0,"",_xlfn.XLOOKUP($J15,Criterion_list!$J:$J,Criterion_list!D:D)),"")</f>
        <v/>
      </c>
      <c r="O15" s="318" t="str">
        <f>IFERROR(IF(_xlfn.XLOOKUP($M15,Criterion_list!$C:$C,Criterion_list!E:E)=0,"",_xlfn.XLOOKUP($M15,Criterion_list!$C:$C,Criterion_list!E:E)),"")</f>
        <v/>
      </c>
      <c r="P15" s="330"/>
      <c r="Q15" s="304"/>
      <c r="R15" s="319" t="str">
        <f t="shared" ref="R15:R78" si="0">IF(M15="","",IF((COUNTIFS(AB15:XFD15,"NC")+COUNTIFS(AB15:XFD15,"NA")+COUNTIFS(AB15:XFD15,"C"))&lt;COUNTA($AB$13:$XFD$13)/2,"Please select conformity for all sites",IF(COUNTIF(AB15:XFD15,"NC")&gt;0,"NC",IF(COUNTIF(AB15:XFD15,"C")&gt;0,"C","NA"))))</f>
        <v/>
      </c>
      <c r="S15" s="304"/>
      <c r="T15" s="304"/>
      <c r="U15" s="305"/>
      <c r="V15" s="304"/>
      <c r="W15" s="304"/>
      <c r="X15" s="320" t="str">
        <f>IF(M15="","",_xlfn.XLOOKUP(M15,'Criteria Mapping'!A:A,'Criteria Mapping'!W:W))</f>
        <v/>
      </c>
      <c r="Y15" s="320" t="str">
        <f>IF(M15="","",_xlfn.XLOOKUP(M15,'Criteria Mapping'!A:A,'Criteria Mapping'!AH:AH))</f>
        <v/>
      </c>
      <c r="Z15" s="320" t="str">
        <f>IF(M15="","",_xlfn.XLOOKUP(M15,'Criteria Mapping'!A:A,'Criteria Mapping'!AD:AD))</f>
        <v/>
      </c>
      <c r="AA15"/>
      <c r="AC15" s="313"/>
      <c r="AE15" s="313"/>
      <c r="AG15" s="313"/>
      <c r="AI15" s="313"/>
      <c r="AK15" s="313"/>
      <c r="AM15" s="313"/>
      <c r="AO15" s="313"/>
      <c r="AQ15" s="313"/>
      <c r="AS15" s="313"/>
      <c r="AU15" s="313"/>
      <c r="KR15" s="313"/>
      <c r="KT15" s="313"/>
      <c r="KV15" s="313"/>
      <c r="KX15" s="313"/>
      <c r="KZ15" s="313"/>
      <c r="LB15" s="313"/>
      <c r="LD15" s="313"/>
      <c r="LF15" s="313"/>
      <c r="LH15" s="313"/>
      <c r="LJ15" s="313"/>
      <c r="LL15" s="313"/>
      <c r="LN15" s="313"/>
      <c r="LP15" s="313"/>
      <c r="LR15" s="313"/>
      <c r="LT15" s="313"/>
      <c r="LV15" s="313"/>
      <c r="LX15" s="313"/>
      <c r="LZ15" s="313"/>
      <c r="MB15" s="313"/>
      <c r="MD15" s="313"/>
      <c r="MF15" s="313"/>
      <c r="MH15" s="313"/>
      <c r="MJ15" s="313"/>
      <c r="ML15" s="313"/>
      <c r="MN15" s="313"/>
      <c r="MP15" s="313"/>
      <c r="MR15" s="313"/>
      <c r="MT15" s="313"/>
      <c r="MV15" s="313"/>
      <c r="MX15" s="313"/>
      <c r="MZ15" s="313"/>
      <c r="NB15" s="313"/>
      <c r="ND15" s="313"/>
      <c r="NF15" s="313"/>
      <c r="NH15" s="313"/>
      <c r="NJ15" s="313"/>
      <c r="NL15" s="313"/>
      <c r="NN15" s="313"/>
      <c r="NP15" s="313"/>
      <c r="NR15" s="313"/>
    </row>
    <row r="16" spans="1:382" s="281" customFormat="1" ht="150" customHeight="1">
      <c r="A16"/>
      <c r="B16"/>
      <c r="C16"/>
      <c r="D16"/>
      <c r="E16"/>
      <c r="F16"/>
      <c r="G16"/>
      <c r="H16"/>
      <c r="I16" t="str">
        <f>IF(M16="","",INDEX(Criterion_list!F:F,MATCH('MMS criteria'!M16,Criterion_list!C:C,0)))</f>
        <v/>
      </c>
      <c r="J16" s="312"/>
      <c r="K16" s="316" t="str">
        <f>IFERROR(IF(_xlfn.XLOOKUP($M16,Criterion_list!$C:$C,Criterion_list!A:A)=0,"",_xlfn.XLOOKUP($M16,Criterion_list!$C:$C,Criterion_list!A:A)),"")</f>
        <v/>
      </c>
      <c r="L16" s="317" t="str">
        <f>IFERROR(IF(_xlfn.XLOOKUP($M16,Criterion_list!$C:$C,Criterion_list!B:B)=0,"",_xlfn.XLOOKUP($M16,Criterion_list!$C:$C,Criterion_list!B:B)),"")</f>
        <v/>
      </c>
      <c r="M16" s="317" t="str">
        <f>IF(J16="","",_xlfn.XLOOKUP(J16,'Criteria Mapping'!B:B,'Criteria Mapping'!A:A))</f>
        <v/>
      </c>
      <c r="N16" s="318" t="str">
        <f>IFERROR(IF(_xlfn.XLOOKUP($J16,Criterion_list!$J:$J,Criterion_list!D:D)=0,"",_xlfn.XLOOKUP($J16,Criterion_list!$J:$J,Criterion_list!D:D)),"")</f>
        <v/>
      </c>
      <c r="O16" s="318" t="str">
        <f>IFERROR(IF(_xlfn.XLOOKUP($M16,Criterion_list!$C:$C,Criterion_list!E:E)=0,"",_xlfn.XLOOKUP($M16,Criterion_list!$C:$C,Criterion_list!E:E)),"")</f>
        <v/>
      </c>
      <c r="P16" s="330"/>
      <c r="Q16" s="304"/>
      <c r="R16" s="319" t="str">
        <f t="shared" si="0"/>
        <v/>
      </c>
      <c r="S16" s="304"/>
      <c r="T16" s="306"/>
      <c r="U16" s="305"/>
      <c r="V16" s="304"/>
      <c r="W16" s="304"/>
      <c r="X16" s="320" t="str">
        <f>IF(M16="","",_xlfn.XLOOKUP(M16,'Criteria Mapping'!A:A,'Criteria Mapping'!W:W))</f>
        <v/>
      </c>
      <c r="Y16" s="320" t="str">
        <f>IF(M16="","",_xlfn.XLOOKUP(M16,'Criteria Mapping'!A:A,'Criteria Mapping'!AH:AH))</f>
        <v/>
      </c>
      <c r="Z16" s="320" t="str">
        <f>IF(M16="","",_xlfn.XLOOKUP(M16,'Criteria Mapping'!A:A,'Criteria Mapping'!AD:AD))</f>
        <v/>
      </c>
      <c r="AA16"/>
      <c r="AC16" s="313"/>
      <c r="AE16" s="313"/>
      <c r="AG16" s="313"/>
      <c r="AI16" s="313"/>
      <c r="AK16" s="313"/>
      <c r="AM16" s="313"/>
      <c r="AO16" s="313"/>
      <c r="AQ16" s="313"/>
      <c r="AS16" s="313"/>
      <c r="AU16" s="313"/>
      <c r="KR16" s="313"/>
      <c r="KT16" s="313"/>
      <c r="KV16" s="313"/>
      <c r="KX16" s="313"/>
      <c r="KZ16" s="313"/>
      <c r="LB16" s="313"/>
      <c r="LD16" s="313"/>
      <c r="LF16" s="313"/>
      <c r="LH16" s="313"/>
      <c r="LJ16" s="313"/>
      <c r="LL16" s="313"/>
      <c r="LN16" s="313"/>
      <c r="LP16" s="313"/>
      <c r="LR16" s="313"/>
      <c r="LT16" s="313"/>
      <c r="LV16" s="313"/>
      <c r="LX16" s="313"/>
      <c r="LZ16" s="313"/>
      <c r="MB16" s="313"/>
      <c r="MD16" s="313"/>
      <c r="MF16" s="313"/>
      <c r="MH16" s="313"/>
      <c r="MJ16" s="313"/>
      <c r="ML16" s="313"/>
      <c r="MN16" s="313"/>
      <c r="MP16" s="313"/>
      <c r="MR16" s="313"/>
      <c r="MT16" s="313"/>
      <c r="MV16" s="313"/>
      <c r="MX16" s="313"/>
      <c r="MZ16" s="313"/>
      <c r="NB16" s="313"/>
      <c r="ND16" s="313"/>
      <c r="NF16" s="313"/>
      <c r="NH16" s="313"/>
      <c r="NJ16" s="313"/>
      <c r="NL16" s="313"/>
      <c r="NN16" s="313"/>
      <c r="NP16" s="313"/>
      <c r="NR16" s="313"/>
    </row>
    <row r="17" spans="1:382" s="281" customFormat="1" ht="150" customHeight="1">
      <c r="A17"/>
      <c r="B17"/>
      <c r="C17"/>
      <c r="D17"/>
      <c r="E17"/>
      <c r="F17"/>
      <c r="G17"/>
      <c r="H17"/>
      <c r="I17" t="str">
        <f>IF(M17="","",INDEX(Criterion_list!F:F,MATCH('MMS criteria'!M17,Criterion_list!C:C,0)))</f>
        <v/>
      </c>
      <c r="J17" s="312"/>
      <c r="K17" s="316" t="str">
        <f>IFERROR(IF(_xlfn.XLOOKUP($M17,Criterion_list!$C:$C,Criterion_list!A:A)=0,"",_xlfn.XLOOKUP($M17,Criterion_list!$C:$C,Criterion_list!A:A)),"")</f>
        <v/>
      </c>
      <c r="L17" s="317" t="str">
        <f>IFERROR(IF(_xlfn.XLOOKUP($M17,Criterion_list!$C:$C,Criterion_list!B:B)=0,"",_xlfn.XLOOKUP($M17,Criterion_list!$C:$C,Criterion_list!B:B)),"")</f>
        <v/>
      </c>
      <c r="M17" s="317" t="str">
        <f>IF(J17="","",_xlfn.XLOOKUP(J17,'Criteria Mapping'!B:B,'Criteria Mapping'!A:A))</f>
        <v/>
      </c>
      <c r="N17" s="318" t="str">
        <f>IFERROR(IF(_xlfn.XLOOKUP($J17,Criterion_list!$J:$J,Criterion_list!D:D)=0,"",_xlfn.XLOOKUP($J17,Criterion_list!$J:$J,Criterion_list!D:D)),"")</f>
        <v/>
      </c>
      <c r="O17" s="318" t="str">
        <f>IFERROR(IF(_xlfn.XLOOKUP($M17,Criterion_list!$C:$C,Criterion_list!E:E)=0,"",_xlfn.XLOOKUP($M17,Criterion_list!$C:$C,Criterion_list!E:E)),"")</f>
        <v/>
      </c>
      <c r="P17" s="330"/>
      <c r="Q17" s="304"/>
      <c r="R17" s="319" t="str">
        <f t="shared" si="0"/>
        <v/>
      </c>
      <c r="S17" s="304" t="s">
        <v>80</v>
      </c>
      <c r="T17" s="306"/>
      <c r="U17" s="305"/>
      <c r="V17" s="304"/>
      <c r="W17" s="304"/>
      <c r="X17" s="320" t="str">
        <f>IF(M17="","",_xlfn.XLOOKUP(M17,'Criteria Mapping'!A:A,'Criteria Mapping'!W:W))</f>
        <v/>
      </c>
      <c r="Y17" s="320" t="str">
        <f>IF(M17="","",_xlfn.XLOOKUP(M17,'Criteria Mapping'!A:A,'Criteria Mapping'!AH:AH))</f>
        <v/>
      </c>
      <c r="Z17" s="320" t="str">
        <f>IF(M17="","",_xlfn.XLOOKUP(M17,'Criteria Mapping'!A:A,'Criteria Mapping'!AD:AD))</f>
        <v/>
      </c>
      <c r="AA17"/>
      <c r="AC17" s="313"/>
      <c r="AE17" s="313"/>
      <c r="AG17" s="313"/>
      <c r="AI17" s="313"/>
      <c r="AK17" s="313"/>
      <c r="AM17" s="313"/>
      <c r="AO17" s="313"/>
      <c r="AQ17" s="313"/>
      <c r="AS17" s="313"/>
      <c r="AU17" s="313"/>
      <c r="KR17" s="313"/>
      <c r="KT17" s="313"/>
      <c r="KV17" s="313"/>
      <c r="KX17" s="313"/>
      <c r="KZ17" s="313"/>
      <c r="LB17" s="313"/>
      <c r="LD17" s="313"/>
      <c r="LF17" s="313"/>
      <c r="LH17" s="313"/>
      <c r="LJ17" s="313"/>
      <c r="LL17" s="313"/>
      <c r="LN17" s="313"/>
      <c r="LP17" s="313"/>
      <c r="LR17" s="313"/>
      <c r="LT17" s="313"/>
      <c r="LV17" s="313"/>
      <c r="LX17" s="313"/>
      <c r="LZ17" s="313"/>
      <c r="MB17" s="313"/>
      <c r="MD17" s="313"/>
      <c r="MF17" s="313"/>
      <c r="MH17" s="313"/>
      <c r="MJ17" s="313"/>
      <c r="ML17" s="313"/>
      <c r="MN17" s="313"/>
      <c r="MP17" s="313"/>
      <c r="MR17" s="313"/>
      <c r="MT17" s="313"/>
      <c r="MV17" s="313"/>
      <c r="MX17" s="313"/>
      <c r="MZ17" s="313"/>
      <c r="NB17" s="313"/>
      <c r="ND17" s="313"/>
      <c r="NF17" s="313"/>
      <c r="NH17" s="313"/>
      <c r="NJ17" s="313"/>
      <c r="NL17" s="313"/>
      <c r="NN17" s="313"/>
      <c r="NP17" s="313"/>
      <c r="NR17" s="313"/>
    </row>
    <row r="18" spans="1:382" s="281" customFormat="1" ht="150" customHeight="1">
      <c r="A18"/>
      <c r="B18"/>
      <c r="C18"/>
      <c r="D18"/>
      <c r="E18"/>
      <c r="F18"/>
      <c r="G18"/>
      <c r="H18"/>
      <c r="I18" t="str">
        <f>IF(M18="","",INDEX(Criterion_list!F:F,MATCH('MMS criteria'!M18,Criterion_list!C:C,0)))</f>
        <v/>
      </c>
      <c r="J18" s="312"/>
      <c r="K18" s="316" t="str">
        <f>IFERROR(IF(_xlfn.XLOOKUP($M18,Criterion_list!$C:$C,Criterion_list!A:A)=0,"",_xlfn.XLOOKUP($M18,Criterion_list!$C:$C,Criterion_list!A:A)),"")</f>
        <v/>
      </c>
      <c r="L18" s="317" t="str">
        <f>IFERROR(IF(_xlfn.XLOOKUP($M18,Criterion_list!$C:$C,Criterion_list!B:B)=0,"",_xlfn.XLOOKUP($M18,Criterion_list!$C:$C,Criterion_list!B:B)),"")</f>
        <v/>
      </c>
      <c r="M18" s="317" t="str">
        <f>IF(J18="","",_xlfn.XLOOKUP(J18,'Criteria Mapping'!B:B,'Criteria Mapping'!A:A))</f>
        <v/>
      </c>
      <c r="N18" s="318" t="str">
        <f>IFERROR(IF(_xlfn.XLOOKUP($J18,Criterion_list!$J:$J,Criterion_list!D:D)=0,"",_xlfn.XLOOKUP($J18,Criterion_list!$J:$J,Criterion_list!D:D)),"")</f>
        <v/>
      </c>
      <c r="O18" s="318" t="str">
        <f>IFERROR(IF(_xlfn.XLOOKUP($M18,Criterion_list!$C:$C,Criterion_list!E:E)=0,"",_xlfn.XLOOKUP($M18,Criterion_list!$C:$C,Criterion_list!E:E)),"")</f>
        <v/>
      </c>
      <c r="P18" s="330"/>
      <c r="Q18" s="304"/>
      <c r="R18" s="319" t="str">
        <f t="shared" si="0"/>
        <v/>
      </c>
      <c r="S18" s="304"/>
      <c r="T18" s="306"/>
      <c r="U18" s="305"/>
      <c r="V18" s="304"/>
      <c r="W18" s="304"/>
      <c r="X18" s="320" t="str">
        <f>IF(M18="","",_xlfn.XLOOKUP(M18,'Criteria Mapping'!A:A,'Criteria Mapping'!W:W))</f>
        <v/>
      </c>
      <c r="Y18" s="320" t="str">
        <f>IF(M18="","",_xlfn.XLOOKUP(M18,'Criteria Mapping'!A:A,'Criteria Mapping'!AH:AH))</f>
        <v/>
      </c>
      <c r="Z18" s="320" t="str">
        <f>IF(M18="","",_xlfn.XLOOKUP(M18,'Criteria Mapping'!A:A,'Criteria Mapping'!AD:AD))</f>
        <v/>
      </c>
      <c r="AA18"/>
      <c r="AC18" s="313"/>
      <c r="AE18" s="313"/>
      <c r="AG18" s="313"/>
      <c r="AI18" s="313"/>
      <c r="AK18" s="313"/>
      <c r="AM18" s="313"/>
      <c r="AO18" s="313"/>
      <c r="AQ18" s="313"/>
      <c r="AS18" s="313"/>
      <c r="AU18" s="313"/>
      <c r="KR18" s="313"/>
      <c r="KT18" s="313"/>
      <c r="KV18" s="313"/>
      <c r="KX18" s="313"/>
      <c r="KZ18" s="313"/>
      <c r="LB18" s="313"/>
      <c r="LD18" s="313"/>
      <c r="LF18" s="313"/>
      <c r="LH18" s="313"/>
      <c r="LJ18" s="313"/>
      <c r="LL18" s="313"/>
      <c r="LN18" s="313"/>
      <c r="LP18" s="313"/>
      <c r="LR18" s="313"/>
      <c r="LT18" s="313"/>
      <c r="LV18" s="313"/>
      <c r="LX18" s="313"/>
      <c r="LZ18" s="313"/>
      <c r="MB18" s="313"/>
      <c r="MD18" s="313"/>
      <c r="MF18" s="313"/>
      <c r="MH18" s="313"/>
      <c r="MJ18" s="313"/>
      <c r="ML18" s="313"/>
      <c r="MN18" s="313"/>
      <c r="MP18" s="313"/>
      <c r="MR18" s="313"/>
      <c r="MT18" s="313"/>
      <c r="MV18" s="313"/>
      <c r="MX18" s="313"/>
      <c r="MZ18" s="313"/>
      <c r="NB18" s="313"/>
      <c r="ND18" s="313"/>
      <c r="NF18" s="313"/>
      <c r="NH18" s="313"/>
      <c r="NJ18" s="313"/>
      <c r="NL18" s="313"/>
      <c r="NN18" s="313"/>
      <c r="NP18" s="313"/>
      <c r="NR18" s="313"/>
    </row>
    <row r="19" spans="1:382" s="281" customFormat="1" ht="150" customHeight="1">
      <c r="A19"/>
      <c r="B19"/>
      <c r="C19"/>
      <c r="D19"/>
      <c r="E19"/>
      <c r="F19"/>
      <c r="G19"/>
      <c r="H19"/>
      <c r="I19" t="str">
        <f>IF(M19="","",INDEX(Criterion_list!F:F,MATCH('MMS criteria'!M19,Criterion_list!C:C,0)))</f>
        <v/>
      </c>
      <c r="J19" s="312"/>
      <c r="K19" s="316" t="str">
        <f>IFERROR(IF(_xlfn.XLOOKUP($M19,Criterion_list!$C:$C,Criterion_list!A:A)=0,"",_xlfn.XLOOKUP($M19,Criterion_list!$C:$C,Criterion_list!A:A)),"")</f>
        <v/>
      </c>
      <c r="L19" s="317" t="str">
        <f>IFERROR(IF(_xlfn.XLOOKUP($M19,Criterion_list!$C:$C,Criterion_list!B:B)=0,"",_xlfn.XLOOKUP($M19,Criterion_list!$C:$C,Criterion_list!B:B)),"")</f>
        <v/>
      </c>
      <c r="M19" s="317" t="str">
        <f>IF(J19="","",_xlfn.XLOOKUP(J19,'Criteria Mapping'!B:B,'Criteria Mapping'!A:A))</f>
        <v/>
      </c>
      <c r="N19" s="318" t="str">
        <f>IFERROR(IF(_xlfn.XLOOKUP($J19,Criterion_list!$J:$J,Criterion_list!D:D)=0,"",_xlfn.XLOOKUP($J19,Criterion_list!$J:$J,Criterion_list!D:D)),"")</f>
        <v/>
      </c>
      <c r="O19" s="318" t="str">
        <f>IFERROR(IF(_xlfn.XLOOKUP($M19,Criterion_list!$C:$C,Criterion_list!E:E)=0,"",_xlfn.XLOOKUP($M19,Criterion_list!$C:$C,Criterion_list!E:E)),"")</f>
        <v/>
      </c>
      <c r="P19" s="330"/>
      <c r="Q19" s="304"/>
      <c r="R19" s="319" t="str">
        <f t="shared" si="0"/>
        <v/>
      </c>
      <c r="S19" s="304"/>
      <c r="T19" s="306"/>
      <c r="U19" s="305"/>
      <c r="V19" s="304"/>
      <c r="W19" s="304"/>
      <c r="X19" s="320" t="str">
        <f>IF(M19="","",_xlfn.XLOOKUP(M19,'Criteria Mapping'!A:A,'Criteria Mapping'!W:W))</f>
        <v/>
      </c>
      <c r="Y19" s="320" t="str">
        <f>IF(M19="","",_xlfn.XLOOKUP(M19,'Criteria Mapping'!A:A,'Criteria Mapping'!AH:AH))</f>
        <v/>
      </c>
      <c r="Z19" s="320" t="str">
        <f>IF(M19="","",_xlfn.XLOOKUP(M19,'Criteria Mapping'!A:A,'Criteria Mapping'!AD:AD))</f>
        <v/>
      </c>
      <c r="AA19"/>
      <c r="AC19" s="313"/>
      <c r="AE19" s="313"/>
      <c r="AG19" s="313"/>
      <c r="AI19" s="313"/>
      <c r="AK19" s="313"/>
      <c r="AM19" s="313"/>
      <c r="AO19" s="313"/>
      <c r="AQ19" s="313"/>
      <c r="AS19" s="313"/>
      <c r="AU19" s="313"/>
      <c r="KR19" s="313"/>
      <c r="KT19" s="313"/>
      <c r="KV19" s="313"/>
      <c r="KX19" s="313"/>
      <c r="KZ19" s="313"/>
      <c r="LB19" s="313"/>
      <c r="LD19" s="313"/>
      <c r="LF19" s="313"/>
      <c r="LH19" s="313"/>
      <c r="LJ19" s="313"/>
      <c r="LL19" s="313"/>
      <c r="LN19" s="313"/>
      <c r="LP19" s="313"/>
      <c r="LR19" s="313"/>
      <c r="LT19" s="313"/>
      <c r="LV19" s="313"/>
      <c r="LX19" s="313"/>
      <c r="LZ19" s="313"/>
      <c r="MB19" s="313"/>
      <c r="MD19" s="313"/>
      <c r="MF19" s="313"/>
      <c r="MH19" s="313"/>
      <c r="MJ19" s="313"/>
      <c r="ML19" s="313"/>
      <c r="MN19" s="313"/>
      <c r="MP19" s="313"/>
      <c r="MR19" s="313"/>
      <c r="MT19" s="313"/>
      <c r="MV19" s="313"/>
      <c r="MX19" s="313"/>
      <c r="MZ19" s="313"/>
      <c r="NB19" s="313"/>
      <c r="ND19" s="313"/>
      <c r="NF19" s="313"/>
      <c r="NH19" s="313"/>
      <c r="NJ19" s="313"/>
      <c r="NL19" s="313"/>
      <c r="NN19" s="313"/>
      <c r="NP19" s="313"/>
      <c r="NR19" s="313"/>
    </row>
    <row r="20" spans="1:382" s="281" customFormat="1" ht="150" customHeight="1">
      <c r="A20"/>
      <c r="B20"/>
      <c r="C20"/>
      <c r="D20"/>
      <c r="E20"/>
      <c r="F20"/>
      <c r="G20"/>
      <c r="H20"/>
      <c r="I20" t="str">
        <f>IF(M20="","",INDEX(Criterion_list!F:F,MATCH('MMS criteria'!M20,Criterion_list!C:C,0)))</f>
        <v/>
      </c>
      <c r="J20" s="312"/>
      <c r="K20" s="316" t="str">
        <f>IFERROR(IF(_xlfn.XLOOKUP($M20,Criterion_list!$C:$C,Criterion_list!A:A)=0,"",_xlfn.XLOOKUP($M20,Criterion_list!$C:$C,Criterion_list!A:A)),"")</f>
        <v/>
      </c>
      <c r="L20" s="317" t="str">
        <f>IFERROR(IF(_xlfn.XLOOKUP($M20,Criterion_list!$C:$C,Criterion_list!B:B)=0,"",_xlfn.XLOOKUP($M20,Criterion_list!$C:$C,Criterion_list!B:B)),"")</f>
        <v/>
      </c>
      <c r="M20" s="317" t="str">
        <f>IF(J20="","",_xlfn.XLOOKUP(J20,'Criteria Mapping'!B:B,'Criteria Mapping'!A:A))</f>
        <v/>
      </c>
      <c r="N20" s="318" t="str">
        <f>IFERROR(IF(_xlfn.XLOOKUP($J20,Criterion_list!$J:$J,Criterion_list!D:D)=0,"",_xlfn.XLOOKUP($J20,Criterion_list!$J:$J,Criterion_list!D:D)),"")</f>
        <v/>
      </c>
      <c r="O20" s="318" t="str">
        <f>IFERROR(IF(_xlfn.XLOOKUP($M20,Criterion_list!$C:$C,Criterion_list!E:E)=0,"",_xlfn.XLOOKUP($M20,Criterion_list!$C:$C,Criterion_list!E:E)),"")</f>
        <v/>
      </c>
      <c r="P20" s="330"/>
      <c r="Q20" s="304"/>
      <c r="R20" s="319" t="str">
        <f t="shared" si="0"/>
        <v/>
      </c>
      <c r="S20" s="304"/>
      <c r="T20" s="306"/>
      <c r="U20" s="305"/>
      <c r="V20" s="304"/>
      <c r="W20" s="304"/>
      <c r="X20" s="320" t="str">
        <f>IF(M20="","",_xlfn.XLOOKUP(M20,'Criteria Mapping'!A:A,'Criteria Mapping'!W:W))</f>
        <v/>
      </c>
      <c r="Y20" s="320" t="str">
        <f>IF(M20="","",_xlfn.XLOOKUP(M20,'Criteria Mapping'!A:A,'Criteria Mapping'!AH:AH))</f>
        <v/>
      </c>
      <c r="Z20" s="320" t="str">
        <f>IF(M20="","",_xlfn.XLOOKUP(M20,'Criteria Mapping'!A:A,'Criteria Mapping'!AD:AD))</f>
        <v/>
      </c>
      <c r="AA20"/>
      <c r="AC20" s="313"/>
      <c r="AE20" s="313"/>
      <c r="AG20" s="313"/>
      <c r="AI20" s="313"/>
      <c r="AK20" s="313"/>
      <c r="AM20" s="313"/>
      <c r="AO20" s="313"/>
      <c r="AQ20" s="313"/>
      <c r="AS20" s="313"/>
      <c r="AU20" s="313"/>
      <c r="KR20" s="313"/>
      <c r="KT20" s="313"/>
      <c r="KV20" s="313"/>
      <c r="KX20" s="313"/>
      <c r="KZ20" s="313"/>
      <c r="LB20" s="313"/>
      <c r="LD20" s="313"/>
      <c r="LF20" s="313"/>
      <c r="LH20" s="313"/>
      <c r="LJ20" s="313"/>
      <c r="LL20" s="313"/>
      <c r="LN20" s="313"/>
      <c r="LP20" s="313"/>
      <c r="LR20" s="313"/>
      <c r="LT20" s="313"/>
      <c r="LV20" s="313"/>
      <c r="LX20" s="313"/>
      <c r="LZ20" s="313"/>
      <c r="MB20" s="313"/>
      <c r="MD20" s="313"/>
      <c r="MF20" s="313"/>
      <c r="MH20" s="313"/>
      <c r="MJ20" s="313"/>
      <c r="ML20" s="313"/>
      <c r="MN20" s="313"/>
      <c r="MP20" s="313"/>
      <c r="MR20" s="313"/>
      <c r="MT20" s="313"/>
      <c r="MV20" s="313"/>
      <c r="MX20" s="313"/>
      <c r="MZ20" s="313"/>
      <c r="NB20" s="313"/>
      <c r="ND20" s="313"/>
      <c r="NF20" s="313"/>
      <c r="NH20" s="313"/>
      <c r="NJ20" s="313"/>
      <c r="NL20" s="313"/>
      <c r="NN20" s="313"/>
      <c r="NP20" s="313"/>
      <c r="NR20" s="313"/>
    </row>
    <row r="21" spans="1:382" s="281" customFormat="1" ht="150" customHeight="1">
      <c r="A21"/>
      <c r="B21"/>
      <c r="C21"/>
      <c r="D21"/>
      <c r="E21"/>
      <c r="F21"/>
      <c r="G21"/>
      <c r="H21"/>
      <c r="I21" t="str">
        <f>IF(M21="","",INDEX(Criterion_list!F:F,MATCH('MMS criteria'!M21,Criterion_list!C:C,0)))</f>
        <v/>
      </c>
      <c r="J21" s="312"/>
      <c r="K21" s="316" t="str">
        <f>IFERROR(IF(_xlfn.XLOOKUP($M21,Criterion_list!$C:$C,Criterion_list!A:A)=0,"",_xlfn.XLOOKUP($M21,Criterion_list!$C:$C,Criterion_list!A:A)),"")</f>
        <v/>
      </c>
      <c r="L21" s="317" t="str">
        <f>IFERROR(IF(_xlfn.XLOOKUP($M21,Criterion_list!$C:$C,Criterion_list!B:B)=0,"",_xlfn.XLOOKUP($M21,Criterion_list!$C:$C,Criterion_list!B:B)),"")</f>
        <v/>
      </c>
      <c r="M21" s="317" t="str">
        <f>IF(J21="","",_xlfn.XLOOKUP(J21,'Criteria Mapping'!B:B,'Criteria Mapping'!A:A))</f>
        <v/>
      </c>
      <c r="N21" s="318" t="str">
        <f>IFERROR(IF(_xlfn.XLOOKUP($J21,Criterion_list!$J:$J,Criterion_list!D:D)=0,"",_xlfn.XLOOKUP($J21,Criterion_list!$J:$J,Criterion_list!D:D)),"")</f>
        <v/>
      </c>
      <c r="O21" s="318" t="str">
        <f>IFERROR(IF(_xlfn.XLOOKUP($M21,Criterion_list!$C:$C,Criterion_list!E:E)=0,"",_xlfn.XLOOKUP($M21,Criterion_list!$C:$C,Criterion_list!E:E)),"")</f>
        <v/>
      </c>
      <c r="P21" s="330"/>
      <c r="Q21" s="304"/>
      <c r="R21" s="319" t="str">
        <f t="shared" si="0"/>
        <v/>
      </c>
      <c r="S21" s="304"/>
      <c r="T21" s="306"/>
      <c r="U21" s="305"/>
      <c r="V21" s="304"/>
      <c r="W21" s="304"/>
      <c r="X21" s="320" t="str">
        <f>IF(M21="","",_xlfn.XLOOKUP(M21,'Criteria Mapping'!A:A,'Criteria Mapping'!W:W))</f>
        <v/>
      </c>
      <c r="Y21" s="320" t="str">
        <f>IF(M21="","",_xlfn.XLOOKUP(M21,'Criteria Mapping'!A:A,'Criteria Mapping'!AH:AH))</f>
        <v/>
      </c>
      <c r="Z21" s="320" t="str">
        <f>IF(M21="","",_xlfn.XLOOKUP(M21,'Criteria Mapping'!A:A,'Criteria Mapping'!AD:AD))</f>
        <v/>
      </c>
      <c r="AA21"/>
      <c r="AC21" s="313"/>
      <c r="AE21" s="313"/>
      <c r="AG21" s="313"/>
      <c r="AI21" s="313"/>
      <c r="AK21" s="313"/>
      <c r="AM21" s="313"/>
      <c r="AO21" s="313"/>
      <c r="AQ21" s="313"/>
      <c r="AS21" s="313"/>
      <c r="AU21" s="313"/>
      <c r="KR21" s="313"/>
      <c r="KT21" s="313"/>
      <c r="KV21" s="313"/>
      <c r="KX21" s="313"/>
      <c r="KZ21" s="313"/>
      <c r="LB21" s="313"/>
      <c r="LD21" s="313"/>
      <c r="LF21" s="313"/>
      <c r="LH21" s="313"/>
      <c r="LJ21" s="313"/>
      <c r="LL21" s="313"/>
      <c r="LN21" s="313"/>
      <c r="LP21" s="313"/>
      <c r="LR21" s="313"/>
      <c r="LT21" s="313"/>
      <c r="LV21" s="313"/>
      <c r="LX21" s="313"/>
      <c r="LZ21" s="313"/>
      <c r="MB21" s="313"/>
      <c r="MD21" s="313"/>
      <c r="MF21" s="313"/>
      <c r="MH21" s="313"/>
      <c r="MJ21" s="313"/>
      <c r="ML21" s="313"/>
      <c r="MN21" s="313"/>
      <c r="MP21" s="313"/>
      <c r="MR21" s="313"/>
      <c r="MT21" s="313"/>
      <c r="MV21" s="313"/>
      <c r="MX21" s="313"/>
      <c r="MZ21" s="313"/>
      <c r="NB21" s="313"/>
      <c r="ND21" s="313"/>
      <c r="NF21" s="313"/>
      <c r="NH21" s="313"/>
      <c r="NJ21" s="313"/>
      <c r="NL21" s="313"/>
      <c r="NN21" s="313"/>
      <c r="NP21" s="313"/>
      <c r="NR21" s="313"/>
    </row>
    <row r="22" spans="1:382" s="281" customFormat="1" ht="150" customHeight="1">
      <c r="A22"/>
      <c r="B22"/>
      <c r="C22"/>
      <c r="D22"/>
      <c r="E22"/>
      <c r="F22"/>
      <c r="G22"/>
      <c r="H22"/>
      <c r="I22" t="str">
        <f>IF(M22="","",INDEX(Criterion_list!F:F,MATCH('MMS criteria'!M22,Criterion_list!C:C,0)))</f>
        <v/>
      </c>
      <c r="J22" s="312"/>
      <c r="K22" s="316" t="str">
        <f>IFERROR(IF(_xlfn.XLOOKUP($M22,Criterion_list!$C:$C,Criterion_list!A:A)=0,"",_xlfn.XLOOKUP($M22,Criterion_list!$C:$C,Criterion_list!A:A)),"")</f>
        <v/>
      </c>
      <c r="L22" s="317" t="str">
        <f>IFERROR(IF(_xlfn.XLOOKUP($M22,Criterion_list!$C:$C,Criterion_list!B:B)=0,"",_xlfn.XLOOKUP($M22,Criterion_list!$C:$C,Criterion_list!B:B)),"")</f>
        <v/>
      </c>
      <c r="M22" s="317" t="str">
        <f>IF(J22="","",_xlfn.XLOOKUP(J22,'Criteria Mapping'!B:B,'Criteria Mapping'!A:A))</f>
        <v/>
      </c>
      <c r="N22" s="318" t="str">
        <f>IFERROR(IF(_xlfn.XLOOKUP($J22,Criterion_list!$J:$J,Criterion_list!D:D)=0,"",_xlfn.XLOOKUP($J22,Criterion_list!$J:$J,Criterion_list!D:D)),"")</f>
        <v/>
      </c>
      <c r="O22" s="318" t="str">
        <f>IFERROR(IF(_xlfn.XLOOKUP($M22,Criterion_list!$C:$C,Criterion_list!E:E)=0,"",_xlfn.XLOOKUP($M22,Criterion_list!$C:$C,Criterion_list!E:E)),"")</f>
        <v/>
      </c>
      <c r="P22" s="330"/>
      <c r="Q22" s="304"/>
      <c r="R22" s="319" t="str">
        <f t="shared" si="0"/>
        <v/>
      </c>
      <c r="S22" s="304"/>
      <c r="T22" s="306"/>
      <c r="U22" s="305"/>
      <c r="V22" s="304"/>
      <c r="W22" s="304"/>
      <c r="X22" s="320" t="str">
        <f>IF(M22="","",_xlfn.XLOOKUP(M22,'Criteria Mapping'!A:A,'Criteria Mapping'!W:W))</f>
        <v/>
      </c>
      <c r="Y22" s="320" t="str">
        <f>IF(M22="","",_xlfn.XLOOKUP(M22,'Criteria Mapping'!A:A,'Criteria Mapping'!AH:AH))</f>
        <v/>
      </c>
      <c r="Z22" s="320" t="str">
        <f>IF(M22="","",_xlfn.XLOOKUP(M22,'Criteria Mapping'!A:A,'Criteria Mapping'!AD:AD))</f>
        <v/>
      </c>
      <c r="AA22"/>
      <c r="AC22" s="313"/>
      <c r="AE22" s="313"/>
      <c r="AG22" s="313"/>
      <c r="AI22" s="313"/>
      <c r="AK22" s="313"/>
      <c r="AM22" s="313"/>
      <c r="AO22" s="313"/>
      <c r="AQ22" s="313"/>
      <c r="AS22" s="313"/>
      <c r="AU22" s="313"/>
      <c r="KR22" s="313"/>
      <c r="KT22" s="313"/>
      <c r="KV22" s="313"/>
      <c r="KX22" s="313"/>
      <c r="KZ22" s="313"/>
      <c r="LB22" s="313"/>
      <c r="LD22" s="313"/>
      <c r="LF22" s="313"/>
      <c r="LH22" s="313"/>
      <c r="LJ22" s="313"/>
      <c r="LL22" s="313"/>
      <c r="LN22" s="313"/>
      <c r="LP22" s="313"/>
      <c r="LR22" s="313"/>
      <c r="LT22" s="313"/>
      <c r="LV22" s="313"/>
      <c r="LX22" s="313"/>
      <c r="LZ22" s="313"/>
      <c r="MB22" s="313"/>
      <c r="MD22" s="313"/>
      <c r="MF22" s="313"/>
      <c r="MH22" s="313"/>
      <c r="MJ22" s="313"/>
      <c r="ML22" s="313"/>
      <c r="MN22" s="313"/>
      <c r="MP22" s="313"/>
      <c r="MR22" s="313"/>
      <c r="MT22" s="313"/>
      <c r="MV22" s="313"/>
      <c r="MX22" s="313"/>
      <c r="MZ22" s="313"/>
      <c r="NB22" s="313"/>
      <c r="ND22" s="313"/>
      <c r="NF22" s="313"/>
      <c r="NH22" s="313"/>
      <c r="NJ22" s="313"/>
      <c r="NL22" s="313"/>
      <c r="NN22" s="313"/>
      <c r="NP22" s="313"/>
      <c r="NR22" s="313"/>
    </row>
    <row r="23" spans="1:382" s="281" customFormat="1" ht="150" customHeight="1">
      <c r="A23"/>
      <c r="B23"/>
      <c r="C23"/>
      <c r="D23"/>
      <c r="E23"/>
      <c r="F23"/>
      <c r="G23"/>
      <c r="H23"/>
      <c r="I23" t="str">
        <f>IF(M23="","",INDEX(Criterion_list!F:F,MATCH('MMS criteria'!M23,Criterion_list!C:C,0)))</f>
        <v/>
      </c>
      <c r="J23" s="312"/>
      <c r="K23" s="316" t="str">
        <f>IFERROR(IF(_xlfn.XLOOKUP($M23,Criterion_list!$C:$C,Criterion_list!A:A)=0,"",_xlfn.XLOOKUP($M23,Criterion_list!$C:$C,Criterion_list!A:A)),"")</f>
        <v/>
      </c>
      <c r="L23" s="317" t="str">
        <f>IFERROR(IF(_xlfn.XLOOKUP($M23,Criterion_list!$C:$C,Criterion_list!B:B)=0,"",_xlfn.XLOOKUP($M23,Criterion_list!$C:$C,Criterion_list!B:B)),"")</f>
        <v/>
      </c>
      <c r="M23" s="317" t="str">
        <f>IF(J23="","",_xlfn.XLOOKUP(J23,'Criteria Mapping'!B:B,'Criteria Mapping'!A:A))</f>
        <v/>
      </c>
      <c r="N23" s="318" t="str">
        <f>IFERROR(IF(_xlfn.XLOOKUP($J23,Criterion_list!$J:$J,Criterion_list!D:D)=0,"",_xlfn.XLOOKUP($J23,Criterion_list!$J:$J,Criterion_list!D:D)),"")</f>
        <v/>
      </c>
      <c r="O23" s="318" t="str">
        <f>IFERROR(IF(_xlfn.XLOOKUP($M23,Criterion_list!$C:$C,Criterion_list!E:E)=0,"",_xlfn.XLOOKUP($M23,Criterion_list!$C:$C,Criterion_list!E:E)),"")</f>
        <v/>
      </c>
      <c r="P23" s="330"/>
      <c r="Q23" s="304"/>
      <c r="R23" s="319" t="str">
        <f t="shared" si="0"/>
        <v/>
      </c>
      <c r="S23" s="304"/>
      <c r="T23" s="306"/>
      <c r="U23" s="305"/>
      <c r="V23" s="304"/>
      <c r="W23" s="304"/>
      <c r="X23" s="320" t="str">
        <f>IF(M23="","",_xlfn.XLOOKUP(M23,'Criteria Mapping'!A:A,'Criteria Mapping'!W:W))</f>
        <v/>
      </c>
      <c r="Y23" s="320" t="str">
        <f>IF(M23="","",_xlfn.XLOOKUP(M23,'Criteria Mapping'!A:A,'Criteria Mapping'!AH:AH))</f>
        <v/>
      </c>
      <c r="Z23" s="320" t="str">
        <f>IF(M23="","",_xlfn.XLOOKUP(M23,'Criteria Mapping'!A:A,'Criteria Mapping'!AD:AD))</f>
        <v/>
      </c>
      <c r="AA23"/>
      <c r="AC23" s="313"/>
      <c r="AE23" s="313"/>
      <c r="AG23" s="313"/>
      <c r="AI23" s="313"/>
      <c r="AK23" s="313"/>
      <c r="AM23" s="313"/>
      <c r="AO23" s="313"/>
      <c r="AQ23" s="313"/>
      <c r="AS23" s="313"/>
      <c r="AU23" s="313"/>
      <c r="KR23" s="313"/>
      <c r="KT23" s="313"/>
      <c r="KV23" s="313"/>
      <c r="KX23" s="313"/>
      <c r="KZ23" s="313"/>
      <c r="LB23" s="313"/>
      <c r="LD23" s="313"/>
      <c r="LF23" s="313"/>
      <c r="LH23" s="313"/>
      <c r="LJ23" s="313"/>
      <c r="LL23" s="313"/>
      <c r="LN23" s="313"/>
      <c r="LP23" s="313"/>
      <c r="LR23" s="313"/>
      <c r="LT23" s="313"/>
      <c r="LV23" s="313"/>
      <c r="LX23" s="313"/>
      <c r="LZ23" s="313"/>
      <c r="MB23" s="313"/>
      <c r="MD23" s="313"/>
      <c r="MF23" s="313"/>
      <c r="MH23" s="313"/>
      <c r="MJ23" s="313"/>
      <c r="ML23" s="313"/>
      <c r="MN23" s="313"/>
      <c r="MP23" s="313"/>
      <c r="MR23" s="313"/>
      <c r="MT23" s="313"/>
      <c r="MV23" s="313"/>
      <c r="MX23" s="313"/>
      <c r="MZ23" s="313"/>
      <c r="NB23" s="313"/>
      <c r="ND23" s="313"/>
      <c r="NF23" s="313"/>
      <c r="NH23" s="313"/>
      <c r="NJ23" s="313"/>
      <c r="NL23" s="313"/>
      <c r="NN23" s="313"/>
      <c r="NP23" s="313"/>
      <c r="NR23" s="313"/>
    </row>
    <row r="24" spans="1:382" s="281" customFormat="1" ht="150" customHeight="1">
      <c r="A24"/>
      <c r="B24"/>
      <c r="C24"/>
      <c r="D24"/>
      <c r="E24"/>
      <c r="F24"/>
      <c r="G24"/>
      <c r="H24"/>
      <c r="I24" t="str">
        <f>IF(M24="","",INDEX(Criterion_list!F:F,MATCH('MMS criteria'!M24,Criterion_list!C:C,0)))</f>
        <v/>
      </c>
      <c r="J24" s="312"/>
      <c r="K24" s="316" t="str">
        <f>IFERROR(IF(_xlfn.XLOOKUP($M24,Criterion_list!$C:$C,Criterion_list!A:A)=0,"",_xlfn.XLOOKUP($M24,Criterion_list!$C:$C,Criterion_list!A:A)),"")</f>
        <v/>
      </c>
      <c r="L24" s="317" t="str">
        <f>IFERROR(IF(_xlfn.XLOOKUP($M24,Criterion_list!$C:$C,Criterion_list!B:B)=0,"",_xlfn.XLOOKUP($M24,Criterion_list!$C:$C,Criterion_list!B:B)),"")</f>
        <v/>
      </c>
      <c r="M24" s="317" t="str">
        <f>IF(J24="","",_xlfn.XLOOKUP(J24,'Criteria Mapping'!B:B,'Criteria Mapping'!A:A))</f>
        <v/>
      </c>
      <c r="N24" s="318" t="str">
        <f>IFERROR(IF(_xlfn.XLOOKUP($J24,Criterion_list!$J:$J,Criterion_list!D:D)=0,"",_xlfn.XLOOKUP($J24,Criterion_list!$J:$J,Criterion_list!D:D)),"")</f>
        <v/>
      </c>
      <c r="O24" s="318" t="str">
        <f>IFERROR(IF(_xlfn.XLOOKUP($M24,Criterion_list!$C:$C,Criterion_list!E:E)=0,"",_xlfn.XLOOKUP($M24,Criterion_list!$C:$C,Criterion_list!E:E)),"")</f>
        <v/>
      </c>
      <c r="P24" s="330"/>
      <c r="Q24" s="304"/>
      <c r="R24" s="319" t="str">
        <f t="shared" si="0"/>
        <v/>
      </c>
      <c r="S24" s="304"/>
      <c r="T24" s="306"/>
      <c r="U24" s="305"/>
      <c r="V24" s="304"/>
      <c r="W24" s="304"/>
      <c r="X24" s="320" t="str">
        <f>IF(M24="","",_xlfn.XLOOKUP(M24,'Criteria Mapping'!A:A,'Criteria Mapping'!W:W))</f>
        <v/>
      </c>
      <c r="Y24" s="320" t="str">
        <f>IF(M24="","",_xlfn.XLOOKUP(M24,'Criteria Mapping'!A:A,'Criteria Mapping'!AH:AH))</f>
        <v/>
      </c>
      <c r="Z24" s="320" t="str">
        <f>IF(M24="","",_xlfn.XLOOKUP(M24,'Criteria Mapping'!A:A,'Criteria Mapping'!AD:AD))</f>
        <v/>
      </c>
      <c r="AA24"/>
      <c r="AC24" s="313"/>
      <c r="AE24" s="313"/>
      <c r="AG24" s="313"/>
      <c r="AI24" s="313"/>
      <c r="AK24" s="313"/>
      <c r="AM24" s="313"/>
      <c r="AO24" s="313"/>
      <c r="AQ24" s="313"/>
      <c r="AS24" s="313"/>
      <c r="AU24" s="313"/>
      <c r="KR24" s="313"/>
      <c r="KT24" s="313"/>
      <c r="KV24" s="313"/>
      <c r="KX24" s="313"/>
      <c r="KZ24" s="313"/>
      <c r="LB24" s="313"/>
      <c r="LD24" s="313"/>
      <c r="LF24" s="313"/>
      <c r="LH24" s="313"/>
      <c r="LJ24" s="313"/>
      <c r="LL24" s="313"/>
      <c r="LN24" s="313"/>
      <c r="LP24" s="313"/>
      <c r="LR24" s="313"/>
      <c r="LT24" s="313"/>
      <c r="LV24" s="313"/>
      <c r="LX24" s="313"/>
      <c r="LZ24" s="313"/>
      <c r="MB24" s="313"/>
      <c r="MD24" s="313"/>
      <c r="MF24" s="313"/>
      <c r="MH24" s="313"/>
      <c r="MJ24" s="313"/>
      <c r="ML24" s="313"/>
      <c r="MN24" s="313"/>
      <c r="MP24" s="313"/>
      <c r="MR24" s="313"/>
      <c r="MT24" s="313"/>
      <c r="MV24" s="313"/>
      <c r="MX24" s="313"/>
      <c r="MZ24" s="313"/>
      <c r="NB24" s="313"/>
      <c r="ND24" s="313"/>
      <c r="NF24" s="313"/>
      <c r="NH24" s="313"/>
      <c r="NJ24" s="313"/>
      <c r="NL24" s="313"/>
      <c r="NN24" s="313"/>
      <c r="NP24" s="313"/>
      <c r="NR24" s="313"/>
    </row>
    <row r="25" spans="1:382" s="281" customFormat="1" ht="150" customHeight="1">
      <c r="A25"/>
      <c r="B25"/>
      <c r="C25"/>
      <c r="D25"/>
      <c r="E25"/>
      <c r="F25"/>
      <c r="G25"/>
      <c r="H25"/>
      <c r="I25" t="str">
        <f>IF(M25="","",INDEX(Criterion_list!F:F,MATCH('MMS criteria'!M25,Criterion_list!C:C,0)))</f>
        <v/>
      </c>
      <c r="J25" s="312"/>
      <c r="K25" s="316" t="str">
        <f>IFERROR(IF(_xlfn.XLOOKUP($M25,Criterion_list!$C:$C,Criterion_list!A:A)=0,"",_xlfn.XLOOKUP($M25,Criterion_list!$C:$C,Criterion_list!A:A)),"")</f>
        <v/>
      </c>
      <c r="L25" s="317" t="str">
        <f>IFERROR(IF(_xlfn.XLOOKUP($M25,Criterion_list!$C:$C,Criterion_list!B:B)=0,"",_xlfn.XLOOKUP($M25,Criterion_list!$C:$C,Criterion_list!B:B)),"")</f>
        <v/>
      </c>
      <c r="M25" s="317" t="str">
        <f>IF(J25="","",_xlfn.XLOOKUP(J25,'Criteria Mapping'!B:B,'Criteria Mapping'!A:A))</f>
        <v/>
      </c>
      <c r="N25" s="318" t="str">
        <f>IFERROR(IF(_xlfn.XLOOKUP($J25,Criterion_list!$J:$J,Criterion_list!D:D)=0,"",_xlfn.XLOOKUP($J25,Criterion_list!$J:$J,Criterion_list!D:D)),"")</f>
        <v/>
      </c>
      <c r="O25" s="318" t="str">
        <f>IFERROR(IF(_xlfn.XLOOKUP($M25,Criterion_list!$C:$C,Criterion_list!E:E)=0,"",_xlfn.XLOOKUP($M25,Criterion_list!$C:$C,Criterion_list!E:E)),"")</f>
        <v/>
      </c>
      <c r="P25" s="330"/>
      <c r="Q25" s="304"/>
      <c r="R25" s="319" t="str">
        <f t="shared" si="0"/>
        <v/>
      </c>
      <c r="S25" s="304"/>
      <c r="T25" s="306"/>
      <c r="U25" s="305"/>
      <c r="V25" s="304"/>
      <c r="W25" s="304"/>
      <c r="X25" s="320" t="str">
        <f>IF(M25="","",_xlfn.XLOOKUP(M25,'Criteria Mapping'!A:A,'Criteria Mapping'!W:W))</f>
        <v/>
      </c>
      <c r="Y25" s="320" t="str">
        <f>IF(M25="","",_xlfn.XLOOKUP(M25,'Criteria Mapping'!A:A,'Criteria Mapping'!AH:AH))</f>
        <v/>
      </c>
      <c r="Z25" s="320" t="str">
        <f>IF(M25="","",_xlfn.XLOOKUP(M25,'Criteria Mapping'!A:A,'Criteria Mapping'!AD:AD))</f>
        <v/>
      </c>
      <c r="AA25"/>
      <c r="AC25" s="313"/>
      <c r="AE25" s="313"/>
      <c r="AG25" s="313"/>
      <c r="AI25" s="313"/>
      <c r="AK25" s="313"/>
      <c r="AM25" s="313"/>
      <c r="AO25" s="313"/>
      <c r="AQ25" s="313"/>
      <c r="AS25" s="313"/>
      <c r="AU25" s="313"/>
      <c r="KR25" s="313"/>
      <c r="KT25" s="313"/>
      <c r="KV25" s="313"/>
      <c r="KX25" s="313"/>
      <c r="KZ25" s="313"/>
      <c r="LB25" s="313"/>
      <c r="LD25" s="313"/>
      <c r="LF25" s="313"/>
      <c r="LH25" s="313"/>
      <c r="LJ25" s="313"/>
      <c r="LL25" s="313"/>
      <c r="LN25" s="313"/>
      <c r="LP25" s="313"/>
      <c r="LR25" s="313"/>
      <c r="LT25" s="313"/>
      <c r="LV25" s="313"/>
      <c r="LX25" s="313"/>
      <c r="LZ25" s="313"/>
      <c r="MB25" s="313"/>
      <c r="MD25" s="313"/>
      <c r="MF25" s="313"/>
      <c r="MH25" s="313"/>
      <c r="MJ25" s="313"/>
      <c r="ML25" s="313"/>
      <c r="MN25" s="313"/>
      <c r="MP25" s="313"/>
      <c r="MR25" s="313"/>
      <c r="MT25" s="313"/>
      <c r="MV25" s="313"/>
      <c r="MX25" s="313"/>
      <c r="MZ25" s="313"/>
      <c r="NB25" s="313"/>
      <c r="ND25" s="313"/>
      <c r="NF25" s="313"/>
      <c r="NH25" s="313"/>
      <c r="NJ25" s="313"/>
      <c r="NL25" s="313"/>
      <c r="NN25" s="313"/>
      <c r="NP25" s="313"/>
      <c r="NR25" s="313"/>
    </row>
    <row r="26" spans="1:382" s="281" customFormat="1" ht="150" customHeight="1">
      <c r="A26"/>
      <c r="B26"/>
      <c r="C26"/>
      <c r="D26"/>
      <c r="E26"/>
      <c r="F26"/>
      <c r="G26"/>
      <c r="H26"/>
      <c r="I26" t="str">
        <f>IF(M26="","",INDEX(Criterion_list!F:F,MATCH('MMS criteria'!M26,Criterion_list!C:C,0)))</f>
        <v/>
      </c>
      <c r="J26" s="312"/>
      <c r="K26" s="316" t="str">
        <f>IFERROR(IF(_xlfn.XLOOKUP($M26,Criterion_list!$C:$C,Criterion_list!A:A)=0,"",_xlfn.XLOOKUP($M26,Criterion_list!$C:$C,Criterion_list!A:A)),"")</f>
        <v/>
      </c>
      <c r="L26" s="317" t="str">
        <f>IFERROR(IF(_xlfn.XLOOKUP($M26,Criterion_list!$C:$C,Criterion_list!B:B)=0,"",_xlfn.XLOOKUP($M26,Criterion_list!$C:$C,Criterion_list!B:B)),"")</f>
        <v/>
      </c>
      <c r="M26" s="317" t="str">
        <f>IF(J26="","",_xlfn.XLOOKUP(J26,'Criteria Mapping'!B:B,'Criteria Mapping'!A:A))</f>
        <v/>
      </c>
      <c r="N26" s="318" t="str">
        <f>IFERROR(IF(_xlfn.XLOOKUP($J26,Criterion_list!$J:$J,Criterion_list!D:D)=0,"",_xlfn.XLOOKUP($J26,Criterion_list!$J:$J,Criterion_list!D:D)),"")</f>
        <v/>
      </c>
      <c r="O26" s="318" t="str">
        <f>IFERROR(IF(_xlfn.XLOOKUP($M26,Criterion_list!$C:$C,Criterion_list!E:E)=0,"",_xlfn.XLOOKUP($M26,Criterion_list!$C:$C,Criterion_list!E:E)),"")</f>
        <v/>
      </c>
      <c r="P26" s="330"/>
      <c r="Q26" s="304"/>
      <c r="R26" s="319" t="str">
        <f t="shared" si="0"/>
        <v/>
      </c>
      <c r="S26" s="304"/>
      <c r="T26" s="306"/>
      <c r="U26" s="305"/>
      <c r="V26" s="304"/>
      <c r="W26" s="304"/>
      <c r="X26" s="320" t="str">
        <f>IF(M26="","",_xlfn.XLOOKUP(M26,'Criteria Mapping'!A:A,'Criteria Mapping'!W:W))</f>
        <v/>
      </c>
      <c r="Y26" s="320" t="str">
        <f>IF(M26="","",_xlfn.XLOOKUP(M26,'Criteria Mapping'!A:A,'Criteria Mapping'!AH:AH))</f>
        <v/>
      </c>
      <c r="Z26" s="320" t="str">
        <f>IF(M26="","",_xlfn.XLOOKUP(M26,'Criteria Mapping'!A:A,'Criteria Mapping'!AD:AD))</f>
        <v/>
      </c>
      <c r="AA26"/>
      <c r="AC26" s="313"/>
      <c r="AE26" s="313"/>
      <c r="AG26" s="313"/>
      <c r="AI26" s="313"/>
      <c r="AK26" s="313"/>
      <c r="AM26" s="313"/>
      <c r="AO26" s="313"/>
      <c r="AQ26" s="313"/>
      <c r="AS26" s="313"/>
      <c r="AU26" s="313"/>
      <c r="KR26" s="313"/>
      <c r="KT26" s="313"/>
      <c r="KV26" s="313"/>
      <c r="KX26" s="313"/>
      <c r="KZ26" s="313"/>
      <c r="LB26" s="313"/>
      <c r="LD26" s="313"/>
      <c r="LF26" s="313"/>
      <c r="LH26" s="313"/>
      <c r="LJ26" s="313"/>
      <c r="LL26" s="313"/>
      <c r="LN26" s="313"/>
      <c r="LP26" s="313"/>
      <c r="LR26" s="313"/>
      <c r="LT26" s="313"/>
      <c r="LV26" s="313"/>
      <c r="LX26" s="313"/>
      <c r="LZ26" s="313"/>
      <c r="MB26" s="313"/>
      <c r="MD26" s="313"/>
      <c r="MF26" s="313"/>
      <c r="MH26" s="313"/>
      <c r="MJ26" s="313"/>
      <c r="ML26" s="313"/>
      <c r="MN26" s="313"/>
      <c r="MP26" s="313"/>
      <c r="MR26" s="313"/>
      <c r="MT26" s="313"/>
      <c r="MV26" s="313"/>
      <c r="MX26" s="313"/>
      <c r="MZ26" s="313"/>
      <c r="NB26" s="313"/>
      <c r="ND26" s="313"/>
      <c r="NF26" s="313"/>
      <c r="NH26" s="313"/>
      <c r="NJ26" s="313"/>
      <c r="NL26" s="313"/>
      <c r="NN26" s="313"/>
      <c r="NP26" s="313"/>
      <c r="NR26" s="313"/>
    </row>
    <row r="27" spans="1:382" s="281" customFormat="1" ht="150" customHeight="1">
      <c r="A27"/>
      <c r="B27"/>
      <c r="C27"/>
      <c r="D27"/>
      <c r="E27"/>
      <c r="F27"/>
      <c r="G27"/>
      <c r="H27"/>
      <c r="I27" t="str">
        <f>IF(M27="","",INDEX(Criterion_list!F:F,MATCH('MMS criteria'!M27,Criterion_list!C:C,0)))</f>
        <v/>
      </c>
      <c r="J27" s="312"/>
      <c r="K27" s="316" t="str">
        <f>IFERROR(IF(_xlfn.XLOOKUP($M27,Criterion_list!$C:$C,Criterion_list!A:A)=0,"",_xlfn.XLOOKUP($M27,Criterion_list!$C:$C,Criterion_list!A:A)),"")</f>
        <v/>
      </c>
      <c r="L27" s="317" t="str">
        <f>IFERROR(IF(_xlfn.XLOOKUP($M27,Criterion_list!$C:$C,Criterion_list!B:B)=0,"",_xlfn.XLOOKUP($M27,Criterion_list!$C:$C,Criterion_list!B:B)),"")</f>
        <v/>
      </c>
      <c r="M27" s="317" t="str">
        <f>IF(J27="","",_xlfn.XLOOKUP(J27,'Criteria Mapping'!B:B,'Criteria Mapping'!A:A))</f>
        <v/>
      </c>
      <c r="N27" s="318" t="str">
        <f>IFERROR(IF(_xlfn.XLOOKUP($J27,Criterion_list!$J:$J,Criterion_list!D:D)=0,"",_xlfn.XLOOKUP($J27,Criterion_list!$J:$J,Criterion_list!D:D)),"")</f>
        <v/>
      </c>
      <c r="O27" s="318" t="str">
        <f>IFERROR(IF(_xlfn.XLOOKUP($M27,Criterion_list!$C:$C,Criterion_list!E:E)=0,"",_xlfn.XLOOKUP($M27,Criterion_list!$C:$C,Criterion_list!E:E)),"")</f>
        <v/>
      </c>
      <c r="P27" s="330"/>
      <c r="Q27" s="304"/>
      <c r="R27" s="319" t="str">
        <f t="shared" si="0"/>
        <v/>
      </c>
      <c r="S27" s="304"/>
      <c r="T27" s="306"/>
      <c r="U27" s="305"/>
      <c r="V27" s="304"/>
      <c r="W27" s="304"/>
      <c r="X27" s="320" t="str">
        <f>IF(M27="","",_xlfn.XLOOKUP(M27,'Criteria Mapping'!A:A,'Criteria Mapping'!W:W))</f>
        <v/>
      </c>
      <c r="Y27" s="320" t="str">
        <f>IF(M27="","",_xlfn.XLOOKUP(M27,'Criteria Mapping'!A:A,'Criteria Mapping'!AH:AH))</f>
        <v/>
      </c>
      <c r="Z27" s="320" t="str">
        <f>IF(M27="","",_xlfn.XLOOKUP(M27,'Criteria Mapping'!A:A,'Criteria Mapping'!AD:AD))</f>
        <v/>
      </c>
      <c r="AA27"/>
      <c r="AC27" s="313"/>
      <c r="AE27" s="313"/>
      <c r="AG27" s="313"/>
      <c r="AI27" s="313"/>
      <c r="AK27" s="313"/>
      <c r="AM27" s="313"/>
      <c r="AO27" s="313"/>
      <c r="AQ27" s="313"/>
      <c r="AS27" s="313"/>
      <c r="AU27" s="313"/>
      <c r="KR27" s="313"/>
      <c r="KT27" s="313"/>
      <c r="KV27" s="313"/>
      <c r="KX27" s="313"/>
      <c r="KZ27" s="313"/>
      <c r="LB27" s="313"/>
      <c r="LD27" s="313"/>
      <c r="LF27" s="313"/>
      <c r="LH27" s="313"/>
      <c r="LJ27" s="313"/>
      <c r="LL27" s="313"/>
      <c r="LN27" s="313"/>
      <c r="LP27" s="313"/>
      <c r="LR27" s="313"/>
      <c r="LT27" s="313"/>
      <c r="LV27" s="313"/>
      <c r="LX27" s="313"/>
      <c r="LZ27" s="313"/>
      <c r="MB27" s="313"/>
      <c r="MD27" s="313"/>
      <c r="MF27" s="313"/>
      <c r="MH27" s="313"/>
      <c r="MJ27" s="313"/>
      <c r="ML27" s="313"/>
      <c r="MN27" s="313"/>
      <c r="MP27" s="313"/>
      <c r="MR27" s="313"/>
      <c r="MT27" s="313"/>
      <c r="MV27" s="313"/>
      <c r="MX27" s="313"/>
      <c r="MZ27" s="313"/>
      <c r="NB27" s="313"/>
      <c r="ND27" s="313"/>
      <c r="NF27" s="313"/>
      <c r="NH27" s="313"/>
      <c r="NJ27" s="313"/>
      <c r="NL27" s="313"/>
      <c r="NN27" s="313"/>
      <c r="NP27" s="313"/>
      <c r="NR27" s="313"/>
    </row>
    <row r="28" spans="1:382" s="281" customFormat="1" ht="150" customHeight="1">
      <c r="A28"/>
      <c r="B28"/>
      <c r="C28"/>
      <c r="D28"/>
      <c r="E28"/>
      <c r="F28"/>
      <c r="G28"/>
      <c r="H28"/>
      <c r="I28" t="str">
        <f>IF(M28="","",INDEX(Criterion_list!F:F,MATCH('MMS criteria'!M28,Criterion_list!C:C,0)))</f>
        <v/>
      </c>
      <c r="J28" s="312"/>
      <c r="K28" s="316" t="str">
        <f>IFERROR(IF(_xlfn.XLOOKUP($M28,Criterion_list!$C:$C,Criterion_list!A:A)=0,"",_xlfn.XLOOKUP($M28,Criterion_list!$C:$C,Criterion_list!A:A)),"")</f>
        <v/>
      </c>
      <c r="L28" s="317" t="str">
        <f>IFERROR(IF(_xlfn.XLOOKUP($M28,Criterion_list!$C:$C,Criterion_list!B:B)=0,"",_xlfn.XLOOKUP($M28,Criterion_list!$C:$C,Criterion_list!B:B)),"")</f>
        <v/>
      </c>
      <c r="M28" s="317" t="str">
        <f>IF(J28="","",_xlfn.XLOOKUP(J28,'Criteria Mapping'!B:B,'Criteria Mapping'!A:A))</f>
        <v/>
      </c>
      <c r="N28" s="318" t="str">
        <f>IFERROR(IF(_xlfn.XLOOKUP($J28,Criterion_list!$J:$J,Criterion_list!D:D)=0,"",_xlfn.XLOOKUP($J28,Criterion_list!$J:$J,Criterion_list!D:D)),"")</f>
        <v/>
      </c>
      <c r="O28" s="318" t="str">
        <f>IFERROR(IF(_xlfn.XLOOKUP($M28,Criterion_list!$C:$C,Criterion_list!E:E)=0,"",_xlfn.XLOOKUP($M28,Criterion_list!$C:$C,Criterion_list!E:E)),"")</f>
        <v/>
      </c>
      <c r="P28" s="330"/>
      <c r="Q28" s="304"/>
      <c r="R28" s="319" t="str">
        <f t="shared" si="0"/>
        <v/>
      </c>
      <c r="S28" s="304"/>
      <c r="T28" s="306"/>
      <c r="U28" s="305"/>
      <c r="V28" s="304"/>
      <c r="W28" s="304"/>
      <c r="X28" s="320" t="str">
        <f>IF(M28="","",_xlfn.XLOOKUP(M28,'Criteria Mapping'!A:A,'Criteria Mapping'!W:W))</f>
        <v/>
      </c>
      <c r="Y28" s="320" t="str">
        <f>IF(M28="","",_xlfn.XLOOKUP(M28,'Criteria Mapping'!A:A,'Criteria Mapping'!AH:AH))</f>
        <v/>
      </c>
      <c r="Z28" s="320" t="str">
        <f>IF(M28="","",_xlfn.XLOOKUP(M28,'Criteria Mapping'!A:A,'Criteria Mapping'!AD:AD))</f>
        <v/>
      </c>
      <c r="AA28"/>
      <c r="AC28" s="313"/>
      <c r="AE28" s="313"/>
      <c r="AG28" s="313"/>
      <c r="AI28" s="313"/>
      <c r="AK28" s="313"/>
      <c r="AM28" s="313"/>
      <c r="AO28" s="313"/>
      <c r="AQ28" s="313"/>
      <c r="AS28" s="313"/>
      <c r="AU28" s="313"/>
      <c r="KR28" s="313"/>
      <c r="KT28" s="313"/>
      <c r="KV28" s="313"/>
      <c r="KX28" s="313"/>
      <c r="KZ28" s="313"/>
      <c r="LB28" s="313"/>
      <c r="LD28" s="313"/>
      <c r="LF28" s="313"/>
      <c r="LH28" s="313"/>
      <c r="LJ28" s="313"/>
      <c r="LL28" s="313"/>
      <c r="LN28" s="313"/>
      <c r="LP28" s="313"/>
      <c r="LR28" s="313"/>
      <c r="LT28" s="313"/>
      <c r="LV28" s="313"/>
      <c r="LX28" s="313"/>
      <c r="LZ28" s="313"/>
      <c r="MB28" s="313"/>
      <c r="MD28" s="313"/>
      <c r="MF28" s="313"/>
      <c r="MH28" s="313"/>
      <c r="MJ28" s="313"/>
      <c r="ML28" s="313"/>
      <c r="MN28" s="313"/>
      <c r="MP28" s="313"/>
      <c r="MR28" s="313"/>
      <c r="MT28" s="313"/>
      <c r="MV28" s="313"/>
      <c r="MX28" s="313"/>
      <c r="MZ28" s="313"/>
      <c r="NB28" s="313"/>
      <c r="ND28" s="313"/>
      <c r="NF28" s="313"/>
      <c r="NH28" s="313"/>
      <c r="NJ28" s="313"/>
      <c r="NL28" s="313"/>
      <c r="NN28" s="313"/>
      <c r="NP28" s="313"/>
      <c r="NR28" s="313"/>
    </row>
    <row r="29" spans="1:382" s="281" customFormat="1" ht="150" customHeight="1">
      <c r="A29"/>
      <c r="B29"/>
      <c r="C29"/>
      <c r="D29"/>
      <c r="E29"/>
      <c r="F29"/>
      <c r="G29"/>
      <c r="H29"/>
      <c r="I29" t="str">
        <f>IF(M29="","",INDEX(Criterion_list!F:F,MATCH('MMS criteria'!M29,Criterion_list!C:C,0)))</f>
        <v/>
      </c>
      <c r="J29" s="312"/>
      <c r="K29" s="316" t="str">
        <f>IFERROR(IF(_xlfn.XLOOKUP($M29,Criterion_list!$C:$C,Criterion_list!A:A)=0,"",_xlfn.XLOOKUP($M29,Criterion_list!$C:$C,Criterion_list!A:A)),"")</f>
        <v/>
      </c>
      <c r="L29" s="317" t="str">
        <f>IFERROR(IF(_xlfn.XLOOKUP($M29,Criterion_list!$C:$C,Criterion_list!B:B)=0,"",_xlfn.XLOOKUP($M29,Criterion_list!$C:$C,Criterion_list!B:B)),"")</f>
        <v/>
      </c>
      <c r="M29" s="317" t="str">
        <f>IF(J29="","",_xlfn.XLOOKUP(J29,'Criteria Mapping'!B:B,'Criteria Mapping'!A:A))</f>
        <v/>
      </c>
      <c r="N29" s="318" t="str">
        <f>IFERROR(IF(_xlfn.XLOOKUP($J29,Criterion_list!$J:$J,Criterion_list!D:D)=0,"",_xlfn.XLOOKUP($J29,Criterion_list!$J:$J,Criterion_list!D:D)),"")</f>
        <v/>
      </c>
      <c r="O29" s="318" t="str">
        <f>IFERROR(IF(_xlfn.XLOOKUP($M29,Criterion_list!$C:$C,Criterion_list!E:E)=0,"",_xlfn.XLOOKUP($M29,Criterion_list!$C:$C,Criterion_list!E:E)),"")</f>
        <v/>
      </c>
      <c r="P29" s="330"/>
      <c r="Q29" s="304"/>
      <c r="R29" s="319" t="str">
        <f t="shared" si="0"/>
        <v/>
      </c>
      <c r="S29" s="304"/>
      <c r="T29" s="306"/>
      <c r="U29" s="305"/>
      <c r="V29" s="304"/>
      <c r="W29" s="304"/>
      <c r="X29" s="320" t="str">
        <f>IF(M29="","",_xlfn.XLOOKUP(M29,'Criteria Mapping'!A:A,'Criteria Mapping'!W:W))</f>
        <v/>
      </c>
      <c r="Y29" s="320" t="str">
        <f>IF(M29="","",_xlfn.XLOOKUP(M29,'Criteria Mapping'!A:A,'Criteria Mapping'!AH:AH))</f>
        <v/>
      </c>
      <c r="Z29" s="320" t="str">
        <f>IF(M29="","",_xlfn.XLOOKUP(M29,'Criteria Mapping'!A:A,'Criteria Mapping'!AD:AD))</f>
        <v/>
      </c>
      <c r="AA29"/>
      <c r="AC29" s="313"/>
      <c r="AE29" s="313"/>
      <c r="AG29" s="313"/>
      <c r="AI29" s="313"/>
      <c r="AK29" s="313"/>
      <c r="AM29" s="313"/>
      <c r="AO29" s="313"/>
      <c r="AQ29" s="313"/>
      <c r="AS29" s="313"/>
      <c r="AU29" s="313"/>
      <c r="KR29" s="313"/>
      <c r="KT29" s="313"/>
      <c r="KV29" s="313"/>
      <c r="KX29" s="313"/>
      <c r="KZ29" s="313"/>
      <c r="LB29" s="313"/>
      <c r="LD29" s="313"/>
      <c r="LF29" s="313"/>
      <c r="LH29" s="313"/>
      <c r="LJ29" s="313"/>
      <c r="LL29" s="313"/>
      <c r="LN29" s="313"/>
      <c r="LP29" s="313"/>
      <c r="LR29" s="313"/>
      <c r="LT29" s="313"/>
      <c r="LV29" s="313"/>
      <c r="LX29" s="313"/>
      <c r="LZ29" s="313"/>
      <c r="MB29" s="313"/>
      <c r="MD29" s="313"/>
      <c r="MF29" s="313"/>
      <c r="MH29" s="313"/>
      <c r="MJ29" s="313"/>
      <c r="ML29" s="313"/>
      <c r="MN29" s="313"/>
      <c r="MP29" s="313"/>
      <c r="MR29" s="313"/>
      <c r="MT29" s="313"/>
      <c r="MV29" s="313"/>
      <c r="MX29" s="313"/>
      <c r="MZ29" s="313"/>
      <c r="NB29" s="313"/>
      <c r="ND29" s="313"/>
      <c r="NF29" s="313"/>
      <c r="NH29" s="313"/>
      <c r="NJ29" s="313"/>
      <c r="NL29" s="313"/>
      <c r="NN29" s="313"/>
      <c r="NP29" s="313"/>
      <c r="NR29" s="313"/>
    </row>
    <row r="30" spans="1:382" s="281" customFormat="1" ht="150" customHeight="1">
      <c r="A30"/>
      <c r="B30"/>
      <c r="C30"/>
      <c r="D30"/>
      <c r="E30"/>
      <c r="F30"/>
      <c r="G30"/>
      <c r="H30"/>
      <c r="I30" t="str">
        <f>IF(M30="","",INDEX(Criterion_list!F:F,MATCH('MMS criteria'!M30,Criterion_list!C:C,0)))</f>
        <v/>
      </c>
      <c r="J30" s="312"/>
      <c r="K30" s="316" t="str">
        <f>IFERROR(IF(_xlfn.XLOOKUP($M30,Criterion_list!$C:$C,Criterion_list!A:A)=0,"",_xlfn.XLOOKUP($M30,Criterion_list!$C:$C,Criterion_list!A:A)),"")</f>
        <v/>
      </c>
      <c r="L30" s="317" t="str">
        <f>IFERROR(IF(_xlfn.XLOOKUP($M30,Criterion_list!$C:$C,Criterion_list!B:B)=0,"",_xlfn.XLOOKUP($M30,Criterion_list!$C:$C,Criterion_list!B:B)),"")</f>
        <v/>
      </c>
      <c r="M30" s="317" t="str">
        <f>IF(J30="","",_xlfn.XLOOKUP(J30,'Criteria Mapping'!B:B,'Criteria Mapping'!A:A))</f>
        <v/>
      </c>
      <c r="N30" s="318" t="str">
        <f>IFERROR(IF(_xlfn.XLOOKUP($J30,Criterion_list!$J:$J,Criterion_list!D:D)=0,"",_xlfn.XLOOKUP($J30,Criterion_list!$J:$J,Criterion_list!D:D)),"")</f>
        <v/>
      </c>
      <c r="O30" s="318" t="str">
        <f>IFERROR(IF(_xlfn.XLOOKUP($M30,Criterion_list!$C:$C,Criterion_list!E:E)=0,"",_xlfn.XLOOKUP($M30,Criterion_list!$C:$C,Criterion_list!E:E)),"")</f>
        <v/>
      </c>
      <c r="P30" s="330"/>
      <c r="Q30" s="304"/>
      <c r="R30" s="319" t="str">
        <f t="shared" si="0"/>
        <v/>
      </c>
      <c r="S30" s="304"/>
      <c r="T30" s="306"/>
      <c r="U30" s="305"/>
      <c r="V30" s="304"/>
      <c r="W30" s="304"/>
      <c r="X30" s="320" t="str">
        <f>IF(M30="","",_xlfn.XLOOKUP(M30,'Criteria Mapping'!A:A,'Criteria Mapping'!W:W))</f>
        <v/>
      </c>
      <c r="Y30" s="320" t="str">
        <f>IF(M30="","",_xlfn.XLOOKUP(M30,'Criteria Mapping'!A:A,'Criteria Mapping'!AH:AH))</f>
        <v/>
      </c>
      <c r="Z30" s="320" t="str">
        <f>IF(M30="","",_xlfn.XLOOKUP(M30,'Criteria Mapping'!A:A,'Criteria Mapping'!AD:AD))</f>
        <v/>
      </c>
      <c r="AA30"/>
      <c r="AC30" s="313"/>
      <c r="AE30" s="313"/>
      <c r="AG30" s="313"/>
      <c r="AI30" s="313"/>
      <c r="AK30" s="313"/>
      <c r="AM30" s="313"/>
      <c r="AO30" s="313"/>
      <c r="AQ30" s="313"/>
      <c r="AS30" s="313"/>
      <c r="AU30" s="313"/>
      <c r="KR30" s="313"/>
      <c r="KT30" s="313"/>
      <c r="KV30" s="313"/>
      <c r="KX30" s="313"/>
      <c r="KZ30" s="313"/>
      <c r="LB30" s="313"/>
      <c r="LD30" s="313"/>
      <c r="LF30" s="313"/>
      <c r="LH30" s="313"/>
      <c r="LJ30" s="313"/>
      <c r="LL30" s="313"/>
      <c r="LN30" s="313"/>
      <c r="LP30" s="313"/>
      <c r="LR30" s="313"/>
      <c r="LT30" s="313"/>
      <c r="LV30" s="313"/>
      <c r="LX30" s="313"/>
      <c r="LZ30" s="313"/>
      <c r="MB30" s="313"/>
      <c r="MD30" s="313"/>
      <c r="MF30" s="313"/>
      <c r="MH30" s="313"/>
      <c r="MJ30" s="313"/>
      <c r="ML30" s="313"/>
      <c r="MN30" s="313"/>
      <c r="MP30" s="313"/>
      <c r="MR30" s="313"/>
      <c r="MT30" s="313"/>
      <c r="MV30" s="313"/>
      <c r="MX30" s="313"/>
      <c r="MZ30" s="313"/>
      <c r="NB30" s="313"/>
      <c r="ND30" s="313"/>
      <c r="NF30" s="313"/>
      <c r="NH30" s="313"/>
      <c r="NJ30" s="313"/>
      <c r="NL30" s="313"/>
      <c r="NN30" s="313"/>
      <c r="NP30" s="313"/>
      <c r="NR30" s="313"/>
    </row>
    <row r="31" spans="1:382" s="281" customFormat="1" ht="150" customHeight="1">
      <c r="A31"/>
      <c r="B31"/>
      <c r="C31"/>
      <c r="D31"/>
      <c r="E31"/>
      <c r="F31"/>
      <c r="G31"/>
      <c r="H31"/>
      <c r="I31" t="str">
        <f>IF(M31="","",INDEX(Criterion_list!F:F,MATCH('MMS criteria'!M31,Criterion_list!C:C,0)))</f>
        <v/>
      </c>
      <c r="J31" s="312"/>
      <c r="K31" s="316" t="str">
        <f>IFERROR(IF(_xlfn.XLOOKUP($M31,Criterion_list!$C:$C,Criterion_list!A:A)=0,"",_xlfn.XLOOKUP($M31,Criterion_list!$C:$C,Criterion_list!A:A)),"")</f>
        <v/>
      </c>
      <c r="L31" s="317" t="str">
        <f>IFERROR(IF(_xlfn.XLOOKUP($M31,Criterion_list!$C:$C,Criterion_list!B:B)=0,"",_xlfn.XLOOKUP($M31,Criterion_list!$C:$C,Criterion_list!B:B)),"")</f>
        <v/>
      </c>
      <c r="M31" s="317" t="str">
        <f>IF(J31="","",_xlfn.XLOOKUP(J31,'Criteria Mapping'!B:B,'Criteria Mapping'!A:A))</f>
        <v/>
      </c>
      <c r="N31" s="318" t="str">
        <f>IFERROR(IF(_xlfn.XLOOKUP($J31,Criterion_list!$J:$J,Criterion_list!D:D)=0,"",_xlfn.XLOOKUP($J31,Criterion_list!$J:$J,Criterion_list!D:D)),"")</f>
        <v/>
      </c>
      <c r="O31" s="318" t="str">
        <f>IFERROR(IF(_xlfn.XLOOKUP($M31,Criterion_list!$C:$C,Criterion_list!E:E)=0,"",_xlfn.XLOOKUP($M31,Criterion_list!$C:$C,Criterion_list!E:E)),"")</f>
        <v/>
      </c>
      <c r="P31" s="330"/>
      <c r="Q31" s="304"/>
      <c r="R31" s="319" t="str">
        <f t="shared" si="0"/>
        <v/>
      </c>
      <c r="S31" s="304"/>
      <c r="T31" s="306"/>
      <c r="U31" s="305"/>
      <c r="V31" s="304"/>
      <c r="W31" s="304"/>
      <c r="X31" s="320" t="str">
        <f>IF(M31="","",_xlfn.XLOOKUP(M31,'Criteria Mapping'!A:A,'Criteria Mapping'!W:W))</f>
        <v/>
      </c>
      <c r="Y31" s="320" t="str">
        <f>IF(M31="","",_xlfn.XLOOKUP(M31,'Criteria Mapping'!A:A,'Criteria Mapping'!AH:AH))</f>
        <v/>
      </c>
      <c r="Z31" s="320" t="str">
        <f>IF(M31="","",_xlfn.XLOOKUP(M31,'Criteria Mapping'!A:A,'Criteria Mapping'!AD:AD))</f>
        <v/>
      </c>
      <c r="AA31"/>
      <c r="AC31" s="313"/>
      <c r="AE31" s="313"/>
      <c r="AG31" s="313"/>
      <c r="AI31" s="313"/>
      <c r="AK31" s="313"/>
      <c r="AM31" s="313"/>
      <c r="AO31" s="313"/>
      <c r="AQ31" s="313"/>
      <c r="AS31" s="313"/>
      <c r="AU31" s="313"/>
      <c r="KR31" s="313"/>
      <c r="KT31" s="313"/>
      <c r="KV31" s="313"/>
      <c r="KX31" s="313"/>
      <c r="KZ31" s="313"/>
      <c r="LB31" s="313"/>
      <c r="LD31" s="313"/>
      <c r="LF31" s="313"/>
      <c r="LH31" s="313"/>
      <c r="LJ31" s="313"/>
      <c r="LL31" s="313"/>
      <c r="LN31" s="313"/>
      <c r="LP31" s="313"/>
      <c r="LR31" s="313"/>
      <c r="LT31" s="313"/>
      <c r="LV31" s="313"/>
      <c r="LX31" s="313"/>
      <c r="LZ31" s="313"/>
      <c r="MB31" s="313"/>
      <c r="MD31" s="313"/>
      <c r="MF31" s="313"/>
      <c r="MH31" s="313"/>
      <c r="MJ31" s="313"/>
      <c r="ML31" s="313"/>
      <c r="MN31" s="313"/>
      <c r="MP31" s="313"/>
      <c r="MR31" s="313"/>
      <c r="MT31" s="313"/>
      <c r="MV31" s="313"/>
      <c r="MX31" s="313"/>
      <c r="MZ31" s="313"/>
      <c r="NB31" s="313"/>
      <c r="ND31" s="313"/>
      <c r="NF31" s="313"/>
      <c r="NH31" s="313"/>
      <c r="NJ31" s="313"/>
      <c r="NL31" s="313"/>
      <c r="NN31" s="313"/>
      <c r="NP31" s="313"/>
      <c r="NR31" s="313"/>
    </row>
    <row r="32" spans="1:382" s="281" customFormat="1" ht="150" customHeight="1">
      <c r="A32"/>
      <c r="B32"/>
      <c r="C32"/>
      <c r="D32"/>
      <c r="E32"/>
      <c r="F32"/>
      <c r="G32"/>
      <c r="H32"/>
      <c r="I32" t="str">
        <f>IF(M32="","",INDEX(Criterion_list!F:F,MATCH('MMS criteria'!M32,Criterion_list!C:C,0)))</f>
        <v/>
      </c>
      <c r="J32" s="312"/>
      <c r="K32" s="316" t="str">
        <f>IFERROR(IF(_xlfn.XLOOKUP($M32,Criterion_list!$C:$C,Criterion_list!A:A)=0,"",_xlfn.XLOOKUP($M32,Criterion_list!$C:$C,Criterion_list!A:A)),"")</f>
        <v/>
      </c>
      <c r="L32" s="317" t="str">
        <f>IFERROR(IF(_xlfn.XLOOKUP($M32,Criterion_list!$C:$C,Criterion_list!B:B)=0,"",_xlfn.XLOOKUP($M32,Criterion_list!$C:$C,Criterion_list!B:B)),"")</f>
        <v/>
      </c>
      <c r="M32" s="317" t="str">
        <f>IF(J32="","",_xlfn.XLOOKUP(J32,'Criteria Mapping'!B:B,'Criteria Mapping'!A:A))</f>
        <v/>
      </c>
      <c r="N32" s="318" t="str">
        <f>IFERROR(IF(_xlfn.XLOOKUP($J32,Criterion_list!$J:$J,Criterion_list!D:D)=0,"",_xlfn.XLOOKUP($J32,Criterion_list!$J:$J,Criterion_list!D:D)),"")</f>
        <v/>
      </c>
      <c r="O32" s="318" t="str">
        <f>IFERROR(IF(_xlfn.XLOOKUP($M32,Criterion_list!$C:$C,Criterion_list!E:E)=0,"",_xlfn.XLOOKUP($M32,Criterion_list!$C:$C,Criterion_list!E:E)),"")</f>
        <v/>
      </c>
      <c r="P32" s="330"/>
      <c r="Q32" s="304"/>
      <c r="R32" s="319" t="str">
        <f t="shared" si="0"/>
        <v/>
      </c>
      <c r="S32" s="304"/>
      <c r="T32" s="306"/>
      <c r="U32" s="305"/>
      <c r="V32" s="304"/>
      <c r="W32" s="304"/>
      <c r="X32" s="320" t="str">
        <f>IF(M32="","",_xlfn.XLOOKUP(M32,'Criteria Mapping'!A:A,'Criteria Mapping'!W:W))</f>
        <v/>
      </c>
      <c r="Y32" s="320" t="str">
        <f>IF(M32="","",_xlfn.XLOOKUP(M32,'Criteria Mapping'!A:A,'Criteria Mapping'!AH:AH))</f>
        <v/>
      </c>
      <c r="Z32" s="320" t="str">
        <f>IF(M32="","",_xlfn.XLOOKUP(M32,'Criteria Mapping'!A:A,'Criteria Mapping'!AD:AD))</f>
        <v/>
      </c>
      <c r="AA32"/>
      <c r="AC32" s="313"/>
      <c r="AE32" s="313"/>
      <c r="AG32" s="313"/>
      <c r="AI32" s="313"/>
      <c r="AK32" s="313"/>
      <c r="AM32" s="313"/>
      <c r="AO32" s="313"/>
      <c r="AQ32" s="313"/>
      <c r="AS32" s="313"/>
      <c r="AU32" s="313"/>
      <c r="KR32" s="313"/>
      <c r="KT32" s="313"/>
      <c r="KV32" s="313"/>
      <c r="KX32" s="313"/>
      <c r="KZ32" s="313"/>
      <c r="LB32" s="313"/>
      <c r="LD32" s="313"/>
      <c r="LF32" s="313"/>
      <c r="LH32" s="313"/>
      <c r="LJ32" s="313"/>
      <c r="LL32" s="313"/>
      <c r="LN32" s="313"/>
      <c r="LP32" s="313"/>
      <c r="LR32" s="313"/>
      <c r="LT32" s="313"/>
      <c r="LV32" s="313"/>
      <c r="LX32" s="313"/>
      <c r="LZ32" s="313"/>
      <c r="MB32" s="313"/>
      <c r="MD32" s="313"/>
      <c r="MF32" s="313"/>
      <c r="MH32" s="313"/>
      <c r="MJ32" s="313"/>
      <c r="ML32" s="313"/>
      <c r="MN32" s="313"/>
      <c r="MP32" s="313"/>
      <c r="MR32" s="313"/>
      <c r="MT32" s="313"/>
      <c r="MV32" s="313"/>
      <c r="MX32" s="313"/>
      <c r="MZ32" s="313"/>
      <c r="NB32" s="313"/>
      <c r="ND32" s="313"/>
      <c r="NF32" s="313"/>
      <c r="NH32" s="313"/>
      <c r="NJ32" s="313"/>
      <c r="NL32" s="313"/>
      <c r="NN32" s="313"/>
      <c r="NP32" s="313"/>
      <c r="NR32" s="313"/>
    </row>
    <row r="33" spans="1:382" s="281" customFormat="1" ht="150" customHeight="1">
      <c r="A33"/>
      <c r="B33"/>
      <c r="C33"/>
      <c r="D33"/>
      <c r="E33"/>
      <c r="F33"/>
      <c r="G33"/>
      <c r="H33"/>
      <c r="I33" t="str">
        <f>IF(M33="","",INDEX(Criterion_list!F:F,MATCH('MMS criteria'!M33,Criterion_list!C:C,0)))</f>
        <v/>
      </c>
      <c r="J33" s="312"/>
      <c r="K33" s="316" t="str">
        <f>IFERROR(IF(_xlfn.XLOOKUP($M33,Criterion_list!$C:$C,Criterion_list!A:A)=0,"",_xlfn.XLOOKUP($M33,Criterion_list!$C:$C,Criterion_list!A:A)),"")</f>
        <v/>
      </c>
      <c r="L33" s="317" t="str">
        <f>IFERROR(IF(_xlfn.XLOOKUP($M33,Criterion_list!$C:$C,Criterion_list!B:B)=0,"",_xlfn.XLOOKUP($M33,Criterion_list!$C:$C,Criterion_list!B:B)),"")</f>
        <v/>
      </c>
      <c r="M33" s="317" t="str">
        <f>IF(J33="","",_xlfn.XLOOKUP(J33,'Criteria Mapping'!B:B,'Criteria Mapping'!A:A))</f>
        <v/>
      </c>
      <c r="N33" s="318" t="str">
        <f>IFERROR(IF(_xlfn.XLOOKUP($J33,Criterion_list!$J:$J,Criterion_list!D:D)=0,"",_xlfn.XLOOKUP($J33,Criterion_list!$J:$J,Criterion_list!D:D)),"")</f>
        <v/>
      </c>
      <c r="O33" s="318" t="str">
        <f>IFERROR(IF(_xlfn.XLOOKUP($M33,Criterion_list!$C:$C,Criterion_list!E:E)=0,"",_xlfn.XLOOKUP($M33,Criterion_list!$C:$C,Criterion_list!E:E)),"")</f>
        <v/>
      </c>
      <c r="P33" s="330"/>
      <c r="Q33" s="304"/>
      <c r="R33" s="319" t="str">
        <f t="shared" si="0"/>
        <v/>
      </c>
      <c r="S33" s="304"/>
      <c r="T33" s="306"/>
      <c r="U33" s="305"/>
      <c r="V33" s="304"/>
      <c r="W33" s="304"/>
      <c r="X33" s="320" t="str">
        <f>IF(M33="","",_xlfn.XLOOKUP(M33,'Criteria Mapping'!A:A,'Criteria Mapping'!W:W))</f>
        <v/>
      </c>
      <c r="Y33" s="320" t="str">
        <f>IF(M33="","",_xlfn.XLOOKUP(M33,'Criteria Mapping'!A:A,'Criteria Mapping'!AH:AH))</f>
        <v/>
      </c>
      <c r="Z33" s="320" t="str">
        <f>IF(M33="","",_xlfn.XLOOKUP(M33,'Criteria Mapping'!A:A,'Criteria Mapping'!AD:AD))</f>
        <v/>
      </c>
      <c r="AA33"/>
      <c r="AC33" s="313"/>
      <c r="AE33" s="313"/>
      <c r="AG33" s="313"/>
      <c r="AI33" s="313"/>
      <c r="AK33" s="313"/>
      <c r="AM33" s="313"/>
      <c r="AO33" s="313"/>
      <c r="AQ33" s="313"/>
      <c r="AS33" s="313"/>
      <c r="AU33" s="313"/>
      <c r="KR33" s="313"/>
      <c r="KT33" s="313"/>
      <c r="KV33" s="313"/>
      <c r="KX33" s="313"/>
      <c r="KZ33" s="313"/>
      <c r="LB33" s="313"/>
      <c r="LD33" s="313"/>
      <c r="LF33" s="313"/>
      <c r="LH33" s="313"/>
      <c r="LJ33" s="313"/>
      <c r="LL33" s="313"/>
      <c r="LN33" s="313"/>
      <c r="LP33" s="313"/>
      <c r="LR33" s="313"/>
      <c r="LT33" s="313"/>
      <c r="LV33" s="313"/>
      <c r="LX33" s="313"/>
      <c r="LZ33" s="313"/>
      <c r="MB33" s="313"/>
      <c r="MD33" s="313"/>
      <c r="MF33" s="313"/>
      <c r="MH33" s="313"/>
      <c r="MJ33" s="313"/>
      <c r="ML33" s="313"/>
      <c r="MN33" s="313"/>
      <c r="MP33" s="313"/>
      <c r="MR33" s="313"/>
      <c r="MT33" s="313"/>
      <c r="MV33" s="313"/>
      <c r="MX33" s="313"/>
      <c r="MZ33" s="313"/>
      <c r="NB33" s="313"/>
      <c r="ND33" s="313"/>
      <c r="NF33" s="313"/>
      <c r="NH33" s="313"/>
      <c r="NJ33" s="313"/>
      <c r="NL33" s="313"/>
      <c r="NN33" s="313"/>
      <c r="NP33" s="313"/>
      <c r="NR33" s="313"/>
    </row>
    <row r="34" spans="1:382" s="281" customFormat="1" ht="150" customHeight="1">
      <c r="A34"/>
      <c r="B34"/>
      <c r="C34"/>
      <c r="D34"/>
      <c r="E34"/>
      <c r="F34"/>
      <c r="G34"/>
      <c r="H34"/>
      <c r="I34" t="str">
        <f>IF(M34="","",INDEX(Criterion_list!F:F,MATCH('MMS criteria'!M34,Criterion_list!C:C,0)))</f>
        <v/>
      </c>
      <c r="J34" s="312"/>
      <c r="K34" s="316" t="str">
        <f>IFERROR(IF(_xlfn.XLOOKUP($M34,Criterion_list!$C:$C,Criterion_list!A:A)=0,"",_xlfn.XLOOKUP($M34,Criterion_list!$C:$C,Criterion_list!A:A)),"")</f>
        <v/>
      </c>
      <c r="L34" s="317" t="str">
        <f>IFERROR(IF(_xlfn.XLOOKUP($M34,Criterion_list!$C:$C,Criterion_list!B:B)=0,"",_xlfn.XLOOKUP($M34,Criterion_list!$C:$C,Criterion_list!B:B)),"")</f>
        <v/>
      </c>
      <c r="M34" s="317" t="str">
        <f>IF(J34="","",_xlfn.XLOOKUP(J34,'Criteria Mapping'!B:B,'Criteria Mapping'!A:A))</f>
        <v/>
      </c>
      <c r="N34" s="318" t="str">
        <f>IFERROR(IF(_xlfn.XLOOKUP($J34,Criterion_list!$J:$J,Criterion_list!D:D)=0,"",_xlfn.XLOOKUP($J34,Criterion_list!$J:$J,Criterion_list!D:D)),"")</f>
        <v/>
      </c>
      <c r="O34" s="318" t="str">
        <f>IFERROR(IF(_xlfn.XLOOKUP($M34,Criterion_list!$C:$C,Criterion_list!E:E)=0,"",_xlfn.XLOOKUP($M34,Criterion_list!$C:$C,Criterion_list!E:E)),"")</f>
        <v/>
      </c>
      <c r="P34" s="330"/>
      <c r="Q34" s="304"/>
      <c r="R34" s="319" t="str">
        <f t="shared" si="0"/>
        <v/>
      </c>
      <c r="S34" s="304"/>
      <c r="T34" s="306"/>
      <c r="U34" s="305"/>
      <c r="V34" s="304"/>
      <c r="W34" s="304"/>
      <c r="X34" s="320" t="str">
        <f>IF(M34="","",_xlfn.XLOOKUP(M34,'Criteria Mapping'!A:A,'Criteria Mapping'!W:W))</f>
        <v/>
      </c>
      <c r="Y34" s="320" t="str">
        <f>IF(M34="","",_xlfn.XLOOKUP(M34,'Criteria Mapping'!A:A,'Criteria Mapping'!AH:AH))</f>
        <v/>
      </c>
      <c r="Z34" s="320" t="str">
        <f>IF(M34="","",_xlfn.XLOOKUP(M34,'Criteria Mapping'!A:A,'Criteria Mapping'!AD:AD))</f>
        <v/>
      </c>
      <c r="AA34"/>
      <c r="AC34" s="313"/>
      <c r="AE34" s="313"/>
      <c r="AG34" s="313"/>
      <c r="AI34" s="313"/>
      <c r="AK34" s="313"/>
      <c r="AM34" s="313"/>
      <c r="AO34" s="313"/>
      <c r="AQ34" s="313"/>
      <c r="AS34" s="313"/>
      <c r="AU34" s="313"/>
      <c r="KR34" s="313"/>
      <c r="KT34" s="313"/>
      <c r="KV34" s="313"/>
      <c r="KX34" s="313"/>
      <c r="KZ34" s="313"/>
      <c r="LB34" s="313"/>
      <c r="LD34" s="313"/>
      <c r="LF34" s="313"/>
      <c r="LH34" s="313"/>
      <c r="LJ34" s="313"/>
      <c r="LL34" s="313"/>
      <c r="LN34" s="313"/>
      <c r="LP34" s="313"/>
      <c r="LR34" s="313"/>
      <c r="LT34" s="313"/>
      <c r="LV34" s="313"/>
      <c r="LX34" s="313"/>
      <c r="LZ34" s="313"/>
      <c r="MB34" s="313"/>
      <c r="MD34" s="313"/>
      <c r="MF34" s="313"/>
      <c r="MH34" s="313"/>
      <c r="MJ34" s="313"/>
      <c r="ML34" s="313"/>
      <c r="MN34" s="313"/>
      <c r="MP34" s="313"/>
      <c r="MR34" s="313"/>
      <c r="MT34" s="313"/>
      <c r="MV34" s="313"/>
      <c r="MX34" s="313"/>
      <c r="MZ34" s="313"/>
      <c r="NB34" s="313"/>
      <c r="ND34" s="313"/>
      <c r="NF34" s="313"/>
      <c r="NH34" s="313"/>
      <c r="NJ34" s="313"/>
      <c r="NL34" s="313"/>
      <c r="NN34" s="313"/>
      <c r="NP34" s="313"/>
      <c r="NR34" s="313"/>
    </row>
    <row r="35" spans="1:382" s="281" customFormat="1" ht="150" customHeight="1">
      <c r="A35"/>
      <c r="B35"/>
      <c r="C35"/>
      <c r="D35"/>
      <c r="E35"/>
      <c r="F35"/>
      <c r="G35"/>
      <c r="H35"/>
      <c r="I35" t="str">
        <f>IF(M35="","",INDEX(Criterion_list!F:F,MATCH('MMS criteria'!M35,Criterion_list!C:C,0)))</f>
        <v/>
      </c>
      <c r="J35" s="312"/>
      <c r="K35" s="316" t="str">
        <f>IFERROR(IF(_xlfn.XLOOKUP($M35,Criterion_list!$C:$C,Criterion_list!A:A)=0,"",_xlfn.XLOOKUP($M35,Criterion_list!$C:$C,Criterion_list!A:A)),"")</f>
        <v/>
      </c>
      <c r="L35" s="317" t="str">
        <f>IFERROR(IF(_xlfn.XLOOKUP($M35,Criterion_list!$C:$C,Criterion_list!B:B)=0,"",_xlfn.XLOOKUP($M35,Criterion_list!$C:$C,Criterion_list!B:B)),"")</f>
        <v/>
      </c>
      <c r="M35" s="317" t="str">
        <f>IF(J35="","",_xlfn.XLOOKUP(J35,'Criteria Mapping'!B:B,'Criteria Mapping'!A:A))</f>
        <v/>
      </c>
      <c r="N35" s="318" t="str">
        <f>IFERROR(IF(_xlfn.XLOOKUP($J35,Criterion_list!$J:$J,Criterion_list!D:D)=0,"",_xlfn.XLOOKUP($J35,Criterion_list!$J:$J,Criterion_list!D:D)),"")</f>
        <v/>
      </c>
      <c r="O35" s="318" t="str">
        <f>IFERROR(IF(_xlfn.XLOOKUP($M35,Criterion_list!$C:$C,Criterion_list!E:E)=0,"",_xlfn.XLOOKUP($M35,Criterion_list!$C:$C,Criterion_list!E:E)),"")</f>
        <v/>
      </c>
      <c r="P35" s="330"/>
      <c r="Q35" s="304"/>
      <c r="R35" s="319" t="str">
        <f t="shared" si="0"/>
        <v/>
      </c>
      <c r="S35" s="304"/>
      <c r="T35" s="306"/>
      <c r="U35" s="305"/>
      <c r="V35" s="304"/>
      <c r="W35" s="304"/>
      <c r="X35" s="320" t="str">
        <f>IF(M35="","",_xlfn.XLOOKUP(M35,'Criteria Mapping'!A:A,'Criteria Mapping'!W:W))</f>
        <v/>
      </c>
      <c r="Y35" s="320" t="str">
        <f>IF(M35="","",_xlfn.XLOOKUP(M35,'Criteria Mapping'!A:A,'Criteria Mapping'!AH:AH))</f>
        <v/>
      </c>
      <c r="Z35" s="320" t="str">
        <f>IF(M35="","",_xlfn.XLOOKUP(M35,'Criteria Mapping'!A:A,'Criteria Mapping'!AD:AD))</f>
        <v/>
      </c>
      <c r="AA35"/>
      <c r="AC35" s="313"/>
      <c r="AE35" s="313"/>
      <c r="AG35" s="313"/>
      <c r="AI35" s="313"/>
      <c r="AK35" s="313"/>
      <c r="AM35" s="313"/>
      <c r="AO35" s="313"/>
      <c r="AQ35" s="313"/>
      <c r="AS35" s="313"/>
      <c r="AU35" s="313"/>
      <c r="KR35" s="313"/>
      <c r="KT35" s="313"/>
      <c r="KV35" s="313"/>
      <c r="KX35" s="313"/>
      <c r="KZ35" s="313"/>
      <c r="LB35" s="313"/>
      <c r="LD35" s="313"/>
      <c r="LF35" s="313"/>
      <c r="LH35" s="313"/>
      <c r="LJ35" s="313"/>
      <c r="LL35" s="313"/>
      <c r="LN35" s="313"/>
      <c r="LP35" s="313"/>
      <c r="LR35" s="313"/>
      <c r="LT35" s="313"/>
      <c r="LV35" s="313"/>
      <c r="LX35" s="313"/>
      <c r="LZ35" s="313"/>
      <c r="MB35" s="313"/>
      <c r="MD35" s="313"/>
      <c r="MF35" s="313"/>
      <c r="MH35" s="313"/>
      <c r="MJ35" s="313"/>
      <c r="ML35" s="313"/>
      <c r="MN35" s="313"/>
      <c r="MP35" s="313"/>
      <c r="MR35" s="313"/>
      <c r="MT35" s="313"/>
      <c r="MV35" s="313"/>
      <c r="MX35" s="313"/>
      <c r="MZ35" s="313"/>
      <c r="NB35" s="313"/>
      <c r="ND35" s="313"/>
      <c r="NF35" s="313"/>
      <c r="NH35" s="313"/>
      <c r="NJ35" s="313"/>
      <c r="NL35" s="313"/>
      <c r="NN35" s="313"/>
      <c r="NP35" s="313"/>
      <c r="NR35" s="313"/>
    </row>
    <row r="36" spans="1:382" s="281" customFormat="1" ht="150" customHeight="1">
      <c r="A36"/>
      <c r="B36"/>
      <c r="C36"/>
      <c r="D36"/>
      <c r="E36"/>
      <c r="F36"/>
      <c r="G36"/>
      <c r="H36"/>
      <c r="I36" t="str">
        <f>IF(M36="","",INDEX(Criterion_list!F:F,MATCH('MMS criteria'!M36,Criterion_list!C:C,0)))</f>
        <v/>
      </c>
      <c r="J36" s="312"/>
      <c r="K36" s="316" t="str">
        <f>IFERROR(IF(_xlfn.XLOOKUP($M36,Criterion_list!$C:$C,Criterion_list!A:A)=0,"",_xlfn.XLOOKUP($M36,Criterion_list!$C:$C,Criterion_list!A:A)),"")</f>
        <v/>
      </c>
      <c r="L36" s="317" t="str">
        <f>IFERROR(IF(_xlfn.XLOOKUP($M36,Criterion_list!$C:$C,Criterion_list!B:B)=0,"",_xlfn.XLOOKUP($M36,Criterion_list!$C:$C,Criterion_list!B:B)),"")</f>
        <v/>
      </c>
      <c r="M36" s="317" t="str">
        <f>IF(J36="","",_xlfn.XLOOKUP(J36,'Criteria Mapping'!B:B,'Criteria Mapping'!A:A))</f>
        <v/>
      </c>
      <c r="N36" s="318" t="str">
        <f>IFERROR(IF(_xlfn.XLOOKUP($J36,Criterion_list!$J:$J,Criterion_list!D:D)=0,"",_xlfn.XLOOKUP($J36,Criterion_list!$J:$J,Criterion_list!D:D)),"")</f>
        <v/>
      </c>
      <c r="O36" s="318" t="str">
        <f>IFERROR(IF(_xlfn.XLOOKUP($M36,Criterion_list!$C:$C,Criterion_list!E:E)=0,"",_xlfn.XLOOKUP($M36,Criterion_list!$C:$C,Criterion_list!E:E)),"")</f>
        <v/>
      </c>
      <c r="P36" s="330"/>
      <c r="Q36" s="304"/>
      <c r="R36" s="319" t="str">
        <f t="shared" si="0"/>
        <v/>
      </c>
      <c r="S36" s="304"/>
      <c r="T36" s="306"/>
      <c r="U36" s="305"/>
      <c r="V36" s="304"/>
      <c r="W36" s="304"/>
      <c r="X36" s="320" t="str">
        <f>IF(M36="","",_xlfn.XLOOKUP(M36,'Criteria Mapping'!A:A,'Criteria Mapping'!W:W))</f>
        <v/>
      </c>
      <c r="Y36" s="320" t="str">
        <f>IF(M36="","",_xlfn.XLOOKUP(M36,'Criteria Mapping'!A:A,'Criteria Mapping'!AH:AH))</f>
        <v/>
      </c>
      <c r="Z36" s="320" t="str">
        <f>IF(M36="","",_xlfn.XLOOKUP(M36,'Criteria Mapping'!A:A,'Criteria Mapping'!AD:AD))</f>
        <v/>
      </c>
      <c r="AA36"/>
      <c r="AC36" s="313"/>
      <c r="AE36" s="313"/>
      <c r="AG36" s="313"/>
      <c r="AI36" s="313"/>
      <c r="AK36" s="313"/>
      <c r="AM36" s="313"/>
      <c r="AO36" s="313"/>
      <c r="AQ36" s="313"/>
      <c r="AS36" s="313"/>
      <c r="AU36" s="313"/>
      <c r="KR36" s="313"/>
      <c r="KT36" s="313"/>
      <c r="KV36" s="313"/>
      <c r="KX36" s="313"/>
      <c r="KZ36" s="313"/>
      <c r="LB36" s="313"/>
      <c r="LD36" s="313"/>
      <c r="LF36" s="313"/>
      <c r="LH36" s="313"/>
      <c r="LJ36" s="313"/>
      <c r="LL36" s="313"/>
      <c r="LN36" s="313"/>
      <c r="LP36" s="313"/>
      <c r="LR36" s="313"/>
      <c r="LT36" s="313"/>
      <c r="LV36" s="313"/>
      <c r="LX36" s="313"/>
      <c r="LZ36" s="313"/>
      <c r="MB36" s="313"/>
      <c r="MD36" s="313"/>
      <c r="MF36" s="313"/>
      <c r="MH36" s="313"/>
      <c r="MJ36" s="313"/>
      <c r="ML36" s="313"/>
      <c r="MN36" s="313"/>
      <c r="MP36" s="313"/>
      <c r="MR36" s="313"/>
      <c r="MT36" s="313"/>
      <c r="MV36" s="313"/>
      <c r="MX36" s="313"/>
      <c r="MZ36" s="313"/>
      <c r="NB36" s="313"/>
      <c r="ND36" s="313"/>
      <c r="NF36" s="313"/>
      <c r="NH36" s="313"/>
      <c r="NJ36" s="313"/>
      <c r="NL36" s="313"/>
      <c r="NN36" s="313"/>
      <c r="NP36" s="313"/>
      <c r="NR36" s="313"/>
    </row>
    <row r="37" spans="1:382" s="281" customFormat="1" ht="150" customHeight="1">
      <c r="A37"/>
      <c r="B37"/>
      <c r="C37"/>
      <c r="D37"/>
      <c r="E37"/>
      <c r="F37"/>
      <c r="G37"/>
      <c r="H37"/>
      <c r="I37" t="str">
        <f>IF(M37="","",INDEX(Criterion_list!F:F,MATCH('MMS criteria'!M37,Criterion_list!C:C,0)))</f>
        <v/>
      </c>
      <c r="J37" s="312"/>
      <c r="K37" s="316" t="str">
        <f>IFERROR(IF(_xlfn.XLOOKUP($M37,Criterion_list!$C:$C,Criterion_list!A:A)=0,"",_xlfn.XLOOKUP($M37,Criterion_list!$C:$C,Criterion_list!A:A)),"")</f>
        <v/>
      </c>
      <c r="L37" s="317" t="str">
        <f>IFERROR(IF(_xlfn.XLOOKUP($M37,Criterion_list!$C:$C,Criterion_list!B:B)=0,"",_xlfn.XLOOKUP($M37,Criterion_list!$C:$C,Criterion_list!B:B)),"")</f>
        <v/>
      </c>
      <c r="M37" s="317" t="str">
        <f>IF(J37="","",_xlfn.XLOOKUP(J37,'Criteria Mapping'!B:B,'Criteria Mapping'!A:A))</f>
        <v/>
      </c>
      <c r="N37" s="318" t="str">
        <f>IFERROR(IF(_xlfn.XLOOKUP($J37,Criterion_list!$J:$J,Criterion_list!D:D)=0,"",_xlfn.XLOOKUP($J37,Criterion_list!$J:$J,Criterion_list!D:D)),"")</f>
        <v/>
      </c>
      <c r="O37" s="318" t="str">
        <f>IFERROR(IF(_xlfn.XLOOKUP($M37,Criterion_list!$C:$C,Criterion_list!E:E)=0,"",_xlfn.XLOOKUP($M37,Criterion_list!$C:$C,Criterion_list!E:E)),"")</f>
        <v/>
      </c>
      <c r="P37" s="330"/>
      <c r="Q37" s="304"/>
      <c r="R37" s="319" t="str">
        <f t="shared" si="0"/>
        <v/>
      </c>
      <c r="S37" s="304"/>
      <c r="T37" s="306"/>
      <c r="U37" s="305"/>
      <c r="V37" s="304"/>
      <c r="W37" s="304"/>
      <c r="X37" s="320" t="str">
        <f>IF(M37="","",_xlfn.XLOOKUP(M37,'Criteria Mapping'!A:A,'Criteria Mapping'!W:W))</f>
        <v/>
      </c>
      <c r="Y37" s="320" t="str">
        <f>IF(M37="","",_xlfn.XLOOKUP(M37,'Criteria Mapping'!A:A,'Criteria Mapping'!AH:AH))</f>
        <v/>
      </c>
      <c r="Z37" s="320" t="str">
        <f>IF(M37="","",_xlfn.XLOOKUP(M37,'Criteria Mapping'!A:A,'Criteria Mapping'!AD:AD))</f>
        <v/>
      </c>
      <c r="AA37"/>
      <c r="AC37" s="313"/>
      <c r="AE37" s="313"/>
      <c r="AG37" s="313"/>
      <c r="AI37" s="313"/>
      <c r="AK37" s="313"/>
      <c r="AM37" s="313"/>
      <c r="AO37" s="313"/>
      <c r="AQ37" s="313"/>
      <c r="AS37" s="313"/>
      <c r="AU37" s="313"/>
      <c r="KR37" s="313"/>
      <c r="KT37" s="313"/>
      <c r="KV37" s="313"/>
      <c r="KX37" s="313"/>
      <c r="KZ37" s="313"/>
      <c r="LB37" s="313"/>
      <c r="LD37" s="313"/>
      <c r="LF37" s="313"/>
      <c r="LH37" s="313"/>
      <c r="LJ37" s="313"/>
      <c r="LL37" s="313"/>
      <c r="LN37" s="313"/>
      <c r="LP37" s="313"/>
      <c r="LR37" s="313"/>
      <c r="LT37" s="313"/>
      <c r="LV37" s="313"/>
      <c r="LX37" s="313"/>
      <c r="LZ37" s="313"/>
      <c r="MB37" s="313"/>
      <c r="MD37" s="313"/>
      <c r="MF37" s="313"/>
      <c r="MH37" s="313"/>
      <c r="MJ37" s="313"/>
      <c r="ML37" s="313"/>
      <c r="MN37" s="313"/>
      <c r="MP37" s="313"/>
      <c r="MR37" s="313"/>
      <c r="MT37" s="313"/>
      <c r="MV37" s="313"/>
      <c r="MX37" s="313"/>
      <c r="MZ37" s="313"/>
      <c r="NB37" s="313"/>
      <c r="ND37" s="313"/>
      <c r="NF37" s="313"/>
      <c r="NH37" s="313"/>
      <c r="NJ37" s="313"/>
      <c r="NL37" s="313"/>
      <c r="NN37" s="313"/>
      <c r="NP37" s="313"/>
      <c r="NR37" s="313"/>
    </row>
    <row r="38" spans="1:382" s="281" customFormat="1" ht="150" customHeight="1">
      <c r="A38"/>
      <c r="B38"/>
      <c r="C38"/>
      <c r="D38"/>
      <c r="E38"/>
      <c r="F38"/>
      <c r="G38"/>
      <c r="H38"/>
      <c r="I38" t="str">
        <f>IF(M38="","",INDEX(Criterion_list!F:F,MATCH('MMS criteria'!M38,Criterion_list!C:C,0)))</f>
        <v/>
      </c>
      <c r="J38" s="312"/>
      <c r="K38" s="316" t="str">
        <f>IFERROR(IF(_xlfn.XLOOKUP($M38,Criterion_list!$C:$C,Criterion_list!A:A)=0,"",_xlfn.XLOOKUP($M38,Criterion_list!$C:$C,Criterion_list!A:A)),"")</f>
        <v/>
      </c>
      <c r="L38" s="317" t="str">
        <f>IFERROR(IF(_xlfn.XLOOKUP($M38,Criterion_list!$C:$C,Criterion_list!B:B)=0,"",_xlfn.XLOOKUP($M38,Criterion_list!$C:$C,Criterion_list!B:B)),"")</f>
        <v/>
      </c>
      <c r="M38" s="317" t="str">
        <f>IF(J38="","",_xlfn.XLOOKUP(J38,'Criteria Mapping'!B:B,'Criteria Mapping'!A:A))</f>
        <v/>
      </c>
      <c r="N38" s="318" t="str">
        <f>IFERROR(IF(_xlfn.XLOOKUP($J38,Criterion_list!$J:$J,Criterion_list!D:D)=0,"",_xlfn.XLOOKUP($J38,Criterion_list!$J:$J,Criterion_list!D:D)),"")</f>
        <v/>
      </c>
      <c r="O38" s="318" t="str">
        <f>IFERROR(IF(_xlfn.XLOOKUP($M38,Criterion_list!$C:$C,Criterion_list!E:E)=0,"",_xlfn.XLOOKUP($M38,Criterion_list!$C:$C,Criterion_list!E:E)),"")</f>
        <v/>
      </c>
      <c r="P38" s="330"/>
      <c r="Q38" s="304"/>
      <c r="R38" s="319" t="str">
        <f t="shared" si="0"/>
        <v/>
      </c>
      <c r="S38" s="304"/>
      <c r="T38" s="306"/>
      <c r="U38" s="305"/>
      <c r="V38" s="304"/>
      <c r="W38" s="304"/>
      <c r="X38" s="320" t="str">
        <f>IF(M38="","",_xlfn.XLOOKUP(M38,'Criteria Mapping'!A:A,'Criteria Mapping'!W:W))</f>
        <v/>
      </c>
      <c r="Y38" s="320" t="str">
        <f>IF(M38="","",_xlfn.XLOOKUP(M38,'Criteria Mapping'!A:A,'Criteria Mapping'!AH:AH))</f>
        <v/>
      </c>
      <c r="Z38" s="320" t="str">
        <f>IF(M38="","",_xlfn.XLOOKUP(M38,'Criteria Mapping'!A:A,'Criteria Mapping'!AD:AD))</f>
        <v/>
      </c>
      <c r="AA38"/>
      <c r="AC38" s="313"/>
      <c r="AE38" s="313"/>
      <c r="AG38" s="313"/>
      <c r="AI38" s="313"/>
      <c r="AK38" s="313"/>
      <c r="AM38" s="313"/>
      <c r="AO38" s="313"/>
      <c r="AQ38" s="313"/>
      <c r="AS38" s="313"/>
      <c r="AU38" s="313"/>
      <c r="KR38" s="313"/>
      <c r="KT38" s="313"/>
      <c r="KV38" s="313"/>
      <c r="KX38" s="313"/>
      <c r="KZ38" s="313"/>
      <c r="LB38" s="313"/>
      <c r="LD38" s="313"/>
      <c r="LF38" s="313"/>
      <c r="LH38" s="313"/>
      <c r="LJ38" s="313"/>
      <c r="LL38" s="313"/>
      <c r="LN38" s="313"/>
      <c r="LP38" s="313"/>
      <c r="LR38" s="313"/>
      <c r="LT38" s="313"/>
      <c r="LV38" s="313"/>
      <c r="LX38" s="313"/>
      <c r="LZ38" s="313"/>
      <c r="MB38" s="313"/>
      <c r="MD38" s="313"/>
      <c r="MF38" s="313"/>
      <c r="MH38" s="313"/>
      <c r="MJ38" s="313"/>
      <c r="ML38" s="313"/>
      <c r="MN38" s="313"/>
      <c r="MP38" s="313"/>
      <c r="MR38" s="313"/>
      <c r="MT38" s="313"/>
      <c r="MV38" s="313"/>
      <c r="MX38" s="313"/>
      <c r="MZ38" s="313"/>
      <c r="NB38" s="313"/>
      <c r="ND38" s="313"/>
      <c r="NF38" s="313"/>
      <c r="NH38" s="313"/>
      <c r="NJ38" s="313"/>
      <c r="NL38" s="313"/>
      <c r="NN38" s="313"/>
      <c r="NP38" s="313"/>
      <c r="NR38" s="313"/>
    </row>
    <row r="39" spans="1:382" s="281" customFormat="1" ht="150" customHeight="1">
      <c r="A39"/>
      <c r="B39"/>
      <c r="C39"/>
      <c r="D39"/>
      <c r="E39"/>
      <c r="F39"/>
      <c r="G39"/>
      <c r="H39"/>
      <c r="I39" t="str">
        <f>IF(M39="","",INDEX(Criterion_list!F:F,MATCH('MMS criteria'!M39,Criterion_list!C:C,0)))</f>
        <v/>
      </c>
      <c r="J39" s="312"/>
      <c r="K39" s="316" t="str">
        <f>IFERROR(IF(_xlfn.XLOOKUP($M39,Criterion_list!$C:$C,Criterion_list!A:A)=0,"",_xlfn.XLOOKUP($M39,Criterion_list!$C:$C,Criterion_list!A:A)),"")</f>
        <v/>
      </c>
      <c r="L39" s="317" t="str">
        <f>IFERROR(IF(_xlfn.XLOOKUP($M39,Criterion_list!$C:$C,Criterion_list!B:B)=0,"",_xlfn.XLOOKUP($M39,Criterion_list!$C:$C,Criterion_list!B:B)),"")</f>
        <v/>
      </c>
      <c r="M39" s="317" t="str">
        <f>IF(J39="","",_xlfn.XLOOKUP(J39,'Criteria Mapping'!B:B,'Criteria Mapping'!A:A))</f>
        <v/>
      </c>
      <c r="N39" s="318" t="str">
        <f>IFERROR(IF(_xlfn.XLOOKUP($J39,Criterion_list!$J:$J,Criterion_list!D:D)=0,"",_xlfn.XLOOKUP($J39,Criterion_list!$J:$J,Criterion_list!D:D)),"")</f>
        <v/>
      </c>
      <c r="O39" s="318" t="str">
        <f>IFERROR(IF(_xlfn.XLOOKUP($M39,Criterion_list!$C:$C,Criterion_list!E:E)=0,"",_xlfn.XLOOKUP($M39,Criterion_list!$C:$C,Criterion_list!E:E)),"")</f>
        <v/>
      </c>
      <c r="P39" s="330"/>
      <c r="Q39" s="304"/>
      <c r="R39" s="319" t="str">
        <f t="shared" si="0"/>
        <v/>
      </c>
      <c r="S39" s="304"/>
      <c r="T39" s="306"/>
      <c r="U39" s="305"/>
      <c r="V39" s="304"/>
      <c r="W39" s="304"/>
      <c r="X39" s="320" t="str">
        <f>IF(M39="","",_xlfn.XLOOKUP(M39,'Criteria Mapping'!A:A,'Criteria Mapping'!W:W))</f>
        <v/>
      </c>
      <c r="Y39" s="320" t="str">
        <f>IF(M39="","",_xlfn.XLOOKUP(M39,'Criteria Mapping'!A:A,'Criteria Mapping'!AH:AH))</f>
        <v/>
      </c>
      <c r="Z39" s="320" t="str">
        <f>IF(M39="","",_xlfn.XLOOKUP(M39,'Criteria Mapping'!A:A,'Criteria Mapping'!AD:AD))</f>
        <v/>
      </c>
      <c r="AA39"/>
      <c r="AC39" s="313"/>
      <c r="AE39" s="313"/>
      <c r="AG39" s="313"/>
      <c r="AI39" s="313"/>
      <c r="AK39" s="313"/>
      <c r="AM39" s="313"/>
      <c r="AO39" s="313"/>
      <c r="AQ39" s="313"/>
      <c r="AS39" s="313"/>
      <c r="AU39" s="313"/>
      <c r="KR39" s="313"/>
      <c r="KT39" s="313"/>
      <c r="KV39" s="313"/>
      <c r="KX39" s="313"/>
      <c r="KZ39" s="313"/>
      <c r="LB39" s="313"/>
      <c r="LD39" s="313"/>
      <c r="LF39" s="313"/>
      <c r="LH39" s="313"/>
      <c r="LJ39" s="313"/>
      <c r="LL39" s="313"/>
      <c r="LN39" s="313"/>
      <c r="LP39" s="313"/>
      <c r="LR39" s="313"/>
      <c r="LT39" s="313"/>
      <c r="LV39" s="313"/>
      <c r="LX39" s="313"/>
      <c r="LZ39" s="313"/>
      <c r="MB39" s="313"/>
      <c r="MD39" s="313"/>
      <c r="MF39" s="313"/>
      <c r="MH39" s="313"/>
      <c r="MJ39" s="313"/>
      <c r="ML39" s="313"/>
      <c r="MN39" s="313"/>
      <c r="MP39" s="313"/>
      <c r="MR39" s="313"/>
      <c r="MT39" s="313"/>
      <c r="MV39" s="313"/>
      <c r="MX39" s="313"/>
      <c r="MZ39" s="313"/>
      <c r="NB39" s="313"/>
      <c r="ND39" s="313"/>
      <c r="NF39" s="313"/>
      <c r="NH39" s="313"/>
      <c r="NJ39" s="313"/>
      <c r="NL39" s="313"/>
      <c r="NN39" s="313"/>
      <c r="NP39" s="313"/>
      <c r="NR39" s="313"/>
    </row>
    <row r="40" spans="1:382" s="281" customFormat="1" ht="150" customHeight="1">
      <c r="A40"/>
      <c r="B40"/>
      <c r="C40"/>
      <c r="D40"/>
      <c r="E40"/>
      <c r="F40"/>
      <c r="G40"/>
      <c r="H40"/>
      <c r="I40" t="str">
        <f>IF(M40="","",INDEX(Criterion_list!F:F,MATCH('MMS criteria'!M40,Criterion_list!C:C,0)))</f>
        <v/>
      </c>
      <c r="J40" s="312"/>
      <c r="K40" s="316" t="str">
        <f>IFERROR(IF(_xlfn.XLOOKUP($M40,Criterion_list!$C:$C,Criterion_list!A:A)=0,"",_xlfn.XLOOKUP($M40,Criterion_list!$C:$C,Criterion_list!A:A)),"")</f>
        <v/>
      </c>
      <c r="L40" s="317" t="str">
        <f>IFERROR(IF(_xlfn.XLOOKUP($M40,Criterion_list!$C:$C,Criterion_list!B:B)=0,"",_xlfn.XLOOKUP($M40,Criterion_list!$C:$C,Criterion_list!B:B)),"")</f>
        <v/>
      </c>
      <c r="M40" s="317" t="str">
        <f>IF(J40="","",_xlfn.XLOOKUP(J40,'Criteria Mapping'!B:B,'Criteria Mapping'!A:A))</f>
        <v/>
      </c>
      <c r="N40" s="318" t="str">
        <f>IFERROR(IF(_xlfn.XLOOKUP($J40,Criterion_list!$J:$J,Criterion_list!D:D)=0,"",_xlfn.XLOOKUP($J40,Criterion_list!$J:$J,Criterion_list!D:D)),"")</f>
        <v/>
      </c>
      <c r="O40" s="318" t="str">
        <f>IFERROR(IF(_xlfn.XLOOKUP($M40,Criterion_list!$C:$C,Criterion_list!E:E)=0,"",_xlfn.XLOOKUP($M40,Criterion_list!$C:$C,Criterion_list!E:E)),"")</f>
        <v/>
      </c>
      <c r="P40" s="330"/>
      <c r="Q40" s="304"/>
      <c r="R40" s="319" t="str">
        <f t="shared" si="0"/>
        <v/>
      </c>
      <c r="S40" s="304"/>
      <c r="T40" s="306"/>
      <c r="U40" s="305"/>
      <c r="V40" s="304"/>
      <c r="W40" s="304"/>
      <c r="X40" s="320" t="str">
        <f>IF(M40="","",_xlfn.XLOOKUP(M40,'Criteria Mapping'!A:A,'Criteria Mapping'!W:W))</f>
        <v/>
      </c>
      <c r="Y40" s="320" t="str">
        <f>IF(M40="","",_xlfn.XLOOKUP(M40,'Criteria Mapping'!A:A,'Criteria Mapping'!AH:AH))</f>
        <v/>
      </c>
      <c r="Z40" s="320" t="str">
        <f>IF(M40="","",_xlfn.XLOOKUP(M40,'Criteria Mapping'!A:A,'Criteria Mapping'!AD:AD))</f>
        <v/>
      </c>
      <c r="AA40"/>
      <c r="AC40" s="313"/>
      <c r="AE40" s="313"/>
      <c r="AG40" s="313"/>
      <c r="AI40" s="313"/>
      <c r="AK40" s="313"/>
      <c r="AM40" s="313"/>
      <c r="AO40" s="313"/>
      <c r="AQ40" s="313"/>
      <c r="AS40" s="313"/>
      <c r="AU40" s="313"/>
      <c r="KR40" s="313"/>
      <c r="KT40" s="313"/>
      <c r="KV40" s="313"/>
      <c r="KX40" s="313"/>
      <c r="KZ40" s="313"/>
      <c r="LB40" s="313"/>
      <c r="LD40" s="313"/>
      <c r="LF40" s="313"/>
      <c r="LH40" s="313"/>
      <c r="LJ40" s="313"/>
      <c r="LL40" s="313"/>
      <c r="LN40" s="313"/>
      <c r="LP40" s="313"/>
      <c r="LR40" s="313"/>
      <c r="LT40" s="313"/>
      <c r="LV40" s="313"/>
      <c r="LX40" s="313"/>
      <c r="LZ40" s="313"/>
      <c r="MB40" s="313"/>
      <c r="MD40" s="313"/>
      <c r="MF40" s="313"/>
      <c r="MH40" s="313"/>
      <c r="MJ40" s="313"/>
      <c r="ML40" s="313"/>
      <c r="MN40" s="313"/>
      <c r="MP40" s="313"/>
      <c r="MR40" s="313"/>
      <c r="MT40" s="313"/>
      <c r="MV40" s="313"/>
      <c r="MX40" s="313"/>
      <c r="MZ40" s="313"/>
      <c r="NB40" s="313"/>
      <c r="ND40" s="313"/>
      <c r="NF40" s="313"/>
      <c r="NH40" s="313"/>
      <c r="NJ40" s="313"/>
      <c r="NL40" s="313"/>
      <c r="NN40" s="313"/>
      <c r="NP40" s="313"/>
      <c r="NR40" s="313"/>
    </row>
    <row r="41" spans="1:382" s="281" customFormat="1" ht="150" customHeight="1">
      <c r="A41"/>
      <c r="B41"/>
      <c r="C41"/>
      <c r="D41"/>
      <c r="E41"/>
      <c r="F41"/>
      <c r="G41"/>
      <c r="H41"/>
      <c r="I41" t="str">
        <f>IF(M41="","",INDEX(Criterion_list!F:F,MATCH('MMS criteria'!M41,Criterion_list!C:C,0)))</f>
        <v/>
      </c>
      <c r="J41" s="312"/>
      <c r="K41" s="316" t="str">
        <f>IFERROR(IF(_xlfn.XLOOKUP($M41,Criterion_list!$C:$C,Criterion_list!A:A)=0,"",_xlfn.XLOOKUP($M41,Criterion_list!$C:$C,Criterion_list!A:A)),"")</f>
        <v/>
      </c>
      <c r="L41" s="317" t="str">
        <f>IFERROR(IF(_xlfn.XLOOKUP($M41,Criterion_list!$C:$C,Criterion_list!B:B)=0,"",_xlfn.XLOOKUP($M41,Criterion_list!$C:$C,Criterion_list!B:B)),"")</f>
        <v/>
      </c>
      <c r="M41" s="317" t="str">
        <f>IF(J41="","",_xlfn.XLOOKUP(J41,'Criteria Mapping'!B:B,'Criteria Mapping'!A:A))</f>
        <v/>
      </c>
      <c r="N41" s="318" t="str">
        <f>IFERROR(IF(_xlfn.XLOOKUP($J41,Criterion_list!$J:$J,Criterion_list!D:D)=0,"",_xlfn.XLOOKUP($J41,Criterion_list!$J:$J,Criterion_list!D:D)),"")</f>
        <v/>
      </c>
      <c r="O41" s="318" t="str">
        <f>IFERROR(IF(_xlfn.XLOOKUP($M41,Criterion_list!$C:$C,Criterion_list!E:E)=0,"",_xlfn.XLOOKUP($M41,Criterion_list!$C:$C,Criterion_list!E:E)),"")</f>
        <v/>
      </c>
      <c r="P41" s="330"/>
      <c r="Q41" s="304"/>
      <c r="R41" s="319" t="str">
        <f t="shared" si="0"/>
        <v/>
      </c>
      <c r="S41" s="304"/>
      <c r="T41" s="306"/>
      <c r="U41" s="305"/>
      <c r="V41" s="304"/>
      <c r="W41" s="304"/>
      <c r="X41" s="320" t="str">
        <f>IF(M41="","",_xlfn.XLOOKUP(M41,'Criteria Mapping'!A:A,'Criteria Mapping'!W:W))</f>
        <v/>
      </c>
      <c r="Y41" s="320" t="str">
        <f>IF(M41="","",_xlfn.XLOOKUP(M41,'Criteria Mapping'!A:A,'Criteria Mapping'!AH:AH))</f>
        <v/>
      </c>
      <c r="Z41" s="320" t="str">
        <f>IF(M41="","",_xlfn.XLOOKUP(M41,'Criteria Mapping'!A:A,'Criteria Mapping'!AD:AD))</f>
        <v/>
      </c>
      <c r="AA41"/>
      <c r="AC41" s="313"/>
      <c r="AE41" s="313"/>
      <c r="AG41" s="313"/>
      <c r="AI41" s="313"/>
      <c r="AK41" s="313"/>
      <c r="AM41" s="313"/>
      <c r="AO41" s="313"/>
      <c r="AQ41" s="313"/>
      <c r="AS41" s="313"/>
      <c r="AU41" s="313"/>
      <c r="KR41" s="313"/>
      <c r="KT41" s="313"/>
      <c r="KV41" s="313"/>
      <c r="KX41" s="313"/>
      <c r="KZ41" s="313"/>
      <c r="LB41" s="313"/>
      <c r="LD41" s="313"/>
      <c r="LF41" s="313"/>
      <c r="LH41" s="313"/>
      <c r="LJ41" s="313"/>
      <c r="LL41" s="313"/>
      <c r="LN41" s="313"/>
      <c r="LP41" s="313"/>
      <c r="LR41" s="313"/>
      <c r="LT41" s="313"/>
      <c r="LV41" s="313"/>
      <c r="LX41" s="313"/>
      <c r="LZ41" s="313"/>
      <c r="MB41" s="313"/>
      <c r="MD41" s="313"/>
      <c r="MF41" s="313"/>
      <c r="MH41" s="313"/>
      <c r="MJ41" s="313"/>
      <c r="ML41" s="313"/>
      <c r="MN41" s="313"/>
      <c r="MP41" s="313"/>
      <c r="MR41" s="313"/>
      <c r="MT41" s="313"/>
      <c r="MV41" s="313"/>
      <c r="MX41" s="313"/>
      <c r="MZ41" s="313"/>
      <c r="NB41" s="313"/>
      <c r="ND41" s="313"/>
      <c r="NF41" s="313"/>
      <c r="NH41" s="313"/>
      <c r="NJ41" s="313"/>
      <c r="NL41" s="313"/>
      <c r="NN41" s="313"/>
      <c r="NP41" s="313"/>
      <c r="NR41" s="313"/>
    </row>
    <row r="42" spans="1:382" s="281" customFormat="1" ht="150" customHeight="1">
      <c r="A42"/>
      <c r="B42"/>
      <c r="C42"/>
      <c r="D42"/>
      <c r="E42"/>
      <c r="F42"/>
      <c r="G42"/>
      <c r="H42"/>
      <c r="I42" t="str">
        <f>IF(M42="","",INDEX(Criterion_list!F:F,MATCH('MMS criteria'!M42,Criterion_list!C:C,0)))</f>
        <v/>
      </c>
      <c r="J42" s="312"/>
      <c r="K42" s="316" t="str">
        <f>IFERROR(IF(_xlfn.XLOOKUP($M42,Criterion_list!$C:$C,Criterion_list!A:A)=0,"",_xlfn.XLOOKUP($M42,Criterion_list!$C:$C,Criterion_list!A:A)),"")</f>
        <v/>
      </c>
      <c r="L42" s="317" t="str">
        <f>IFERROR(IF(_xlfn.XLOOKUP($M42,Criterion_list!$C:$C,Criterion_list!B:B)=0,"",_xlfn.XLOOKUP($M42,Criterion_list!$C:$C,Criterion_list!B:B)),"")</f>
        <v/>
      </c>
      <c r="M42" s="317" t="str">
        <f>IF(J42="","",_xlfn.XLOOKUP(J42,'Criteria Mapping'!B:B,'Criteria Mapping'!A:A))</f>
        <v/>
      </c>
      <c r="N42" s="318" t="str">
        <f>IFERROR(IF(_xlfn.XLOOKUP($J42,Criterion_list!$J:$J,Criterion_list!D:D)=0,"",_xlfn.XLOOKUP($J42,Criterion_list!$J:$J,Criterion_list!D:D)),"")</f>
        <v/>
      </c>
      <c r="O42" s="318" t="str">
        <f>IFERROR(IF(_xlfn.XLOOKUP($M42,Criterion_list!$C:$C,Criterion_list!E:E)=0,"",_xlfn.XLOOKUP($M42,Criterion_list!$C:$C,Criterion_list!E:E)),"")</f>
        <v/>
      </c>
      <c r="P42" s="330"/>
      <c r="Q42" s="304"/>
      <c r="R42" s="319" t="str">
        <f t="shared" si="0"/>
        <v/>
      </c>
      <c r="S42" s="304"/>
      <c r="T42" s="306"/>
      <c r="U42" s="305"/>
      <c r="V42" s="304"/>
      <c r="W42" s="304"/>
      <c r="X42" s="320" t="str">
        <f>IF(M42="","",_xlfn.XLOOKUP(M42,'Criteria Mapping'!A:A,'Criteria Mapping'!W:W))</f>
        <v/>
      </c>
      <c r="Y42" s="320" t="str">
        <f>IF(M42="","",_xlfn.XLOOKUP(M42,'Criteria Mapping'!A:A,'Criteria Mapping'!AH:AH))</f>
        <v/>
      </c>
      <c r="Z42" s="320" t="str">
        <f>IF(M42="","",_xlfn.XLOOKUP(M42,'Criteria Mapping'!A:A,'Criteria Mapping'!AD:AD))</f>
        <v/>
      </c>
      <c r="AA42"/>
      <c r="AC42" s="313"/>
      <c r="AE42" s="313"/>
      <c r="AG42" s="313"/>
      <c r="AI42" s="313"/>
      <c r="AK42" s="313"/>
      <c r="AM42" s="313"/>
      <c r="AO42" s="313"/>
      <c r="AQ42" s="313"/>
      <c r="AS42" s="313"/>
      <c r="AU42" s="313"/>
      <c r="KR42" s="313"/>
      <c r="KT42" s="313"/>
      <c r="KV42" s="313"/>
      <c r="KX42" s="313"/>
      <c r="KZ42" s="313"/>
      <c r="LB42" s="313"/>
      <c r="LD42" s="313"/>
      <c r="LF42" s="313"/>
      <c r="LH42" s="313"/>
      <c r="LJ42" s="313"/>
      <c r="LL42" s="313"/>
      <c r="LN42" s="313"/>
      <c r="LP42" s="313"/>
      <c r="LR42" s="313"/>
      <c r="LT42" s="313"/>
      <c r="LV42" s="313"/>
      <c r="LX42" s="313"/>
      <c r="LZ42" s="313"/>
      <c r="MB42" s="313"/>
      <c r="MD42" s="313"/>
      <c r="MF42" s="313"/>
      <c r="MH42" s="313"/>
      <c r="MJ42" s="313"/>
      <c r="ML42" s="313"/>
      <c r="MN42" s="313"/>
      <c r="MP42" s="313"/>
      <c r="MR42" s="313"/>
      <c r="MT42" s="313"/>
      <c r="MV42" s="313"/>
      <c r="MX42" s="313"/>
      <c r="MZ42" s="313"/>
      <c r="NB42" s="313"/>
      <c r="ND42" s="313"/>
      <c r="NF42" s="313"/>
      <c r="NH42" s="313"/>
      <c r="NJ42" s="313"/>
      <c r="NL42" s="313"/>
      <c r="NN42" s="313"/>
      <c r="NP42" s="313"/>
      <c r="NR42" s="313"/>
    </row>
    <row r="43" spans="1:382" s="281" customFormat="1" ht="150" customHeight="1">
      <c r="A43"/>
      <c r="B43"/>
      <c r="C43"/>
      <c r="D43"/>
      <c r="E43"/>
      <c r="F43"/>
      <c r="G43"/>
      <c r="H43"/>
      <c r="I43" t="str">
        <f>IF(M43="","",INDEX(Criterion_list!F:F,MATCH('MMS criteria'!M43,Criterion_list!C:C,0)))</f>
        <v/>
      </c>
      <c r="J43" s="312"/>
      <c r="K43" s="316" t="str">
        <f>IFERROR(IF(_xlfn.XLOOKUP($M43,Criterion_list!$C:$C,Criterion_list!A:A)=0,"",_xlfn.XLOOKUP($M43,Criterion_list!$C:$C,Criterion_list!A:A)),"")</f>
        <v/>
      </c>
      <c r="L43" s="317" t="str">
        <f>IFERROR(IF(_xlfn.XLOOKUP($M43,Criterion_list!$C:$C,Criterion_list!B:B)=0,"",_xlfn.XLOOKUP($M43,Criterion_list!$C:$C,Criterion_list!B:B)),"")</f>
        <v/>
      </c>
      <c r="M43" s="317" t="str">
        <f>IF(J43="","",_xlfn.XLOOKUP(J43,'Criteria Mapping'!B:B,'Criteria Mapping'!A:A))</f>
        <v/>
      </c>
      <c r="N43" s="318" t="str">
        <f>IFERROR(IF(_xlfn.XLOOKUP($J43,Criterion_list!$J:$J,Criterion_list!D:D)=0,"",_xlfn.XLOOKUP($J43,Criterion_list!$J:$J,Criterion_list!D:D)),"")</f>
        <v/>
      </c>
      <c r="O43" s="318" t="str">
        <f>IFERROR(IF(_xlfn.XLOOKUP($M43,Criterion_list!$C:$C,Criterion_list!E:E)=0,"",_xlfn.XLOOKUP($M43,Criterion_list!$C:$C,Criterion_list!E:E)),"")</f>
        <v/>
      </c>
      <c r="P43" s="330"/>
      <c r="Q43" s="304"/>
      <c r="R43" s="319" t="str">
        <f t="shared" si="0"/>
        <v/>
      </c>
      <c r="S43" s="304"/>
      <c r="T43" s="306"/>
      <c r="U43" s="305"/>
      <c r="V43" s="304"/>
      <c r="W43" s="304"/>
      <c r="X43" s="320" t="str">
        <f>IF(M43="","",_xlfn.XLOOKUP(M43,'Criteria Mapping'!A:A,'Criteria Mapping'!W:W))</f>
        <v/>
      </c>
      <c r="Y43" s="320" t="str">
        <f>IF(M43="","",_xlfn.XLOOKUP(M43,'Criteria Mapping'!A:A,'Criteria Mapping'!AH:AH))</f>
        <v/>
      </c>
      <c r="Z43" s="320" t="str">
        <f>IF(M43="","",_xlfn.XLOOKUP(M43,'Criteria Mapping'!A:A,'Criteria Mapping'!AD:AD))</f>
        <v/>
      </c>
      <c r="AA43"/>
      <c r="AC43" s="313"/>
      <c r="AE43" s="313"/>
      <c r="AG43" s="313"/>
      <c r="AI43" s="313"/>
      <c r="AK43" s="313"/>
      <c r="AM43" s="313"/>
      <c r="AO43" s="313"/>
      <c r="AQ43" s="313"/>
      <c r="AS43" s="313"/>
      <c r="AU43" s="313"/>
      <c r="KR43" s="313"/>
      <c r="KT43" s="313"/>
      <c r="KV43" s="313"/>
      <c r="KX43" s="313"/>
      <c r="KZ43" s="313"/>
      <c r="LB43" s="313"/>
      <c r="LD43" s="313"/>
      <c r="LF43" s="313"/>
      <c r="LH43" s="313"/>
      <c r="LJ43" s="313"/>
      <c r="LL43" s="313"/>
      <c r="LN43" s="313"/>
      <c r="LP43" s="313"/>
      <c r="LR43" s="313"/>
      <c r="LT43" s="313"/>
      <c r="LV43" s="313"/>
      <c r="LX43" s="313"/>
      <c r="LZ43" s="313"/>
      <c r="MB43" s="313"/>
      <c r="MD43" s="313"/>
      <c r="MF43" s="313"/>
      <c r="MH43" s="313"/>
      <c r="MJ43" s="313"/>
      <c r="ML43" s="313"/>
      <c r="MN43" s="313"/>
      <c r="MP43" s="313"/>
      <c r="MR43" s="313"/>
      <c r="MT43" s="313"/>
      <c r="MV43" s="313"/>
      <c r="MX43" s="313"/>
      <c r="MZ43" s="313"/>
      <c r="NB43" s="313"/>
      <c r="ND43" s="313"/>
      <c r="NF43" s="313"/>
      <c r="NH43" s="313"/>
      <c r="NJ43" s="313"/>
      <c r="NL43" s="313"/>
      <c r="NN43" s="313"/>
      <c r="NP43" s="313"/>
      <c r="NR43" s="313"/>
    </row>
    <row r="44" spans="1:382" s="281" customFormat="1" ht="150" customHeight="1">
      <c r="A44"/>
      <c r="B44"/>
      <c r="C44"/>
      <c r="D44"/>
      <c r="E44"/>
      <c r="F44"/>
      <c r="G44"/>
      <c r="H44"/>
      <c r="I44" t="str">
        <f>IF(M44="","",INDEX(Criterion_list!F:F,MATCH('MMS criteria'!M44,Criterion_list!C:C,0)))</f>
        <v/>
      </c>
      <c r="J44" s="312"/>
      <c r="K44" s="316" t="str">
        <f>IFERROR(IF(_xlfn.XLOOKUP($M44,Criterion_list!$C:$C,Criterion_list!A:A)=0,"",_xlfn.XLOOKUP($M44,Criterion_list!$C:$C,Criterion_list!A:A)),"")</f>
        <v/>
      </c>
      <c r="L44" s="317" t="str">
        <f>IFERROR(IF(_xlfn.XLOOKUP($M44,Criterion_list!$C:$C,Criterion_list!B:B)=0,"",_xlfn.XLOOKUP($M44,Criterion_list!$C:$C,Criterion_list!B:B)),"")</f>
        <v/>
      </c>
      <c r="M44" s="317" t="str">
        <f>IF(J44="","",_xlfn.XLOOKUP(J44,'Criteria Mapping'!B:B,'Criteria Mapping'!A:A))</f>
        <v/>
      </c>
      <c r="N44" s="318" t="str">
        <f>IFERROR(IF(_xlfn.XLOOKUP($J44,Criterion_list!$J:$J,Criterion_list!D:D)=0,"",_xlfn.XLOOKUP($J44,Criterion_list!$J:$J,Criterion_list!D:D)),"")</f>
        <v/>
      </c>
      <c r="O44" s="318" t="str">
        <f>IFERROR(IF(_xlfn.XLOOKUP($M44,Criterion_list!$C:$C,Criterion_list!E:E)=0,"",_xlfn.XLOOKUP($M44,Criterion_list!$C:$C,Criterion_list!E:E)),"")</f>
        <v/>
      </c>
      <c r="P44" s="330"/>
      <c r="Q44" s="304"/>
      <c r="R44" s="319" t="str">
        <f t="shared" si="0"/>
        <v/>
      </c>
      <c r="S44" s="304"/>
      <c r="T44" s="306"/>
      <c r="U44" s="305"/>
      <c r="V44" s="304"/>
      <c r="W44" s="304"/>
      <c r="X44" s="320" t="str">
        <f>IF(M44="","",_xlfn.XLOOKUP(M44,'Criteria Mapping'!A:A,'Criteria Mapping'!W:W))</f>
        <v/>
      </c>
      <c r="Y44" s="320" t="str">
        <f>IF(M44="","",_xlfn.XLOOKUP(M44,'Criteria Mapping'!A:A,'Criteria Mapping'!AH:AH))</f>
        <v/>
      </c>
      <c r="Z44" s="320" t="str">
        <f>IF(M44="","",_xlfn.XLOOKUP(M44,'Criteria Mapping'!A:A,'Criteria Mapping'!AD:AD))</f>
        <v/>
      </c>
      <c r="AA44"/>
      <c r="AC44" s="313"/>
      <c r="AE44" s="313"/>
      <c r="AG44" s="313"/>
      <c r="AI44" s="313"/>
      <c r="AK44" s="313"/>
      <c r="AM44" s="313"/>
      <c r="AO44" s="313"/>
      <c r="AQ44" s="313"/>
      <c r="AS44" s="313"/>
      <c r="AU44" s="313"/>
      <c r="KR44" s="313"/>
      <c r="KT44" s="313"/>
      <c r="KV44" s="313"/>
      <c r="KX44" s="313"/>
      <c r="KZ44" s="313"/>
      <c r="LB44" s="313"/>
      <c r="LD44" s="313"/>
      <c r="LF44" s="313"/>
      <c r="LH44" s="313"/>
      <c r="LJ44" s="313"/>
      <c r="LL44" s="313"/>
      <c r="LN44" s="313"/>
      <c r="LP44" s="313"/>
      <c r="LR44" s="313"/>
      <c r="LT44" s="313"/>
      <c r="LV44" s="313"/>
      <c r="LX44" s="313"/>
      <c r="LZ44" s="313"/>
      <c r="MB44" s="313"/>
      <c r="MD44" s="313"/>
      <c r="MF44" s="313"/>
      <c r="MH44" s="313"/>
      <c r="MJ44" s="313"/>
      <c r="ML44" s="313"/>
      <c r="MN44" s="313"/>
      <c r="MP44" s="313"/>
      <c r="MR44" s="313"/>
      <c r="MT44" s="313"/>
      <c r="MV44" s="313"/>
      <c r="MX44" s="313"/>
      <c r="MZ44" s="313"/>
      <c r="NB44" s="313"/>
      <c r="ND44" s="313"/>
      <c r="NF44" s="313"/>
      <c r="NH44" s="313"/>
      <c r="NJ44" s="313"/>
      <c r="NL44" s="313"/>
      <c r="NN44" s="313"/>
      <c r="NP44" s="313"/>
      <c r="NR44" s="313"/>
    </row>
    <row r="45" spans="1:382" s="281" customFormat="1" ht="150" customHeight="1">
      <c r="A45"/>
      <c r="B45"/>
      <c r="C45"/>
      <c r="D45"/>
      <c r="E45"/>
      <c r="F45"/>
      <c r="G45"/>
      <c r="H45"/>
      <c r="I45" t="str">
        <f>IF(M45="","",INDEX(Criterion_list!F:F,MATCH('MMS criteria'!M45,Criterion_list!C:C,0)))</f>
        <v/>
      </c>
      <c r="J45" s="312"/>
      <c r="K45" s="316" t="str">
        <f>IFERROR(IF(_xlfn.XLOOKUP($M45,Criterion_list!$C:$C,Criterion_list!A:A)=0,"",_xlfn.XLOOKUP($M45,Criterion_list!$C:$C,Criterion_list!A:A)),"")</f>
        <v/>
      </c>
      <c r="L45" s="317" t="str">
        <f>IFERROR(IF(_xlfn.XLOOKUP($M45,Criterion_list!$C:$C,Criterion_list!B:B)=0,"",_xlfn.XLOOKUP($M45,Criterion_list!$C:$C,Criterion_list!B:B)),"")</f>
        <v/>
      </c>
      <c r="M45" s="317" t="str">
        <f>IF(J45="","",_xlfn.XLOOKUP(J45,'Criteria Mapping'!B:B,'Criteria Mapping'!A:A))</f>
        <v/>
      </c>
      <c r="N45" s="318" t="str">
        <f>IFERROR(IF(_xlfn.XLOOKUP($J45,Criterion_list!$J:$J,Criterion_list!D:D)=0,"",_xlfn.XLOOKUP($J45,Criterion_list!$J:$J,Criterion_list!D:D)),"")</f>
        <v/>
      </c>
      <c r="O45" s="318" t="str">
        <f>IFERROR(IF(_xlfn.XLOOKUP($M45,Criterion_list!$C:$C,Criterion_list!E:E)=0,"",_xlfn.XLOOKUP($M45,Criterion_list!$C:$C,Criterion_list!E:E)),"")</f>
        <v/>
      </c>
      <c r="P45" s="330"/>
      <c r="Q45" s="304"/>
      <c r="R45" s="319" t="str">
        <f t="shared" si="0"/>
        <v/>
      </c>
      <c r="S45" s="304"/>
      <c r="T45" s="306"/>
      <c r="U45" s="305"/>
      <c r="V45" s="304"/>
      <c r="W45" s="304"/>
      <c r="X45" s="320" t="str">
        <f>IF(M45="","",_xlfn.XLOOKUP(M45,'Criteria Mapping'!A:A,'Criteria Mapping'!W:W))</f>
        <v/>
      </c>
      <c r="Y45" s="320" t="str">
        <f>IF(M45="","",_xlfn.XLOOKUP(M45,'Criteria Mapping'!A:A,'Criteria Mapping'!AH:AH))</f>
        <v/>
      </c>
      <c r="Z45" s="320" t="str">
        <f>IF(M45="","",_xlfn.XLOOKUP(M45,'Criteria Mapping'!A:A,'Criteria Mapping'!AD:AD))</f>
        <v/>
      </c>
      <c r="AA45"/>
      <c r="AC45" s="313"/>
      <c r="AE45" s="313"/>
      <c r="AG45" s="313"/>
      <c r="AI45" s="313"/>
      <c r="AK45" s="313"/>
      <c r="AM45" s="313"/>
      <c r="AO45" s="313"/>
      <c r="AQ45" s="313"/>
      <c r="AS45" s="313"/>
      <c r="AU45" s="313"/>
      <c r="KR45" s="313"/>
      <c r="KT45" s="313"/>
      <c r="KV45" s="313"/>
      <c r="KX45" s="313"/>
      <c r="KZ45" s="313"/>
      <c r="LB45" s="313"/>
      <c r="LD45" s="313"/>
      <c r="LF45" s="313"/>
      <c r="LH45" s="313"/>
      <c r="LJ45" s="313"/>
      <c r="LL45" s="313"/>
      <c r="LN45" s="313"/>
      <c r="LP45" s="313"/>
      <c r="LR45" s="313"/>
      <c r="LT45" s="313"/>
      <c r="LV45" s="313"/>
      <c r="LX45" s="313"/>
      <c r="LZ45" s="313"/>
      <c r="MB45" s="313"/>
      <c r="MD45" s="313"/>
      <c r="MF45" s="313"/>
      <c r="MH45" s="313"/>
      <c r="MJ45" s="313"/>
      <c r="ML45" s="313"/>
      <c r="MN45" s="313"/>
      <c r="MP45" s="313"/>
      <c r="MR45" s="313"/>
      <c r="MT45" s="313"/>
      <c r="MV45" s="313"/>
      <c r="MX45" s="313"/>
      <c r="MZ45" s="313"/>
      <c r="NB45" s="313"/>
      <c r="ND45" s="313"/>
      <c r="NF45" s="313"/>
      <c r="NH45" s="313"/>
      <c r="NJ45" s="313"/>
      <c r="NL45" s="313"/>
      <c r="NN45" s="313"/>
      <c r="NP45" s="313"/>
      <c r="NR45" s="313"/>
    </row>
    <row r="46" spans="1:382" s="281" customFormat="1" ht="150" customHeight="1">
      <c r="A46"/>
      <c r="B46"/>
      <c r="C46"/>
      <c r="D46"/>
      <c r="E46"/>
      <c r="F46"/>
      <c r="G46"/>
      <c r="H46"/>
      <c r="I46" t="str">
        <f>IF(M46="","",INDEX(Criterion_list!F:F,MATCH('MMS criteria'!M46,Criterion_list!C:C,0)))</f>
        <v/>
      </c>
      <c r="J46" s="312"/>
      <c r="K46" s="316" t="str">
        <f>IFERROR(IF(_xlfn.XLOOKUP($M46,Criterion_list!$C:$C,Criterion_list!A:A)=0,"",_xlfn.XLOOKUP($M46,Criterion_list!$C:$C,Criterion_list!A:A)),"")</f>
        <v/>
      </c>
      <c r="L46" s="317" t="str">
        <f>IFERROR(IF(_xlfn.XLOOKUP($M46,Criterion_list!$C:$C,Criterion_list!B:B)=0,"",_xlfn.XLOOKUP($M46,Criterion_list!$C:$C,Criterion_list!B:B)),"")</f>
        <v/>
      </c>
      <c r="M46" s="317" t="str">
        <f>IF(J46="","",_xlfn.XLOOKUP(J46,'Criteria Mapping'!B:B,'Criteria Mapping'!A:A))</f>
        <v/>
      </c>
      <c r="N46" s="318" t="str">
        <f>IFERROR(IF(_xlfn.XLOOKUP($J46,Criterion_list!$J:$J,Criterion_list!D:D)=0,"",_xlfn.XLOOKUP($J46,Criterion_list!$J:$J,Criterion_list!D:D)),"")</f>
        <v/>
      </c>
      <c r="O46" s="318" t="str">
        <f>IFERROR(IF(_xlfn.XLOOKUP($M46,Criterion_list!$C:$C,Criterion_list!E:E)=0,"",_xlfn.XLOOKUP($M46,Criterion_list!$C:$C,Criterion_list!E:E)),"")</f>
        <v/>
      </c>
      <c r="P46" s="330"/>
      <c r="Q46" s="304"/>
      <c r="R46" s="319" t="str">
        <f t="shared" si="0"/>
        <v/>
      </c>
      <c r="S46" s="304"/>
      <c r="T46" s="306"/>
      <c r="U46" s="305"/>
      <c r="V46" s="304"/>
      <c r="W46" s="304"/>
      <c r="X46" s="320" t="str">
        <f>IF(M46="","",_xlfn.XLOOKUP(M46,'Criteria Mapping'!A:A,'Criteria Mapping'!W:W))</f>
        <v/>
      </c>
      <c r="Y46" s="320" t="str">
        <f>IF(M46="","",_xlfn.XLOOKUP(M46,'Criteria Mapping'!A:A,'Criteria Mapping'!AH:AH))</f>
        <v/>
      </c>
      <c r="Z46" s="320" t="str">
        <f>IF(M46="","",_xlfn.XLOOKUP(M46,'Criteria Mapping'!A:A,'Criteria Mapping'!AD:AD))</f>
        <v/>
      </c>
      <c r="AA46"/>
      <c r="AC46" s="313"/>
      <c r="AE46" s="313"/>
      <c r="AG46" s="313"/>
      <c r="AI46" s="313"/>
      <c r="AK46" s="313"/>
      <c r="AM46" s="313"/>
      <c r="AO46" s="313"/>
      <c r="AQ46" s="313"/>
      <c r="AS46" s="313"/>
      <c r="AU46" s="313"/>
      <c r="KR46" s="313"/>
      <c r="KT46" s="313"/>
      <c r="KV46" s="313"/>
      <c r="KX46" s="313"/>
      <c r="KZ46" s="313"/>
      <c r="LB46" s="313"/>
      <c r="LD46" s="313"/>
      <c r="LF46" s="313"/>
      <c r="LH46" s="313"/>
      <c r="LJ46" s="313"/>
      <c r="LL46" s="313"/>
      <c r="LN46" s="313"/>
      <c r="LP46" s="313"/>
      <c r="LR46" s="313"/>
      <c r="LT46" s="313"/>
      <c r="LV46" s="313"/>
      <c r="LX46" s="313"/>
      <c r="LZ46" s="313"/>
      <c r="MB46" s="313"/>
      <c r="MD46" s="313"/>
      <c r="MF46" s="313"/>
      <c r="MH46" s="313"/>
      <c r="MJ46" s="313"/>
      <c r="ML46" s="313"/>
      <c r="MN46" s="313"/>
      <c r="MP46" s="313"/>
      <c r="MR46" s="313"/>
      <c r="MT46" s="313"/>
      <c r="MV46" s="313"/>
      <c r="MX46" s="313"/>
      <c r="MZ46" s="313"/>
      <c r="NB46" s="313"/>
      <c r="ND46" s="313"/>
      <c r="NF46" s="313"/>
      <c r="NH46" s="313"/>
      <c r="NJ46" s="313"/>
      <c r="NL46" s="313"/>
      <c r="NN46" s="313"/>
      <c r="NP46" s="313"/>
      <c r="NR46" s="313"/>
    </row>
    <row r="47" spans="1:382" s="281" customFormat="1" ht="150" customHeight="1">
      <c r="A47"/>
      <c r="B47"/>
      <c r="C47"/>
      <c r="D47"/>
      <c r="E47"/>
      <c r="F47"/>
      <c r="G47"/>
      <c r="H47"/>
      <c r="I47" t="str">
        <f>IF(M47="","",INDEX(Criterion_list!F:F,MATCH('MMS criteria'!M47,Criterion_list!C:C,0)))</f>
        <v/>
      </c>
      <c r="J47" s="312"/>
      <c r="K47" s="316" t="str">
        <f>IFERROR(IF(_xlfn.XLOOKUP($M47,Criterion_list!$C:$C,Criterion_list!A:A)=0,"",_xlfn.XLOOKUP($M47,Criterion_list!$C:$C,Criterion_list!A:A)),"")</f>
        <v/>
      </c>
      <c r="L47" s="317" t="str">
        <f>IFERROR(IF(_xlfn.XLOOKUP($M47,Criterion_list!$C:$C,Criterion_list!B:B)=0,"",_xlfn.XLOOKUP($M47,Criterion_list!$C:$C,Criterion_list!B:B)),"")</f>
        <v/>
      </c>
      <c r="M47" s="317" t="str">
        <f>IF(J47="","",_xlfn.XLOOKUP(J47,'Criteria Mapping'!B:B,'Criteria Mapping'!A:A))</f>
        <v/>
      </c>
      <c r="N47" s="318" t="str">
        <f>IFERROR(IF(_xlfn.XLOOKUP($J47,Criterion_list!$J:$J,Criterion_list!D:D)=0,"",_xlfn.XLOOKUP($J47,Criterion_list!$J:$J,Criterion_list!D:D)),"")</f>
        <v/>
      </c>
      <c r="O47" s="318" t="str">
        <f>IFERROR(IF(_xlfn.XLOOKUP($M47,Criterion_list!$C:$C,Criterion_list!E:E)=0,"",_xlfn.XLOOKUP($M47,Criterion_list!$C:$C,Criterion_list!E:E)),"")</f>
        <v/>
      </c>
      <c r="P47" s="330"/>
      <c r="Q47" s="304"/>
      <c r="R47" s="319" t="str">
        <f t="shared" si="0"/>
        <v/>
      </c>
      <c r="S47" s="304"/>
      <c r="T47" s="306"/>
      <c r="U47" s="305"/>
      <c r="V47" s="304"/>
      <c r="W47" s="304"/>
      <c r="X47" s="320" t="str">
        <f>IF(M47="","",_xlfn.XLOOKUP(M47,'Criteria Mapping'!A:A,'Criteria Mapping'!W:W))</f>
        <v/>
      </c>
      <c r="Y47" s="320" t="str">
        <f>IF(M47="","",_xlfn.XLOOKUP(M47,'Criteria Mapping'!A:A,'Criteria Mapping'!AH:AH))</f>
        <v/>
      </c>
      <c r="Z47" s="320" t="str">
        <f>IF(M47="","",_xlfn.XLOOKUP(M47,'Criteria Mapping'!A:A,'Criteria Mapping'!AD:AD))</f>
        <v/>
      </c>
      <c r="AA47"/>
      <c r="AC47" s="313"/>
      <c r="AE47" s="313"/>
      <c r="AG47" s="313"/>
      <c r="AI47" s="313"/>
      <c r="AK47" s="313"/>
      <c r="AM47" s="313"/>
      <c r="AO47" s="313"/>
      <c r="AQ47" s="313"/>
      <c r="AS47" s="313"/>
      <c r="AU47" s="313"/>
      <c r="KR47" s="313"/>
      <c r="KT47" s="313"/>
      <c r="KV47" s="313"/>
      <c r="KX47" s="313"/>
      <c r="KZ47" s="313"/>
      <c r="LB47" s="313"/>
      <c r="LD47" s="313"/>
      <c r="LF47" s="313"/>
      <c r="LH47" s="313"/>
      <c r="LJ47" s="313"/>
      <c r="LL47" s="313"/>
      <c r="LN47" s="313"/>
      <c r="LP47" s="313"/>
      <c r="LR47" s="313"/>
      <c r="LT47" s="313"/>
      <c r="LV47" s="313"/>
      <c r="LX47" s="313"/>
      <c r="LZ47" s="313"/>
      <c r="MB47" s="313"/>
      <c r="MD47" s="313"/>
      <c r="MF47" s="313"/>
      <c r="MH47" s="313"/>
      <c r="MJ47" s="313"/>
      <c r="ML47" s="313"/>
      <c r="MN47" s="313"/>
      <c r="MP47" s="313"/>
      <c r="MR47" s="313"/>
      <c r="MT47" s="313"/>
      <c r="MV47" s="313"/>
      <c r="MX47" s="313"/>
      <c r="MZ47" s="313"/>
      <c r="NB47" s="313"/>
      <c r="ND47" s="313"/>
      <c r="NF47" s="313"/>
      <c r="NH47" s="313"/>
      <c r="NJ47" s="313"/>
      <c r="NL47" s="313"/>
      <c r="NN47" s="313"/>
      <c r="NP47" s="313"/>
      <c r="NR47" s="313"/>
    </row>
    <row r="48" spans="1:382" s="281" customFormat="1" ht="150" customHeight="1">
      <c r="A48"/>
      <c r="B48"/>
      <c r="C48"/>
      <c r="D48"/>
      <c r="E48"/>
      <c r="F48"/>
      <c r="G48"/>
      <c r="H48"/>
      <c r="I48" t="str">
        <f>IF(M48="","",INDEX(Criterion_list!F:F,MATCH('MMS criteria'!M48,Criterion_list!C:C,0)))</f>
        <v/>
      </c>
      <c r="J48" s="312"/>
      <c r="K48" s="316" t="str">
        <f>IFERROR(IF(_xlfn.XLOOKUP($M48,Criterion_list!$C:$C,Criterion_list!A:A)=0,"",_xlfn.XLOOKUP($M48,Criterion_list!$C:$C,Criterion_list!A:A)),"")</f>
        <v/>
      </c>
      <c r="L48" s="317" t="str">
        <f>IFERROR(IF(_xlfn.XLOOKUP($M48,Criterion_list!$C:$C,Criterion_list!B:B)=0,"",_xlfn.XLOOKUP($M48,Criterion_list!$C:$C,Criterion_list!B:B)),"")</f>
        <v/>
      </c>
      <c r="M48" s="317" t="str">
        <f>IF(J48="","",_xlfn.XLOOKUP(J48,'Criteria Mapping'!B:B,'Criteria Mapping'!A:A))</f>
        <v/>
      </c>
      <c r="N48" s="318" t="str">
        <f>IFERROR(IF(_xlfn.XLOOKUP($J48,Criterion_list!$J:$J,Criterion_list!D:D)=0,"",_xlfn.XLOOKUP($J48,Criterion_list!$J:$J,Criterion_list!D:D)),"")</f>
        <v/>
      </c>
      <c r="O48" s="318" t="str">
        <f>IFERROR(IF(_xlfn.XLOOKUP($M48,Criterion_list!$C:$C,Criterion_list!E:E)=0,"",_xlfn.XLOOKUP($M48,Criterion_list!$C:$C,Criterion_list!E:E)),"")</f>
        <v/>
      </c>
      <c r="P48" s="330"/>
      <c r="Q48" s="304"/>
      <c r="R48" s="319" t="str">
        <f t="shared" si="0"/>
        <v/>
      </c>
      <c r="S48" s="304"/>
      <c r="T48" s="306"/>
      <c r="U48" s="305"/>
      <c r="V48" s="304"/>
      <c r="W48" s="304"/>
      <c r="X48" s="320" t="str">
        <f>IF(M48="","",_xlfn.XLOOKUP(M48,'Criteria Mapping'!A:A,'Criteria Mapping'!W:W))</f>
        <v/>
      </c>
      <c r="Y48" s="320" t="str">
        <f>IF(M48="","",_xlfn.XLOOKUP(M48,'Criteria Mapping'!A:A,'Criteria Mapping'!AH:AH))</f>
        <v/>
      </c>
      <c r="Z48" s="320" t="str">
        <f>IF(M48="","",_xlfn.XLOOKUP(M48,'Criteria Mapping'!A:A,'Criteria Mapping'!AD:AD))</f>
        <v/>
      </c>
      <c r="AA48"/>
      <c r="AC48" s="313"/>
      <c r="AE48" s="313"/>
      <c r="AG48" s="313"/>
      <c r="AI48" s="313"/>
      <c r="AK48" s="313"/>
      <c r="AM48" s="313"/>
      <c r="AO48" s="313"/>
      <c r="AQ48" s="313"/>
      <c r="AS48" s="313"/>
      <c r="AU48" s="313"/>
      <c r="KR48" s="313"/>
      <c r="KT48" s="313"/>
      <c r="KV48" s="313"/>
      <c r="KX48" s="313"/>
      <c r="KZ48" s="313"/>
      <c r="LB48" s="313"/>
      <c r="LD48" s="313"/>
      <c r="LF48" s="313"/>
      <c r="LH48" s="313"/>
      <c r="LJ48" s="313"/>
      <c r="LL48" s="313"/>
      <c r="LN48" s="313"/>
      <c r="LP48" s="313"/>
      <c r="LR48" s="313"/>
      <c r="LT48" s="313"/>
      <c r="LV48" s="313"/>
      <c r="LX48" s="313"/>
      <c r="LZ48" s="313"/>
      <c r="MB48" s="313"/>
      <c r="MD48" s="313"/>
      <c r="MF48" s="313"/>
      <c r="MH48" s="313"/>
      <c r="MJ48" s="313"/>
      <c r="ML48" s="313"/>
      <c r="MN48" s="313"/>
      <c r="MP48" s="313"/>
      <c r="MR48" s="313"/>
      <c r="MT48" s="313"/>
      <c r="MV48" s="313"/>
      <c r="MX48" s="313"/>
      <c r="MZ48" s="313"/>
      <c r="NB48" s="313"/>
      <c r="ND48" s="313"/>
      <c r="NF48" s="313"/>
      <c r="NH48" s="313"/>
      <c r="NJ48" s="313"/>
      <c r="NL48" s="313"/>
      <c r="NN48" s="313"/>
      <c r="NP48" s="313"/>
      <c r="NR48" s="313"/>
    </row>
    <row r="49" spans="1:382" s="281" customFormat="1" ht="150" customHeight="1">
      <c r="A49"/>
      <c r="B49"/>
      <c r="C49"/>
      <c r="D49"/>
      <c r="E49"/>
      <c r="F49"/>
      <c r="G49"/>
      <c r="H49"/>
      <c r="I49" t="str">
        <f>IF(M49="","",INDEX(Criterion_list!F:F,MATCH('MMS criteria'!M49,Criterion_list!C:C,0)))</f>
        <v/>
      </c>
      <c r="J49" s="312"/>
      <c r="K49" s="316" t="str">
        <f>IFERROR(IF(_xlfn.XLOOKUP($M49,Criterion_list!$C:$C,Criterion_list!A:A)=0,"",_xlfn.XLOOKUP($M49,Criterion_list!$C:$C,Criterion_list!A:A)),"")</f>
        <v/>
      </c>
      <c r="L49" s="317" t="str">
        <f>IFERROR(IF(_xlfn.XLOOKUP($M49,Criterion_list!$C:$C,Criterion_list!B:B)=0,"",_xlfn.XLOOKUP($M49,Criterion_list!$C:$C,Criterion_list!B:B)),"")</f>
        <v/>
      </c>
      <c r="M49" s="317" t="str">
        <f>IF(J49="","",_xlfn.XLOOKUP(J49,'Criteria Mapping'!B:B,'Criteria Mapping'!A:A))</f>
        <v/>
      </c>
      <c r="N49" s="318" t="str">
        <f>IFERROR(IF(_xlfn.XLOOKUP($J49,Criterion_list!$J:$J,Criterion_list!D:D)=0,"",_xlfn.XLOOKUP($J49,Criterion_list!$J:$J,Criterion_list!D:D)),"")</f>
        <v/>
      </c>
      <c r="O49" s="318" t="str">
        <f>IFERROR(IF(_xlfn.XLOOKUP($M49,Criterion_list!$C:$C,Criterion_list!E:E)=0,"",_xlfn.XLOOKUP($M49,Criterion_list!$C:$C,Criterion_list!E:E)),"")</f>
        <v/>
      </c>
      <c r="P49" s="330"/>
      <c r="Q49" s="304"/>
      <c r="R49" s="319" t="str">
        <f t="shared" si="0"/>
        <v/>
      </c>
      <c r="S49" s="304"/>
      <c r="T49" s="306"/>
      <c r="U49" s="305"/>
      <c r="V49" s="304"/>
      <c r="W49" s="304"/>
      <c r="X49" s="320" t="str">
        <f>IF(M49="","",_xlfn.XLOOKUP(M49,'Criteria Mapping'!A:A,'Criteria Mapping'!W:W))</f>
        <v/>
      </c>
      <c r="Y49" s="320" t="str">
        <f>IF(M49="","",_xlfn.XLOOKUP(M49,'Criteria Mapping'!A:A,'Criteria Mapping'!AH:AH))</f>
        <v/>
      </c>
      <c r="Z49" s="320" t="str">
        <f>IF(M49="","",_xlfn.XLOOKUP(M49,'Criteria Mapping'!A:A,'Criteria Mapping'!AD:AD))</f>
        <v/>
      </c>
      <c r="AA49"/>
      <c r="AC49" s="313"/>
      <c r="AE49" s="313"/>
      <c r="AG49" s="313"/>
      <c r="AI49" s="313"/>
      <c r="AK49" s="313"/>
      <c r="AM49" s="313"/>
      <c r="AO49" s="313"/>
      <c r="AQ49" s="313"/>
      <c r="AS49" s="313"/>
      <c r="AU49" s="313"/>
      <c r="KR49" s="313"/>
      <c r="KT49" s="313"/>
      <c r="KV49" s="313"/>
      <c r="KX49" s="313"/>
      <c r="KZ49" s="313"/>
      <c r="LB49" s="313"/>
      <c r="LD49" s="313"/>
      <c r="LF49" s="313"/>
      <c r="LH49" s="313"/>
      <c r="LJ49" s="313"/>
      <c r="LL49" s="313"/>
      <c r="LN49" s="313"/>
      <c r="LP49" s="313"/>
      <c r="LR49" s="313"/>
      <c r="LT49" s="313"/>
      <c r="LV49" s="313"/>
      <c r="LX49" s="313"/>
      <c r="LZ49" s="313"/>
      <c r="MB49" s="313"/>
      <c r="MD49" s="313"/>
      <c r="MF49" s="313"/>
      <c r="MH49" s="313"/>
      <c r="MJ49" s="313"/>
      <c r="ML49" s="313"/>
      <c r="MN49" s="313"/>
      <c r="MP49" s="313"/>
      <c r="MR49" s="313"/>
      <c r="MT49" s="313"/>
      <c r="MV49" s="313"/>
      <c r="MX49" s="313"/>
      <c r="MZ49" s="313"/>
      <c r="NB49" s="313"/>
      <c r="ND49" s="313"/>
      <c r="NF49" s="313"/>
      <c r="NH49" s="313"/>
      <c r="NJ49" s="313"/>
      <c r="NL49" s="313"/>
      <c r="NN49" s="313"/>
      <c r="NP49" s="313"/>
      <c r="NR49" s="313"/>
    </row>
    <row r="50" spans="1:382" s="281" customFormat="1" ht="150" customHeight="1">
      <c r="A50"/>
      <c r="B50"/>
      <c r="C50"/>
      <c r="D50"/>
      <c r="E50"/>
      <c r="F50"/>
      <c r="G50"/>
      <c r="H50"/>
      <c r="I50" t="str">
        <f>IF(M50="","",INDEX(Criterion_list!F:F,MATCH('MMS criteria'!M50,Criterion_list!C:C,0)))</f>
        <v/>
      </c>
      <c r="J50" s="312"/>
      <c r="K50" s="316" t="str">
        <f>IFERROR(IF(_xlfn.XLOOKUP($M50,Criterion_list!$C:$C,Criterion_list!A:A)=0,"",_xlfn.XLOOKUP($M50,Criterion_list!$C:$C,Criterion_list!A:A)),"")</f>
        <v/>
      </c>
      <c r="L50" s="317" t="str">
        <f>IFERROR(IF(_xlfn.XLOOKUP($M50,Criterion_list!$C:$C,Criterion_list!B:B)=0,"",_xlfn.XLOOKUP($M50,Criterion_list!$C:$C,Criterion_list!B:B)),"")</f>
        <v/>
      </c>
      <c r="M50" s="317" t="str">
        <f>IF(J50="","",_xlfn.XLOOKUP(J50,'Criteria Mapping'!B:B,'Criteria Mapping'!A:A))</f>
        <v/>
      </c>
      <c r="N50" s="318" t="str">
        <f>IFERROR(IF(_xlfn.XLOOKUP($J50,Criterion_list!$J:$J,Criterion_list!D:D)=0,"",_xlfn.XLOOKUP($J50,Criterion_list!$J:$J,Criterion_list!D:D)),"")</f>
        <v/>
      </c>
      <c r="O50" s="318" t="str">
        <f>IFERROR(IF(_xlfn.XLOOKUP($M50,Criterion_list!$C:$C,Criterion_list!E:E)=0,"",_xlfn.XLOOKUP($M50,Criterion_list!$C:$C,Criterion_list!E:E)),"")</f>
        <v/>
      </c>
      <c r="P50" s="330"/>
      <c r="Q50" s="304"/>
      <c r="R50" s="319" t="str">
        <f t="shared" si="0"/>
        <v/>
      </c>
      <c r="S50" s="304"/>
      <c r="T50" s="306"/>
      <c r="U50" s="305"/>
      <c r="V50" s="304"/>
      <c r="W50" s="304"/>
      <c r="X50" s="320" t="str">
        <f>IF(M50="","",_xlfn.XLOOKUP(M50,'Criteria Mapping'!A:A,'Criteria Mapping'!W:W))</f>
        <v/>
      </c>
      <c r="Y50" s="320" t="str">
        <f>IF(M50="","",_xlfn.XLOOKUP(M50,'Criteria Mapping'!A:A,'Criteria Mapping'!AH:AH))</f>
        <v/>
      </c>
      <c r="Z50" s="320" t="str">
        <f>IF(M50="","",_xlfn.XLOOKUP(M50,'Criteria Mapping'!A:A,'Criteria Mapping'!AD:AD))</f>
        <v/>
      </c>
      <c r="AA50"/>
      <c r="AC50" s="313"/>
      <c r="AE50" s="313"/>
      <c r="AG50" s="313"/>
      <c r="AI50" s="313"/>
      <c r="AK50" s="313"/>
      <c r="AM50" s="313"/>
      <c r="AO50" s="313"/>
      <c r="AQ50" s="313"/>
      <c r="AS50" s="313"/>
      <c r="AU50" s="313"/>
      <c r="KR50" s="313"/>
      <c r="KT50" s="313"/>
      <c r="KV50" s="313"/>
      <c r="KX50" s="313"/>
      <c r="KZ50" s="313"/>
      <c r="LB50" s="313"/>
      <c r="LD50" s="313"/>
      <c r="LF50" s="313"/>
      <c r="LH50" s="313"/>
      <c r="LJ50" s="313"/>
      <c r="LL50" s="313"/>
      <c r="LN50" s="313"/>
      <c r="LP50" s="313"/>
      <c r="LR50" s="313"/>
      <c r="LT50" s="313"/>
      <c r="LV50" s="313"/>
      <c r="LX50" s="313"/>
      <c r="LZ50" s="313"/>
      <c r="MB50" s="313"/>
      <c r="MD50" s="313"/>
      <c r="MF50" s="313"/>
      <c r="MH50" s="313"/>
      <c r="MJ50" s="313"/>
      <c r="ML50" s="313"/>
      <c r="MN50" s="313"/>
      <c r="MP50" s="313"/>
      <c r="MR50" s="313"/>
      <c r="MT50" s="313"/>
      <c r="MV50" s="313"/>
      <c r="MX50" s="313"/>
      <c r="MZ50" s="313"/>
      <c r="NB50" s="313"/>
      <c r="ND50" s="313"/>
      <c r="NF50" s="313"/>
      <c r="NH50" s="313"/>
      <c r="NJ50" s="313"/>
      <c r="NL50" s="313"/>
      <c r="NN50" s="313"/>
      <c r="NP50" s="313"/>
      <c r="NR50" s="313"/>
    </row>
    <row r="51" spans="1:382" s="281" customFormat="1" ht="150" customHeight="1">
      <c r="A51"/>
      <c r="B51"/>
      <c r="C51"/>
      <c r="D51"/>
      <c r="E51"/>
      <c r="F51"/>
      <c r="G51"/>
      <c r="H51"/>
      <c r="I51" t="str">
        <f>IF(M51="","",INDEX(Criterion_list!F:F,MATCH('MMS criteria'!M51,Criterion_list!C:C,0)))</f>
        <v/>
      </c>
      <c r="J51" s="312"/>
      <c r="K51" s="316" t="str">
        <f>IFERROR(IF(_xlfn.XLOOKUP($M51,Criterion_list!$C:$C,Criterion_list!A:A)=0,"",_xlfn.XLOOKUP($M51,Criterion_list!$C:$C,Criterion_list!A:A)),"")</f>
        <v/>
      </c>
      <c r="L51" s="317" t="str">
        <f>IFERROR(IF(_xlfn.XLOOKUP($M51,Criterion_list!$C:$C,Criterion_list!B:B)=0,"",_xlfn.XLOOKUP($M51,Criterion_list!$C:$C,Criterion_list!B:B)),"")</f>
        <v/>
      </c>
      <c r="M51" s="317" t="str">
        <f>IF(J51="","",_xlfn.XLOOKUP(J51,'Criteria Mapping'!B:B,'Criteria Mapping'!A:A))</f>
        <v/>
      </c>
      <c r="N51" s="318" t="str">
        <f>IFERROR(IF(_xlfn.XLOOKUP($J51,Criterion_list!$J:$J,Criterion_list!D:D)=0,"",_xlfn.XLOOKUP($J51,Criterion_list!$J:$J,Criterion_list!D:D)),"")</f>
        <v/>
      </c>
      <c r="O51" s="318" t="str">
        <f>IFERROR(IF(_xlfn.XLOOKUP($M51,Criterion_list!$C:$C,Criterion_list!E:E)=0,"",_xlfn.XLOOKUP($M51,Criterion_list!$C:$C,Criterion_list!E:E)),"")</f>
        <v/>
      </c>
      <c r="P51" s="330"/>
      <c r="Q51" s="304"/>
      <c r="R51" s="319" t="str">
        <f t="shared" si="0"/>
        <v/>
      </c>
      <c r="S51" s="304"/>
      <c r="T51" s="306"/>
      <c r="U51" s="305"/>
      <c r="V51" s="304"/>
      <c r="W51" s="304"/>
      <c r="X51" s="320" t="str">
        <f>IF(M51="","",_xlfn.XLOOKUP(M51,'Criteria Mapping'!A:A,'Criteria Mapping'!W:W))</f>
        <v/>
      </c>
      <c r="Y51" s="320" t="str">
        <f>IF(M51="","",_xlfn.XLOOKUP(M51,'Criteria Mapping'!A:A,'Criteria Mapping'!AH:AH))</f>
        <v/>
      </c>
      <c r="Z51" s="320" t="str">
        <f>IF(M51="","",_xlfn.XLOOKUP(M51,'Criteria Mapping'!A:A,'Criteria Mapping'!AD:AD))</f>
        <v/>
      </c>
      <c r="AA51"/>
      <c r="AC51" s="313"/>
      <c r="AE51" s="313"/>
      <c r="AG51" s="313"/>
      <c r="AI51" s="313"/>
      <c r="AK51" s="313"/>
      <c r="AM51" s="313"/>
      <c r="AO51" s="313"/>
      <c r="AQ51" s="313"/>
      <c r="AS51" s="313"/>
      <c r="AU51" s="313"/>
      <c r="KR51" s="313"/>
      <c r="KT51" s="313"/>
      <c r="KV51" s="313"/>
      <c r="KX51" s="313"/>
      <c r="KZ51" s="313"/>
      <c r="LB51" s="313"/>
      <c r="LD51" s="313"/>
      <c r="LF51" s="313"/>
      <c r="LH51" s="313"/>
      <c r="LJ51" s="313"/>
      <c r="LL51" s="313"/>
      <c r="LN51" s="313"/>
      <c r="LP51" s="313"/>
      <c r="LR51" s="313"/>
      <c r="LT51" s="313"/>
      <c r="LV51" s="313"/>
      <c r="LX51" s="313"/>
      <c r="LZ51" s="313"/>
      <c r="MB51" s="313"/>
      <c r="MD51" s="313"/>
      <c r="MF51" s="313"/>
      <c r="MH51" s="313"/>
      <c r="MJ51" s="313"/>
      <c r="ML51" s="313"/>
      <c r="MN51" s="313"/>
      <c r="MP51" s="313"/>
      <c r="MR51" s="313"/>
      <c r="MT51" s="313"/>
      <c r="MV51" s="313"/>
      <c r="MX51" s="313"/>
      <c r="MZ51" s="313"/>
      <c r="NB51" s="313"/>
      <c r="ND51" s="313"/>
      <c r="NF51" s="313"/>
      <c r="NH51" s="313"/>
      <c r="NJ51" s="313"/>
      <c r="NL51" s="313"/>
      <c r="NN51" s="313"/>
      <c r="NP51" s="313"/>
      <c r="NR51" s="313"/>
    </row>
    <row r="52" spans="1:382" s="281" customFormat="1" ht="150" customHeight="1">
      <c r="A52"/>
      <c r="B52"/>
      <c r="C52"/>
      <c r="D52"/>
      <c r="E52"/>
      <c r="F52"/>
      <c r="G52"/>
      <c r="H52"/>
      <c r="I52" t="str">
        <f>IF(M52="","",INDEX(Criterion_list!F:F,MATCH('MMS criteria'!M52,Criterion_list!C:C,0)))</f>
        <v/>
      </c>
      <c r="J52" s="312"/>
      <c r="K52" s="316" t="str">
        <f>IFERROR(IF(_xlfn.XLOOKUP($M52,Criterion_list!$C:$C,Criterion_list!A:A)=0,"",_xlfn.XLOOKUP($M52,Criterion_list!$C:$C,Criterion_list!A:A)),"")</f>
        <v/>
      </c>
      <c r="L52" s="317" t="str">
        <f>IFERROR(IF(_xlfn.XLOOKUP($M52,Criterion_list!$C:$C,Criterion_list!B:B)=0,"",_xlfn.XLOOKUP($M52,Criterion_list!$C:$C,Criterion_list!B:B)),"")</f>
        <v/>
      </c>
      <c r="M52" s="317" t="str">
        <f>IF(J52="","",_xlfn.XLOOKUP(J52,'Criteria Mapping'!B:B,'Criteria Mapping'!A:A))</f>
        <v/>
      </c>
      <c r="N52" s="318" t="str">
        <f>IFERROR(IF(_xlfn.XLOOKUP($J52,Criterion_list!$J:$J,Criterion_list!D:D)=0,"",_xlfn.XLOOKUP($J52,Criterion_list!$J:$J,Criterion_list!D:D)),"")</f>
        <v/>
      </c>
      <c r="O52" s="318" t="str">
        <f>IFERROR(IF(_xlfn.XLOOKUP($M52,Criterion_list!$C:$C,Criterion_list!E:E)=0,"",_xlfn.XLOOKUP($M52,Criterion_list!$C:$C,Criterion_list!E:E)),"")</f>
        <v/>
      </c>
      <c r="P52" s="330"/>
      <c r="Q52" s="304"/>
      <c r="R52" s="319" t="str">
        <f t="shared" si="0"/>
        <v/>
      </c>
      <c r="S52" s="304"/>
      <c r="T52" s="306"/>
      <c r="U52" s="305"/>
      <c r="V52" s="304"/>
      <c r="W52" s="304"/>
      <c r="X52" s="320" t="str">
        <f>IF(M52="","",_xlfn.XLOOKUP(M52,'Criteria Mapping'!A:A,'Criteria Mapping'!W:W))</f>
        <v/>
      </c>
      <c r="Y52" s="320" t="str">
        <f>IF(M52="","",_xlfn.XLOOKUP(M52,'Criteria Mapping'!A:A,'Criteria Mapping'!AH:AH))</f>
        <v/>
      </c>
      <c r="Z52" s="320" t="str">
        <f>IF(M52="","",_xlfn.XLOOKUP(M52,'Criteria Mapping'!A:A,'Criteria Mapping'!AD:AD))</f>
        <v/>
      </c>
      <c r="AA52"/>
      <c r="AC52" s="313"/>
      <c r="AE52" s="313"/>
      <c r="AG52" s="313"/>
      <c r="AI52" s="313"/>
      <c r="AK52" s="313"/>
      <c r="AM52" s="313"/>
      <c r="AO52" s="313"/>
      <c r="AQ52" s="313"/>
      <c r="AS52" s="313"/>
      <c r="AU52" s="313"/>
      <c r="KR52" s="313"/>
      <c r="KT52" s="313"/>
      <c r="KV52" s="313"/>
      <c r="KX52" s="313"/>
      <c r="KZ52" s="313"/>
      <c r="LB52" s="313"/>
      <c r="LD52" s="313"/>
      <c r="LF52" s="313"/>
      <c r="LH52" s="313"/>
      <c r="LJ52" s="313"/>
      <c r="LL52" s="313"/>
      <c r="LN52" s="313"/>
      <c r="LP52" s="313"/>
      <c r="LR52" s="313"/>
      <c r="LT52" s="313"/>
      <c r="LV52" s="313"/>
      <c r="LX52" s="313"/>
      <c r="LZ52" s="313"/>
      <c r="MB52" s="313"/>
      <c r="MD52" s="313"/>
      <c r="MF52" s="313"/>
      <c r="MH52" s="313"/>
      <c r="MJ52" s="313"/>
      <c r="ML52" s="313"/>
      <c r="MN52" s="313"/>
      <c r="MP52" s="313"/>
      <c r="MR52" s="313"/>
      <c r="MT52" s="313"/>
      <c r="MV52" s="313"/>
      <c r="MX52" s="313"/>
      <c r="MZ52" s="313"/>
      <c r="NB52" s="313"/>
      <c r="ND52" s="313"/>
      <c r="NF52" s="313"/>
      <c r="NH52" s="313"/>
      <c r="NJ52" s="313"/>
      <c r="NL52" s="313"/>
      <c r="NN52" s="313"/>
      <c r="NP52" s="313"/>
      <c r="NR52" s="313"/>
    </row>
    <row r="53" spans="1:382" s="281" customFormat="1" ht="150" customHeight="1">
      <c r="A53"/>
      <c r="B53"/>
      <c r="C53"/>
      <c r="D53"/>
      <c r="E53"/>
      <c r="F53"/>
      <c r="G53"/>
      <c r="H53"/>
      <c r="I53" t="str">
        <f>IF(M53="","",INDEX(Criterion_list!F:F,MATCH('MMS criteria'!M53,Criterion_list!C:C,0)))</f>
        <v/>
      </c>
      <c r="J53" s="312"/>
      <c r="K53" s="316" t="str">
        <f>IFERROR(IF(_xlfn.XLOOKUP($M53,Criterion_list!$C:$C,Criterion_list!A:A)=0,"",_xlfn.XLOOKUP($M53,Criterion_list!$C:$C,Criterion_list!A:A)),"")</f>
        <v/>
      </c>
      <c r="L53" s="317" t="str">
        <f>IFERROR(IF(_xlfn.XLOOKUP($M53,Criterion_list!$C:$C,Criterion_list!B:B)=0,"",_xlfn.XLOOKUP($M53,Criterion_list!$C:$C,Criterion_list!B:B)),"")</f>
        <v/>
      </c>
      <c r="M53" s="317" t="str">
        <f>IF(J53="","",_xlfn.XLOOKUP(J53,'Criteria Mapping'!B:B,'Criteria Mapping'!A:A))</f>
        <v/>
      </c>
      <c r="N53" s="318" t="str">
        <f>IFERROR(IF(_xlfn.XLOOKUP($J53,Criterion_list!$J:$J,Criterion_list!D:D)=0,"",_xlfn.XLOOKUP($J53,Criterion_list!$J:$J,Criterion_list!D:D)),"")</f>
        <v/>
      </c>
      <c r="O53" s="318" t="str">
        <f>IFERROR(IF(_xlfn.XLOOKUP($M53,Criterion_list!$C:$C,Criterion_list!E:E)=0,"",_xlfn.XLOOKUP($M53,Criterion_list!$C:$C,Criterion_list!E:E)),"")</f>
        <v/>
      </c>
      <c r="P53" s="330"/>
      <c r="Q53" s="304"/>
      <c r="R53" s="319" t="str">
        <f t="shared" si="0"/>
        <v/>
      </c>
      <c r="S53" s="304"/>
      <c r="T53" s="306"/>
      <c r="U53" s="305"/>
      <c r="V53" s="304"/>
      <c r="W53" s="304"/>
      <c r="X53" s="320" t="str">
        <f>IF(M53="","",_xlfn.XLOOKUP(M53,'Criteria Mapping'!A:A,'Criteria Mapping'!W:W))</f>
        <v/>
      </c>
      <c r="Y53" s="320" t="str">
        <f>IF(M53="","",_xlfn.XLOOKUP(M53,'Criteria Mapping'!A:A,'Criteria Mapping'!AH:AH))</f>
        <v/>
      </c>
      <c r="Z53" s="320" t="str">
        <f>IF(M53="","",_xlfn.XLOOKUP(M53,'Criteria Mapping'!A:A,'Criteria Mapping'!AD:AD))</f>
        <v/>
      </c>
      <c r="AA53"/>
      <c r="AC53" s="313"/>
      <c r="AE53" s="313"/>
      <c r="AG53" s="313"/>
      <c r="AI53" s="313"/>
      <c r="AK53" s="313"/>
      <c r="AM53" s="313"/>
      <c r="AO53" s="313"/>
      <c r="AQ53" s="313"/>
      <c r="AS53" s="313"/>
      <c r="AU53" s="313"/>
      <c r="KR53" s="313"/>
      <c r="KT53" s="313"/>
      <c r="KV53" s="313"/>
      <c r="KX53" s="313"/>
      <c r="KZ53" s="313"/>
      <c r="LB53" s="313"/>
      <c r="LD53" s="313"/>
      <c r="LF53" s="313"/>
      <c r="LH53" s="313"/>
      <c r="LJ53" s="313"/>
      <c r="LL53" s="313"/>
      <c r="LN53" s="313"/>
      <c r="LP53" s="313"/>
      <c r="LR53" s="313"/>
      <c r="LT53" s="313"/>
      <c r="LV53" s="313"/>
      <c r="LX53" s="313"/>
      <c r="LZ53" s="313"/>
      <c r="MB53" s="313"/>
      <c r="MD53" s="313"/>
      <c r="MF53" s="313"/>
      <c r="MH53" s="313"/>
      <c r="MJ53" s="313"/>
      <c r="ML53" s="313"/>
      <c r="MN53" s="313"/>
      <c r="MP53" s="313"/>
      <c r="MR53" s="313"/>
      <c r="MT53" s="313"/>
      <c r="MV53" s="313"/>
      <c r="MX53" s="313"/>
      <c r="MZ53" s="313"/>
      <c r="NB53" s="313"/>
      <c r="ND53" s="313"/>
      <c r="NF53" s="313"/>
      <c r="NH53" s="313"/>
      <c r="NJ53" s="313"/>
      <c r="NL53" s="313"/>
      <c r="NN53" s="313"/>
      <c r="NP53" s="313"/>
      <c r="NR53" s="313"/>
    </row>
    <row r="54" spans="1:382" s="281" customFormat="1" ht="150" customHeight="1">
      <c r="A54"/>
      <c r="B54"/>
      <c r="C54"/>
      <c r="D54"/>
      <c r="E54"/>
      <c r="F54"/>
      <c r="G54"/>
      <c r="H54"/>
      <c r="I54" t="str">
        <f>IF(M54="","",INDEX(Criterion_list!F:F,MATCH('MMS criteria'!M54,Criterion_list!C:C,0)))</f>
        <v/>
      </c>
      <c r="J54" s="312"/>
      <c r="K54" s="316" t="str">
        <f>IFERROR(IF(_xlfn.XLOOKUP($M54,Criterion_list!$C:$C,Criterion_list!A:A)=0,"",_xlfn.XLOOKUP($M54,Criterion_list!$C:$C,Criterion_list!A:A)),"")</f>
        <v/>
      </c>
      <c r="L54" s="317" t="str">
        <f>IFERROR(IF(_xlfn.XLOOKUP($M54,Criterion_list!$C:$C,Criterion_list!B:B)=0,"",_xlfn.XLOOKUP($M54,Criterion_list!$C:$C,Criterion_list!B:B)),"")</f>
        <v/>
      </c>
      <c r="M54" s="317" t="str">
        <f>IF(J54="","",_xlfn.XLOOKUP(J54,'Criteria Mapping'!B:B,'Criteria Mapping'!A:A))</f>
        <v/>
      </c>
      <c r="N54" s="318" t="str">
        <f>IFERROR(IF(_xlfn.XLOOKUP($J54,Criterion_list!$J:$J,Criterion_list!D:D)=0,"",_xlfn.XLOOKUP($J54,Criterion_list!$J:$J,Criterion_list!D:D)),"")</f>
        <v/>
      </c>
      <c r="O54" s="318" t="str">
        <f>IFERROR(IF(_xlfn.XLOOKUP($M54,Criterion_list!$C:$C,Criterion_list!E:E)=0,"",_xlfn.XLOOKUP($M54,Criterion_list!$C:$C,Criterion_list!E:E)),"")</f>
        <v/>
      </c>
      <c r="P54" s="330"/>
      <c r="Q54" s="304"/>
      <c r="R54" s="319" t="str">
        <f t="shared" si="0"/>
        <v/>
      </c>
      <c r="S54" s="304"/>
      <c r="T54" s="306"/>
      <c r="U54" s="305"/>
      <c r="V54" s="304"/>
      <c r="W54" s="304"/>
      <c r="X54" s="320" t="str">
        <f>IF(M54="","",_xlfn.XLOOKUP(M54,'Criteria Mapping'!A:A,'Criteria Mapping'!W:W))</f>
        <v/>
      </c>
      <c r="Y54" s="320" t="str">
        <f>IF(M54="","",_xlfn.XLOOKUP(M54,'Criteria Mapping'!A:A,'Criteria Mapping'!AH:AH))</f>
        <v/>
      </c>
      <c r="Z54" s="320" t="str">
        <f>IF(M54="","",_xlfn.XLOOKUP(M54,'Criteria Mapping'!A:A,'Criteria Mapping'!AD:AD))</f>
        <v/>
      </c>
      <c r="AA54"/>
      <c r="AC54" s="313"/>
      <c r="AE54" s="313"/>
      <c r="AG54" s="313"/>
      <c r="AI54" s="313"/>
      <c r="AK54" s="313"/>
      <c r="AM54" s="313"/>
      <c r="AO54" s="313"/>
      <c r="AQ54" s="313"/>
      <c r="AS54" s="313"/>
      <c r="AU54" s="313"/>
      <c r="KR54" s="313"/>
      <c r="KT54" s="313"/>
      <c r="KV54" s="313"/>
      <c r="KX54" s="313"/>
      <c r="KZ54" s="313"/>
      <c r="LB54" s="313"/>
      <c r="LD54" s="313"/>
      <c r="LF54" s="313"/>
      <c r="LH54" s="313"/>
      <c r="LJ54" s="313"/>
      <c r="LL54" s="313"/>
      <c r="LN54" s="313"/>
      <c r="LP54" s="313"/>
      <c r="LR54" s="313"/>
      <c r="LT54" s="313"/>
      <c r="LV54" s="313"/>
      <c r="LX54" s="313"/>
      <c r="LZ54" s="313"/>
      <c r="MB54" s="313"/>
      <c r="MD54" s="313"/>
      <c r="MF54" s="313"/>
      <c r="MH54" s="313"/>
      <c r="MJ54" s="313"/>
      <c r="ML54" s="313"/>
      <c r="MN54" s="313"/>
      <c r="MP54" s="313"/>
      <c r="MR54" s="313"/>
      <c r="MT54" s="313"/>
      <c r="MV54" s="313"/>
      <c r="MX54" s="313"/>
      <c r="MZ54" s="313"/>
      <c r="NB54" s="313"/>
      <c r="ND54" s="313"/>
      <c r="NF54" s="313"/>
      <c r="NH54" s="313"/>
      <c r="NJ54" s="313"/>
      <c r="NL54" s="313"/>
      <c r="NN54" s="313"/>
      <c r="NP54" s="313"/>
      <c r="NR54" s="313"/>
    </row>
    <row r="55" spans="1:382" s="281" customFormat="1" ht="150" customHeight="1">
      <c r="A55"/>
      <c r="B55"/>
      <c r="C55"/>
      <c r="D55"/>
      <c r="E55"/>
      <c r="F55"/>
      <c r="G55"/>
      <c r="H55"/>
      <c r="I55" t="str">
        <f>IF(M55="","",INDEX(Criterion_list!F:F,MATCH('MMS criteria'!M55,Criterion_list!C:C,0)))</f>
        <v/>
      </c>
      <c r="J55" s="312"/>
      <c r="K55" s="316" t="str">
        <f>IFERROR(IF(_xlfn.XLOOKUP($M55,Criterion_list!$C:$C,Criterion_list!A:A)=0,"",_xlfn.XLOOKUP($M55,Criterion_list!$C:$C,Criterion_list!A:A)),"")</f>
        <v/>
      </c>
      <c r="L55" s="317" t="str">
        <f>IFERROR(IF(_xlfn.XLOOKUP($M55,Criterion_list!$C:$C,Criterion_list!B:B)=0,"",_xlfn.XLOOKUP($M55,Criterion_list!$C:$C,Criterion_list!B:B)),"")</f>
        <v/>
      </c>
      <c r="M55" s="317" t="str">
        <f>IF(J55="","",_xlfn.XLOOKUP(J55,'Criteria Mapping'!B:B,'Criteria Mapping'!A:A))</f>
        <v/>
      </c>
      <c r="N55" s="318" t="str">
        <f>IFERROR(IF(_xlfn.XLOOKUP($J55,Criterion_list!$J:$J,Criterion_list!D:D)=0,"",_xlfn.XLOOKUP($J55,Criterion_list!$J:$J,Criterion_list!D:D)),"")</f>
        <v/>
      </c>
      <c r="O55" s="318" t="str">
        <f>IFERROR(IF(_xlfn.XLOOKUP($M55,Criterion_list!$C:$C,Criterion_list!E:E)=0,"",_xlfn.XLOOKUP($M55,Criterion_list!$C:$C,Criterion_list!E:E)),"")</f>
        <v/>
      </c>
      <c r="P55" s="330"/>
      <c r="Q55" s="304"/>
      <c r="R55" s="319" t="str">
        <f t="shared" si="0"/>
        <v/>
      </c>
      <c r="S55" s="304"/>
      <c r="T55" s="306"/>
      <c r="U55" s="305"/>
      <c r="V55" s="304"/>
      <c r="W55" s="304"/>
      <c r="X55" s="320" t="str">
        <f>IF(M55="","",_xlfn.XLOOKUP(M55,'Criteria Mapping'!A:A,'Criteria Mapping'!W:W))</f>
        <v/>
      </c>
      <c r="Y55" s="320" t="str">
        <f>IF(M55="","",_xlfn.XLOOKUP(M55,'Criteria Mapping'!A:A,'Criteria Mapping'!AH:AH))</f>
        <v/>
      </c>
      <c r="Z55" s="320" t="str">
        <f>IF(M55="","",_xlfn.XLOOKUP(M55,'Criteria Mapping'!A:A,'Criteria Mapping'!AD:AD))</f>
        <v/>
      </c>
      <c r="AA55"/>
      <c r="AC55" s="313"/>
      <c r="AE55" s="313"/>
      <c r="AG55" s="313"/>
      <c r="AI55" s="313"/>
      <c r="AK55" s="313"/>
      <c r="AM55" s="313"/>
      <c r="AO55" s="313"/>
      <c r="AQ55" s="313"/>
      <c r="AS55" s="313"/>
      <c r="AU55" s="313"/>
      <c r="KR55" s="313"/>
      <c r="KT55" s="313"/>
      <c r="KV55" s="313"/>
      <c r="KX55" s="313"/>
      <c r="KZ55" s="313"/>
      <c r="LB55" s="313"/>
      <c r="LD55" s="313"/>
      <c r="LF55" s="313"/>
      <c r="LH55" s="313"/>
      <c r="LJ55" s="313"/>
      <c r="LL55" s="313"/>
      <c r="LN55" s="313"/>
      <c r="LP55" s="313"/>
      <c r="LR55" s="313"/>
      <c r="LT55" s="313"/>
      <c r="LV55" s="313"/>
      <c r="LX55" s="313"/>
      <c r="LZ55" s="313"/>
      <c r="MB55" s="313"/>
      <c r="MD55" s="313"/>
      <c r="MF55" s="313"/>
      <c r="MH55" s="313"/>
      <c r="MJ55" s="313"/>
      <c r="ML55" s="313"/>
      <c r="MN55" s="313"/>
      <c r="MP55" s="313"/>
      <c r="MR55" s="313"/>
      <c r="MT55" s="313"/>
      <c r="MV55" s="313"/>
      <c r="MX55" s="313"/>
      <c r="MZ55" s="313"/>
      <c r="NB55" s="313"/>
      <c r="ND55" s="313"/>
      <c r="NF55" s="313"/>
      <c r="NH55" s="313"/>
      <c r="NJ55" s="313"/>
      <c r="NL55" s="313"/>
      <c r="NN55" s="313"/>
      <c r="NP55" s="313"/>
      <c r="NR55" s="313"/>
    </row>
    <row r="56" spans="1:382" s="281" customFormat="1" ht="150" customHeight="1">
      <c r="A56"/>
      <c r="B56"/>
      <c r="C56"/>
      <c r="D56"/>
      <c r="E56"/>
      <c r="F56"/>
      <c r="G56"/>
      <c r="H56"/>
      <c r="I56" t="str">
        <f>IF(M56="","",INDEX(Criterion_list!F:F,MATCH('MMS criteria'!M56,Criterion_list!C:C,0)))</f>
        <v/>
      </c>
      <c r="J56" s="312"/>
      <c r="K56" s="316" t="str">
        <f>IFERROR(IF(_xlfn.XLOOKUP($M56,Criterion_list!$C:$C,Criterion_list!A:A)=0,"",_xlfn.XLOOKUP($M56,Criterion_list!$C:$C,Criterion_list!A:A)),"")</f>
        <v/>
      </c>
      <c r="L56" s="317" t="str">
        <f>IFERROR(IF(_xlfn.XLOOKUP($M56,Criterion_list!$C:$C,Criterion_list!B:B)=0,"",_xlfn.XLOOKUP($M56,Criterion_list!$C:$C,Criterion_list!B:B)),"")</f>
        <v/>
      </c>
      <c r="M56" s="317" t="str">
        <f>IF(J56="","",_xlfn.XLOOKUP(J56,'Criteria Mapping'!B:B,'Criteria Mapping'!A:A))</f>
        <v/>
      </c>
      <c r="N56" s="318" t="str">
        <f>IFERROR(IF(_xlfn.XLOOKUP($J56,Criterion_list!$J:$J,Criterion_list!D:D)=0,"",_xlfn.XLOOKUP($J56,Criterion_list!$J:$J,Criterion_list!D:D)),"")</f>
        <v/>
      </c>
      <c r="O56" s="318" t="str">
        <f>IFERROR(IF(_xlfn.XLOOKUP($M56,Criterion_list!$C:$C,Criterion_list!E:E)=0,"",_xlfn.XLOOKUP($M56,Criterion_list!$C:$C,Criterion_list!E:E)),"")</f>
        <v/>
      </c>
      <c r="P56" s="330"/>
      <c r="Q56" s="304"/>
      <c r="R56" s="319" t="str">
        <f t="shared" si="0"/>
        <v/>
      </c>
      <c r="S56" s="304"/>
      <c r="T56" s="306"/>
      <c r="U56" s="305"/>
      <c r="V56" s="304"/>
      <c r="W56" s="304"/>
      <c r="X56" s="320" t="str">
        <f>IF(M56="","",_xlfn.XLOOKUP(M56,'Criteria Mapping'!A:A,'Criteria Mapping'!W:W))</f>
        <v/>
      </c>
      <c r="Y56" s="320" t="str">
        <f>IF(M56="","",_xlfn.XLOOKUP(M56,'Criteria Mapping'!A:A,'Criteria Mapping'!AH:AH))</f>
        <v/>
      </c>
      <c r="Z56" s="320" t="str">
        <f>IF(M56="","",_xlfn.XLOOKUP(M56,'Criteria Mapping'!A:A,'Criteria Mapping'!AD:AD))</f>
        <v/>
      </c>
      <c r="AA56"/>
      <c r="AC56" s="313"/>
      <c r="AE56" s="313"/>
      <c r="AG56" s="313"/>
      <c r="AI56" s="313"/>
      <c r="AK56" s="313"/>
      <c r="AM56" s="313"/>
      <c r="AO56" s="313"/>
      <c r="AQ56" s="313"/>
      <c r="AS56" s="313"/>
      <c r="AU56" s="313"/>
      <c r="KR56" s="313"/>
      <c r="KT56" s="313"/>
      <c r="KV56" s="313"/>
      <c r="KX56" s="313"/>
      <c r="KZ56" s="313"/>
      <c r="LB56" s="313"/>
      <c r="LD56" s="313"/>
      <c r="LF56" s="313"/>
      <c r="LH56" s="313"/>
      <c r="LJ56" s="313"/>
      <c r="LL56" s="313"/>
      <c r="LN56" s="313"/>
      <c r="LP56" s="313"/>
      <c r="LR56" s="313"/>
      <c r="LT56" s="313"/>
      <c r="LV56" s="313"/>
      <c r="LX56" s="313"/>
      <c r="LZ56" s="313"/>
      <c r="MB56" s="313"/>
      <c r="MD56" s="313"/>
      <c r="MF56" s="313"/>
      <c r="MH56" s="313"/>
      <c r="MJ56" s="313"/>
      <c r="ML56" s="313"/>
      <c r="MN56" s="313"/>
      <c r="MP56" s="313"/>
      <c r="MR56" s="313"/>
      <c r="MT56" s="313"/>
      <c r="MV56" s="313"/>
      <c r="MX56" s="313"/>
      <c r="MZ56" s="313"/>
      <c r="NB56" s="313"/>
      <c r="ND56" s="313"/>
      <c r="NF56" s="313"/>
      <c r="NH56" s="313"/>
      <c r="NJ56" s="313"/>
      <c r="NL56" s="313"/>
      <c r="NN56" s="313"/>
      <c r="NP56" s="313"/>
      <c r="NR56" s="313"/>
    </row>
    <row r="57" spans="1:382" s="281" customFormat="1" ht="150" customHeight="1">
      <c r="A57"/>
      <c r="B57"/>
      <c r="C57"/>
      <c r="D57"/>
      <c r="E57"/>
      <c r="F57"/>
      <c r="G57"/>
      <c r="H57"/>
      <c r="I57" t="str">
        <f>IF(M57="","",INDEX(Criterion_list!F:F,MATCH('MMS criteria'!M57,Criterion_list!C:C,0)))</f>
        <v/>
      </c>
      <c r="J57" s="312"/>
      <c r="K57" s="316" t="str">
        <f>IFERROR(IF(_xlfn.XLOOKUP($M57,Criterion_list!$C:$C,Criterion_list!A:A)=0,"",_xlfn.XLOOKUP($M57,Criterion_list!$C:$C,Criterion_list!A:A)),"")</f>
        <v/>
      </c>
      <c r="L57" s="317" t="str">
        <f>IFERROR(IF(_xlfn.XLOOKUP($M57,Criterion_list!$C:$C,Criterion_list!B:B)=0,"",_xlfn.XLOOKUP($M57,Criterion_list!$C:$C,Criterion_list!B:B)),"")</f>
        <v/>
      </c>
      <c r="M57" s="317" t="str">
        <f>IF(J57="","",_xlfn.XLOOKUP(J57,'Criteria Mapping'!B:B,'Criteria Mapping'!A:A))</f>
        <v/>
      </c>
      <c r="N57" s="318" t="str">
        <f>IFERROR(IF(_xlfn.XLOOKUP($J57,Criterion_list!$J:$J,Criterion_list!D:D)=0,"",_xlfn.XLOOKUP($J57,Criterion_list!$J:$J,Criterion_list!D:D)),"")</f>
        <v/>
      </c>
      <c r="O57" s="318" t="str">
        <f>IFERROR(IF(_xlfn.XLOOKUP($M57,Criterion_list!$C:$C,Criterion_list!E:E)=0,"",_xlfn.XLOOKUP($M57,Criterion_list!$C:$C,Criterion_list!E:E)),"")</f>
        <v/>
      </c>
      <c r="P57" s="330"/>
      <c r="Q57" s="304"/>
      <c r="R57" s="319" t="str">
        <f t="shared" si="0"/>
        <v/>
      </c>
      <c r="S57" s="304"/>
      <c r="T57" s="306"/>
      <c r="U57" s="305"/>
      <c r="V57" s="304"/>
      <c r="W57" s="304"/>
      <c r="X57" s="320" t="str">
        <f>IF(M57="","",_xlfn.XLOOKUP(M57,'Criteria Mapping'!A:A,'Criteria Mapping'!W:W))</f>
        <v/>
      </c>
      <c r="Y57" s="320" t="str">
        <f>IF(M57="","",_xlfn.XLOOKUP(M57,'Criteria Mapping'!A:A,'Criteria Mapping'!AH:AH))</f>
        <v/>
      </c>
      <c r="Z57" s="320" t="str">
        <f>IF(M57="","",_xlfn.XLOOKUP(M57,'Criteria Mapping'!A:A,'Criteria Mapping'!AD:AD))</f>
        <v/>
      </c>
      <c r="AA57"/>
      <c r="AC57" s="313"/>
      <c r="AE57" s="313"/>
      <c r="AG57" s="313"/>
      <c r="AI57" s="313"/>
      <c r="AK57" s="313"/>
      <c r="AM57" s="313"/>
      <c r="AO57" s="313"/>
      <c r="AQ57" s="313"/>
      <c r="AS57" s="313"/>
      <c r="AU57" s="313"/>
      <c r="KR57" s="313"/>
      <c r="KT57" s="313"/>
      <c r="KV57" s="313"/>
      <c r="KX57" s="313"/>
      <c r="KZ57" s="313"/>
      <c r="LB57" s="313"/>
      <c r="LD57" s="313"/>
      <c r="LF57" s="313"/>
      <c r="LH57" s="313"/>
      <c r="LJ57" s="313"/>
      <c r="LL57" s="313"/>
      <c r="LN57" s="313"/>
      <c r="LP57" s="313"/>
      <c r="LR57" s="313"/>
      <c r="LT57" s="313"/>
      <c r="LV57" s="313"/>
      <c r="LX57" s="313"/>
      <c r="LZ57" s="313"/>
      <c r="MB57" s="313"/>
      <c r="MD57" s="313"/>
      <c r="MF57" s="313"/>
      <c r="MH57" s="313"/>
      <c r="MJ57" s="313"/>
      <c r="ML57" s="313"/>
      <c r="MN57" s="313"/>
      <c r="MP57" s="313"/>
      <c r="MR57" s="313"/>
      <c r="MT57" s="313"/>
      <c r="MV57" s="313"/>
      <c r="MX57" s="313"/>
      <c r="MZ57" s="313"/>
      <c r="NB57" s="313"/>
      <c r="ND57" s="313"/>
      <c r="NF57" s="313"/>
      <c r="NH57" s="313"/>
      <c r="NJ57" s="313"/>
      <c r="NL57" s="313"/>
      <c r="NN57" s="313"/>
      <c r="NP57" s="313"/>
      <c r="NR57" s="313"/>
    </row>
    <row r="58" spans="1:382" s="281" customFormat="1" ht="150" customHeight="1">
      <c r="A58"/>
      <c r="B58"/>
      <c r="C58"/>
      <c r="D58"/>
      <c r="E58"/>
      <c r="F58"/>
      <c r="G58"/>
      <c r="H58"/>
      <c r="I58" t="str">
        <f>IF(M58="","",INDEX(Criterion_list!F:F,MATCH('MMS criteria'!M58,Criterion_list!C:C,0)))</f>
        <v/>
      </c>
      <c r="J58" s="312"/>
      <c r="K58" s="316" t="str">
        <f>IFERROR(IF(_xlfn.XLOOKUP($M58,Criterion_list!$C:$C,Criterion_list!A:A)=0,"",_xlfn.XLOOKUP($M58,Criterion_list!$C:$C,Criterion_list!A:A)),"")</f>
        <v/>
      </c>
      <c r="L58" s="317" t="str">
        <f>IFERROR(IF(_xlfn.XLOOKUP($M58,Criterion_list!$C:$C,Criterion_list!B:B)=0,"",_xlfn.XLOOKUP($M58,Criterion_list!$C:$C,Criterion_list!B:B)),"")</f>
        <v/>
      </c>
      <c r="M58" s="317" t="str">
        <f>IF(J58="","",_xlfn.XLOOKUP(J58,'Criteria Mapping'!B:B,'Criteria Mapping'!A:A))</f>
        <v/>
      </c>
      <c r="N58" s="318" t="str">
        <f>IFERROR(IF(_xlfn.XLOOKUP($J58,Criterion_list!$J:$J,Criterion_list!D:D)=0,"",_xlfn.XLOOKUP($J58,Criterion_list!$J:$J,Criterion_list!D:D)),"")</f>
        <v/>
      </c>
      <c r="O58" s="318" t="str">
        <f>IFERROR(IF(_xlfn.XLOOKUP($M58,Criterion_list!$C:$C,Criterion_list!E:E)=0,"",_xlfn.XLOOKUP($M58,Criterion_list!$C:$C,Criterion_list!E:E)),"")</f>
        <v/>
      </c>
      <c r="P58" s="330"/>
      <c r="Q58" s="304"/>
      <c r="R58" s="319" t="str">
        <f t="shared" si="0"/>
        <v/>
      </c>
      <c r="S58" s="304"/>
      <c r="T58" s="306"/>
      <c r="U58" s="305"/>
      <c r="V58" s="304"/>
      <c r="W58" s="304"/>
      <c r="X58" s="320" t="str">
        <f>IF(M58="","",_xlfn.XLOOKUP(M58,'Criteria Mapping'!A:A,'Criteria Mapping'!W:W))</f>
        <v/>
      </c>
      <c r="Y58" s="320" t="str">
        <f>IF(M58="","",_xlfn.XLOOKUP(M58,'Criteria Mapping'!A:A,'Criteria Mapping'!AH:AH))</f>
        <v/>
      </c>
      <c r="Z58" s="320" t="str">
        <f>IF(M58="","",_xlfn.XLOOKUP(M58,'Criteria Mapping'!A:A,'Criteria Mapping'!AD:AD))</f>
        <v/>
      </c>
      <c r="AA58"/>
      <c r="AC58" s="313"/>
      <c r="AE58" s="313"/>
      <c r="AG58" s="313"/>
      <c r="AI58" s="313"/>
      <c r="AK58" s="313"/>
      <c r="AM58" s="313"/>
      <c r="AO58" s="313"/>
      <c r="AQ58" s="313"/>
      <c r="AS58" s="313"/>
      <c r="AU58" s="313"/>
      <c r="KR58" s="313"/>
      <c r="KT58" s="313"/>
      <c r="KV58" s="313"/>
      <c r="KX58" s="313"/>
      <c r="KZ58" s="313"/>
      <c r="LB58" s="313"/>
      <c r="LD58" s="313"/>
      <c r="LF58" s="313"/>
      <c r="LH58" s="313"/>
      <c r="LJ58" s="313"/>
      <c r="LL58" s="313"/>
      <c r="LN58" s="313"/>
      <c r="LP58" s="313"/>
      <c r="LR58" s="313"/>
      <c r="LT58" s="313"/>
      <c r="LV58" s="313"/>
      <c r="LX58" s="313"/>
      <c r="LZ58" s="313"/>
      <c r="MB58" s="313"/>
      <c r="MD58" s="313"/>
      <c r="MF58" s="313"/>
      <c r="MH58" s="313"/>
      <c r="MJ58" s="313"/>
      <c r="ML58" s="313"/>
      <c r="MN58" s="313"/>
      <c r="MP58" s="313"/>
      <c r="MR58" s="313"/>
      <c r="MT58" s="313"/>
      <c r="MV58" s="313"/>
      <c r="MX58" s="313"/>
      <c r="MZ58" s="313"/>
      <c r="NB58" s="313"/>
      <c r="ND58" s="313"/>
      <c r="NF58" s="313"/>
      <c r="NH58" s="313"/>
      <c r="NJ58" s="313"/>
      <c r="NL58" s="313"/>
      <c r="NN58" s="313"/>
      <c r="NP58" s="313"/>
      <c r="NR58" s="313"/>
    </row>
    <row r="59" spans="1:382" s="281" customFormat="1" ht="150" customHeight="1">
      <c r="A59"/>
      <c r="B59"/>
      <c r="C59"/>
      <c r="D59"/>
      <c r="E59"/>
      <c r="F59"/>
      <c r="G59"/>
      <c r="H59"/>
      <c r="I59" t="str">
        <f>IF(M59="","",INDEX(Criterion_list!F:F,MATCH('MMS criteria'!M59,Criterion_list!C:C,0)))</f>
        <v/>
      </c>
      <c r="J59" s="312"/>
      <c r="K59" s="316" t="str">
        <f>IFERROR(IF(_xlfn.XLOOKUP($M59,Criterion_list!$C:$C,Criterion_list!A:A)=0,"",_xlfn.XLOOKUP($M59,Criterion_list!$C:$C,Criterion_list!A:A)),"")</f>
        <v/>
      </c>
      <c r="L59" s="317" t="str">
        <f>IFERROR(IF(_xlfn.XLOOKUP($M59,Criterion_list!$C:$C,Criterion_list!B:B)=0,"",_xlfn.XLOOKUP($M59,Criterion_list!$C:$C,Criterion_list!B:B)),"")</f>
        <v/>
      </c>
      <c r="M59" s="317" t="str">
        <f>IF(J59="","",_xlfn.XLOOKUP(J59,'Criteria Mapping'!B:B,'Criteria Mapping'!A:A))</f>
        <v/>
      </c>
      <c r="N59" s="318" t="str">
        <f>IFERROR(IF(_xlfn.XLOOKUP($J59,Criterion_list!$J:$J,Criterion_list!D:D)=0,"",_xlfn.XLOOKUP($J59,Criterion_list!$J:$J,Criterion_list!D:D)),"")</f>
        <v/>
      </c>
      <c r="O59" s="318" t="str">
        <f>IFERROR(IF(_xlfn.XLOOKUP($M59,Criterion_list!$C:$C,Criterion_list!E:E)=0,"",_xlfn.XLOOKUP($M59,Criterion_list!$C:$C,Criterion_list!E:E)),"")</f>
        <v/>
      </c>
      <c r="P59" s="330"/>
      <c r="Q59" s="304"/>
      <c r="R59" s="319" t="str">
        <f t="shared" si="0"/>
        <v/>
      </c>
      <c r="S59" s="304"/>
      <c r="T59" s="306"/>
      <c r="U59" s="305"/>
      <c r="V59" s="304"/>
      <c r="W59" s="304"/>
      <c r="X59" s="320" t="str">
        <f>IF(M59="","",_xlfn.XLOOKUP(M59,'Criteria Mapping'!A:A,'Criteria Mapping'!W:W))</f>
        <v/>
      </c>
      <c r="Y59" s="320" t="str">
        <f>IF(M59="","",_xlfn.XLOOKUP(M59,'Criteria Mapping'!A:A,'Criteria Mapping'!AH:AH))</f>
        <v/>
      </c>
      <c r="Z59" s="320" t="str">
        <f>IF(M59="","",_xlfn.XLOOKUP(M59,'Criteria Mapping'!A:A,'Criteria Mapping'!AD:AD))</f>
        <v/>
      </c>
      <c r="AA59"/>
      <c r="AC59" s="313"/>
      <c r="AE59" s="313"/>
      <c r="AG59" s="313"/>
      <c r="AI59" s="313"/>
      <c r="AK59" s="313"/>
      <c r="AM59" s="313"/>
      <c r="AO59" s="313"/>
      <c r="AQ59" s="313"/>
      <c r="AS59" s="313"/>
      <c r="AU59" s="313"/>
      <c r="KR59" s="313"/>
      <c r="KT59" s="313"/>
      <c r="KV59" s="313"/>
      <c r="KX59" s="313"/>
      <c r="KZ59" s="313"/>
      <c r="LB59" s="313"/>
      <c r="LD59" s="313"/>
      <c r="LF59" s="313"/>
      <c r="LH59" s="313"/>
      <c r="LJ59" s="313"/>
      <c r="LL59" s="313"/>
      <c r="LN59" s="313"/>
      <c r="LP59" s="313"/>
      <c r="LR59" s="313"/>
      <c r="LT59" s="313"/>
      <c r="LV59" s="313"/>
      <c r="LX59" s="313"/>
      <c r="LZ59" s="313"/>
      <c r="MB59" s="313"/>
      <c r="MD59" s="313"/>
      <c r="MF59" s="313"/>
      <c r="MH59" s="313"/>
      <c r="MJ59" s="313"/>
      <c r="ML59" s="313"/>
      <c r="MN59" s="313"/>
      <c r="MP59" s="313"/>
      <c r="MR59" s="313"/>
      <c r="MT59" s="313"/>
      <c r="MV59" s="313"/>
      <c r="MX59" s="313"/>
      <c r="MZ59" s="313"/>
      <c r="NB59" s="313"/>
      <c r="ND59" s="313"/>
      <c r="NF59" s="313"/>
      <c r="NH59" s="313"/>
      <c r="NJ59" s="313"/>
      <c r="NL59" s="313"/>
      <c r="NN59" s="313"/>
      <c r="NP59" s="313"/>
      <c r="NR59" s="313"/>
    </row>
    <row r="60" spans="1:382" s="281" customFormat="1" ht="150" customHeight="1">
      <c r="A60"/>
      <c r="B60"/>
      <c r="C60"/>
      <c r="D60"/>
      <c r="E60"/>
      <c r="F60"/>
      <c r="G60"/>
      <c r="H60"/>
      <c r="I60" t="str">
        <f>IF(M60="","",INDEX(Criterion_list!F:F,MATCH('MMS criteria'!M60,Criterion_list!C:C,0)))</f>
        <v/>
      </c>
      <c r="J60" s="312"/>
      <c r="K60" s="316" t="str">
        <f>IFERROR(IF(_xlfn.XLOOKUP($M60,Criterion_list!$C:$C,Criterion_list!A:A)=0,"",_xlfn.XLOOKUP($M60,Criterion_list!$C:$C,Criterion_list!A:A)),"")</f>
        <v/>
      </c>
      <c r="L60" s="317" t="str">
        <f>IFERROR(IF(_xlfn.XLOOKUP($M60,Criterion_list!$C:$C,Criterion_list!B:B)=0,"",_xlfn.XLOOKUP($M60,Criterion_list!$C:$C,Criterion_list!B:B)),"")</f>
        <v/>
      </c>
      <c r="M60" s="317" t="str">
        <f>IF(J60="","",_xlfn.XLOOKUP(J60,'Criteria Mapping'!B:B,'Criteria Mapping'!A:A))</f>
        <v/>
      </c>
      <c r="N60" s="318" t="str">
        <f>IFERROR(IF(_xlfn.XLOOKUP($J60,Criterion_list!$J:$J,Criterion_list!D:D)=0,"",_xlfn.XLOOKUP($J60,Criterion_list!$J:$J,Criterion_list!D:D)),"")</f>
        <v/>
      </c>
      <c r="O60" s="318" t="str">
        <f>IFERROR(IF(_xlfn.XLOOKUP($M60,Criterion_list!$C:$C,Criterion_list!E:E)=0,"",_xlfn.XLOOKUP($M60,Criterion_list!$C:$C,Criterion_list!E:E)),"")</f>
        <v/>
      </c>
      <c r="P60" s="330"/>
      <c r="Q60" s="304"/>
      <c r="R60" s="319" t="str">
        <f t="shared" si="0"/>
        <v/>
      </c>
      <c r="S60" s="304"/>
      <c r="T60" s="306"/>
      <c r="U60" s="305"/>
      <c r="V60" s="304"/>
      <c r="W60" s="304"/>
      <c r="X60" s="320" t="str">
        <f>IF(M60="","",_xlfn.XLOOKUP(M60,'Criteria Mapping'!A:A,'Criteria Mapping'!W:W))</f>
        <v/>
      </c>
      <c r="Y60" s="320" t="str">
        <f>IF(M60="","",_xlfn.XLOOKUP(M60,'Criteria Mapping'!A:A,'Criteria Mapping'!AH:AH))</f>
        <v/>
      </c>
      <c r="Z60" s="320" t="str">
        <f>IF(M60="","",_xlfn.XLOOKUP(M60,'Criteria Mapping'!A:A,'Criteria Mapping'!AD:AD))</f>
        <v/>
      </c>
      <c r="AA60"/>
      <c r="AC60" s="313"/>
      <c r="AE60" s="313"/>
      <c r="AG60" s="313"/>
      <c r="AI60" s="313"/>
      <c r="AK60" s="313"/>
      <c r="AM60" s="313"/>
      <c r="AO60" s="313"/>
      <c r="AQ60" s="313"/>
      <c r="AS60" s="313"/>
      <c r="AU60" s="313"/>
      <c r="KR60" s="313"/>
      <c r="KT60" s="313"/>
      <c r="KV60" s="313"/>
      <c r="KX60" s="313"/>
      <c r="KZ60" s="313"/>
      <c r="LB60" s="313"/>
      <c r="LD60" s="313"/>
      <c r="LF60" s="313"/>
      <c r="LH60" s="313"/>
      <c r="LJ60" s="313"/>
      <c r="LL60" s="313"/>
      <c r="LN60" s="313"/>
      <c r="LP60" s="313"/>
      <c r="LR60" s="313"/>
      <c r="LT60" s="313"/>
      <c r="LV60" s="313"/>
      <c r="LX60" s="313"/>
      <c r="LZ60" s="313"/>
      <c r="MB60" s="313"/>
      <c r="MD60" s="313"/>
      <c r="MF60" s="313"/>
      <c r="MH60" s="313"/>
      <c r="MJ60" s="313"/>
      <c r="ML60" s="313"/>
      <c r="MN60" s="313"/>
      <c r="MP60" s="313"/>
      <c r="MR60" s="313"/>
      <c r="MT60" s="313"/>
      <c r="MV60" s="313"/>
      <c r="MX60" s="313"/>
      <c r="MZ60" s="313"/>
      <c r="NB60" s="313"/>
      <c r="ND60" s="313"/>
      <c r="NF60" s="313"/>
      <c r="NH60" s="313"/>
      <c r="NJ60" s="313"/>
      <c r="NL60" s="313"/>
      <c r="NN60" s="313"/>
      <c r="NP60" s="313"/>
      <c r="NR60" s="313"/>
    </row>
    <row r="61" spans="1:382" s="281" customFormat="1" ht="150" customHeight="1">
      <c r="A61"/>
      <c r="B61"/>
      <c r="C61"/>
      <c r="D61"/>
      <c r="E61"/>
      <c r="F61"/>
      <c r="G61"/>
      <c r="H61"/>
      <c r="I61" t="str">
        <f>IF(M61="","",INDEX(Criterion_list!F:F,MATCH('MMS criteria'!M61,Criterion_list!C:C,0)))</f>
        <v/>
      </c>
      <c r="J61" s="312"/>
      <c r="K61" s="316" t="str">
        <f>IFERROR(IF(_xlfn.XLOOKUP($M61,Criterion_list!$C:$C,Criterion_list!A:A)=0,"",_xlfn.XLOOKUP($M61,Criterion_list!$C:$C,Criterion_list!A:A)),"")</f>
        <v/>
      </c>
      <c r="L61" s="317" t="str">
        <f>IFERROR(IF(_xlfn.XLOOKUP($M61,Criterion_list!$C:$C,Criterion_list!B:B)=0,"",_xlfn.XLOOKUP($M61,Criterion_list!$C:$C,Criterion_list!B:B)),"")</f>
        <v/>
      </c>
      <c r="M61" s="317" t="str">
        <f>IF(J61="","",_xlfn.XLOOKUP(J61,'Criteria Mapping'!B:B,'Criteria Mapping'!A:A))</f>
        <v/>
      </c>
      <c r="N61" s="318" t="str">
        <f>IFERROR(IF(_xlfn.XLOOKUP($J61,Criterion_list!$J:$J,Criterion_list!D:D)=0,"",_xlfn.XLOOKUP($J61,Criterion_list!$J:$J,Criterion_list!D:D)),"")</f>
        <v/>
      </c>
      <c r="O61" s="318" t="str">
        <f>IFERROR(IF(_xlfn.XLOOKUP($M61,Criterion_list!$C:$C,Criterion_list!E:E)=0,"",_xlfn.XLOOKUP($M61,Criterion_list!$C:$C,Criterion_list!E:E)),"")</f>
        <v/>
      </c>
      <c r="P61" s="330"/>
      <c r="Q61" s="304"/>
      <c r="R61" s="319" t="str">
        <f t="shared" si="0"/>
        <v/>
      </c>
      <c r="S61" s="304"/>
      <c r="T61" s="306"/>
      <c r="U61" s="305"/>
      <c r="V61" s="304"/>
      <c r="W61" s="304"/>
      <c r="X61" s="320" t="str">
        <f>IF(M61="","",_xlfn.XLOOKUP(M61,'Criteria Mapping'!A:A,'Criteria Mapping'!W:W))</f>
        <v/>
      </c>
      <c r="Y61" s="320" t="str">
        <f>IF(M61="","",_xlfn.XLOOKUP(M61,'Criteria Mapping'!A:A,'Criteria Mapping'!AH:AH))</f>
        <v/>
      </c>
      <c r="Z61" s="320" t="str">
        <f>IF(M61="","",_xlfn.XLOOKUP(M61,'Criteria Mapping'!A:A,'Criteria Mapping'!AD:AD))</f>
        <v/>
      </c>
      <c r="AA61"/>
      <c r="AC61" s="313"/>
      <c r="AE61" s="313"/>
      <c r="AG61" s="313"/>
      <c r="AI61" s="313"/>
      <c r="AK61" s="313"/>
      <c r="AM61" s="313"/>
      <c r="AO61" s="313"/>
      <c r="AQ61" s="313"/>
      <c r="AS61" s="313"/>
      <c r="AU61" s="313"/>
      <c r="KR61" s="313"/>
      <c r="KT61" s="313"/>
      <c r="KV61" s="313"/>
      <c r="KX61" s="313"/>
      <c r="KZ61" s="313"/>
      <c r="LB61" s="313"/>
      <c r="LD61" s="313"/>
      <c r="LF61" s="313"/>
      <c r="LH61" s="313"/>
      <c r="LJ61" s="313"/>
      <c r="LL61" s="313"/>
      <c r="LN61" s="313"/>
      <c r="LP61" s="313"/>
      <c r="LR61" s="313"/>
      <c r="LT61" s="313"/>
      <c r="LV61" s="313"/>
      <c r="LX61" s="313"/>
      <c r="LZ61" s="313"/>
      <c r="MB61" s="313"/>
      <c r="MD61" s="313"/>
      <c r="MF61" s="313"/>
      <c r="MH61" s="313"/>
      <c r="MJ61" s="313"/>
      <c r="ML61" s="313"/>
      <c r="MN61" s="313"/>
      <c r="MP61" s="313"/>
      <c r="MR61" s="313"/>
      <c r="MT61" s="313"/>
      <c r="MV61" s="313"/>
      <c r="MX61" s="313"/>
      <c r="MZ61" s="313"/>
      <c r="NB61" s="313"/>
      <c r="ND61" s="313"/>
      <c r="NF61" s="313"/>
      <c r="NH61" s="313"/>
      <c r="NJ61" s="313"/>
      <c r="NL61" s="313"/>
      <c r="NN61" s="313"/>
      <c r="NP61" s="313"/>
      <c r="NR61" s="313"/>
    </row>
    <row r="62" spans="1:382" s="281" customFormat="1" ht="150" customHeight="1">
      <c r="A62"/>
      <c r="B62"/>
      <c r="C62"/>
      <c r="D62"/>
      <c r="E62"/>
      <c r="F62"/>
      <c r="G62"/>
      <c r="H62"/>
      <c r="I62" t="str">
        <f>IF(M62="","",INDEX(Criterion_list!F:F,MATCH('MMS criteria'!M62,Criterion_list!C:C,0)))</f>
        <v/>
      </c>
      <c r="J62" s="312"/>
      <c r="K62" s="316" t="str">
        <f>IFERROR(IF(_xlfn.XLOOKUP($M62,Criterion_list!$C:$C,Criterion_list!A:A)=0,"",_xlfn.XLOOKUP($M62,Criterion_list!$C:$C,Criterion_list!A:A)),"")</f>
        <v/>
      </c>
      <c r="L62" s="317" t="str">
        <f>IFERROR(IF(_xlfn.XLOOKUP($M62,Criterion_list!$C:$C,Criterion_list!B:B)=0,"",_xlfn.XLOOKUP($M62,Criterion_list!$C:$C,Criterion_list!B:B)),"")</f>
        <v/>
      </c>
      <c r="M62" s="317" t="str">
        <f>IF(J62="","",_xlfn.XLOOKUP(J62,'Criteria Mapping'!B:B,'Criteria Mapping'!A:A))</f>
        <v/>
      </c>
      <c r="N62" s="318" t="str">
        <f>IFERROR(IF(_xlfn.XLOOKUP($J62,Criterion_list!$J:$J,Criterion_list!D:D)=0,"",_xlfn.XLOOKUP($J62,Criterion_list!$J:$J,Criterion_list!D:D)),"")</f>
        <v/>
      </c>
      <c r="O62" s="318" t="str">
        <f>IFERROR(IF(_xlfn.XLOOKUP($M62,Criterion_list!$C:$C,Criterion_list!E:E)=0,"",_xlfn.XLOOKUP($M62,Criterion_list!$C:$C,Criterion_list!E:E)),"")</f>
        <v/>
      </c>
      <c r="P62" s="330"/>
      <c r="Q62" s="304"/>
      <c r="R62" s="319" t="str">
        <f t="shared" si="0"/>
        <v/>
      </c>
      <c r="S62" s="304"/>
      <c r="T62" s="306"/>
      <c r="U62" s="305"/>
      <c r="V62" s="304"/>
      <c r="W62" s="304"/>
      <c r="X62" s="320" t="str">
        <f>IF(M62="","",_xlfn.XLOOKUP(M62,'Criteria Mapping'!A:A,'Criteria Mapping'!W:W))</f>
        <v/>
      </c>
      <c r="Y62" s="320" t="str">
        <f>IF(M62="","",_xlfn.XLOOKUP(M62,'Criteria Mapping'!A:A,'Criteria Mapping'!AH:AH))</f>
        <v/>
      </c>
      <c r="Z62" s="320" t="str">
        <f>IF(M62="","",_xlfn.XLOOKUP(M62,'Criteria Mapping'!A:A,'Criteria Mapping'!AD:AD))</f>
        <v/>
      </c>
      <c r="AA62"/>
      <c r="AC62" s="313"/>
      <c r="AE62" s="313"/>
      <c r="AG62" s="313"/>
      <c r="AI62" s="313"/>
      <c r="AK62" s="313"/>
      <c r="AM62" s="313"/>
      <c r="AO62" s="313"/>
      <c r="AQ62" s="313"/>
      <c r="AS62" s="313"/>
      <c r="AU62" s="313"/>
      <c r="KR62" s="313"/>
      <c r="KT62" s="313"/>
      <c r="KV62" s="313"/>
      <c r="KX62" s="313"/>
      <c r="KZ62" s="313"/>
      <c r="LB62" s="313"/>
      <c r="LD62" s="313"/>
      <c r="LF62" s="313"/>
      <c r="LH62" s="313"/>
      <c r="LJ62" s="313"/>
      <c r="LL62" s="313"/>
      <c r="LN62" s="313"/>
      <c r="LP62" s="313"/>
      <c r="LR62" s="313"/>
      <c r="LT62" s="313"/>
      <c r="LV62" s="313"/>
      <c r="LX62" s="313"/>
      <c r="LZ62" s="313"/>
      <c r="MB62" s="313"/>
      <c r="MD62" s="313"/>
      <c r="MF62" s="313"/>
      <c r="MH62" s="313"/>
      <c r="MJ62" s="313"/>
      <c r="ML62" s="313"/>
      <c r="MN62" s="313"/>
      <c r="MP62" s="313"/>
      <c r="MR62" s="313"/>
      <c r="MT62" s="313"/>
      <c r="MV62" s="313"/>
      <c r="MX62" s="313"/>
      <c r="MZ62" s="313"/>
      <c r="NB62" s="313"/>
      <c r="ND62" s="313"/>
      <c r="NF62" s="313"/>
      <c r="NH62" s="313"/>
      <c r="NJ62" s="313"/>
      <c r="NL62" s="313"/>
      <c r="NN62" s="313"/>
      <c r="NP62" s="313"/>
      <c r="NR62" s="313"/>
    </row>
    <row r="63" spans="1:382" s="281" customFormat="1" ht="150" customHeight="1">
      <c r="A63"/>
      <c r="B63"/>
      <c r="C63"/>
      <c r="D63"/>
      <c r="E63"/>
      <c r="F63"/>
      <c r="G63"/>
      <c r="H63"/>
      <c r="I63" t="str">
        <f>IF(M63="","",INDEX(Criterion_list!F:F,MATCH('MMS criteria'!M63,Criterion_list!C:C,0)))</f>
        <v/>
      </c>
      <c r="J63" s="312"/>
      <c r="K63" s="316" t="str">
        <f>IFERROR(IF(_xlfn.XLOOKUP($M63,Criterion_list!$C:$C,Criterion_list!A:A)=0,"",_xlfn.XLOOKUP($M63,Criterion_list!$C:$C,Criterion_list!A:A)),"")</f>
        <v/>
      </c>
      <c r="L63" s="317" t="str">
        <f>IFERROR(IF(_xlfn.XLOOKUP($M63,Criterion_list!$C:$C,Criterion_list!B:B)=0,"",_xlfn.XLOOKUP($M63,Criterion_list!$C:$C,Criterion_list!B:B)),"")</f>
        <v/>
      </c>
      <c r="M63" s="317" t="str">
        <f>IF(J63="","",_xlfn.XLOOKUP(J63,'Criteria Mapping'!B:B,'Criteria Mapping'!A:A))</f>
        <v/>
      </c>
      <c r="N63" s="318" t="str">
        <f>IFERROR(IF(_xlfn.XLOOKUP($J63,Criterion_list!$J:$J,Criterion_list!D:D)=0,"",_xlfn.XLOOKUP($J63,Criterion_list!$J:$J,Criterion_list!D:D)),"")</f>
        <v/>
      </c>
      <c r="O63" s="318" t="str">
        <f>IFERROR(IF(_xlfn.XLOOKUP($M63,Criterion_list!$C:$C,Criterion_list!E:E)=0,"",_xlfn.XLOOKUP($M63,Criterion_list!$C:$C,Criterion_list!E:E)),"")</f>
        <v/>
      </c>
      <c r="P63" s="330"/>
      <c r="Q63" s="304"/>
      <c r="R63" s="319" t="str">
        <f t="shared" si="0"/>
        <v/>
      </c>
      <c r="S63" s="304"/>
      <c r="T63" s="306"/>
      <c r="U63" s="305"/>
      <c r="V63" s="304"/>
      <c r="W63" s="304"/>
      <c r="X63" s="320" t="str">
        <f>IF(M63="","",_xlfn.XLOOKUP(M63,'Criteria Mapping'!A:A,'Criteria Mapping'!W:W))</f>
        <v/>
      </c>
      <c r="Y63" s="320" t="str">
        <f>IF(M63="","",_xlfn.XLOOKUP(M63,'Criteria Mapping'!A:A,'Criteria Mapping'!AH:AH))</f>
        <v/>
      </c>
      <c r="Z63" s="320" t="str">
        <f>IF(M63="","",_xlfn.XLOOKUP(M63,'Criteria Mapping'!A:A,'Criteria Mapping'!AD:AD))</f>
        <v/>
      </c>
      <c r="AA63"/>
      <c r="AC63" s="313"/>
      <c r="AE63" s="313"/>
      <c r="AG63" s="313"/>
      <c r="AI63" s="313"/>
      <c r="AK63" s="313"/>
      <c r="AM63" s="313"/>
      <c r="AO63" s="313"/>
      <c r="AQ63" s="313"/>
      <c r="AS63" s="313"/>
      <c r="AU63" s="313"/>
      <c r="KR63" s="313"/>
      <c r="KT63" s="313"/>
      <c r="KV63" s="313"/>
      <c r="KX63" s="313"/>
      <c r="KZ63" s="313"/>
      <c r="LB63" s="313"/>
      <c r="LD63" s="313"/>
      <c r="LF63" s="313"/>
      <c r="LH63" s="313"/>
      <c r="LJ63" s="313"/>
      <c r="LL63" s="313"/>
      <c r="LN63" s="313"/>
      <c r="LP63" s="313"/>
      <c r="LR63" s="313"/>
      <c r="LT63" s="313"/>
      <c r="LV63" s="313"/>
      <c r="LX63" s="313"/>
      <c r="LZ63" s="313"/>
      <c r="MB63" s="313"/>
      <c r="MD63" s="313"/>
      <c r="MF63" s="313"/>
      <c r="MH63" s="313"/>
      <c r="MJ63" s="313"/>
      <c r="ML63" s="313"/>
      <c r="MN63" s="313"/>
      <c r="MP63" s="313"/>
      <c r="MR63" s="313"/>
      <c r="MT63" s="313"/>
      <c r="MV63" s="313"/>
      <c r="MX63" s="313"/>
      <c r="MZ63" s="313"/>
      <c r="NB63" s="313"/>
      <c r="ND63" s="313"/>
      <c r="NF63" s="313"/>
      <c r="NH63" s="313"/>
      <c r="NJ63" s="313"/>
      <c r="NL63" s="313"/>
      <c r="NN63" s="313"/>
      <c r="NP63" s="313"/>
      <c r="NR63" s="313"/>
    </row>
    <row r="64" spans="1:382" s="281" customFormat="1" ht="150" customHeight="1">
      <c r="A64"/>
      <c r="B64"/>
      <c r="C64"/>
      <c r="D64"/>
      <c r="E64"/>
      <c r="F64"/>
      <c r="G64"/>
      <c r="H64"/>
      <c r="I64" t="str">
        <f>IF(M64="","",INDEX(Criterion_list!F:F,MATCH('MMS criteria'!M64,Criterion_list!C:C,0)))</f>
        <v/>
      </c>
      <c r="J64" s="312"/>
      <c r="K64" s="316" t="str">
        <f>IFERROR(IF(_xlfn.XLOOKUP($M64,Criterion_list!$C:$C,Criterion_list!A:A)=0,"",_xlfn.XLOOKUP($M64,Criterion_list!$C:$C,Criterion_list!A:A)),"")</f>
        <v/>
      </c>
      <c r="L64" s="317" t="str">
        <f>IFERROR(IF(_xlfn.XLOOKUP($M64,Criterion_list!$C:$C,Criterion_list!B:B)=0,"",_xlfn.XLOOKUP($M64,Criterion_list!$C:$C,Criterion_list!B:B)),"")</f>
        <v/>
      </c>
      <c r="M64" s="317" t="str">
        <f>IF(J64="","",_xlfn.XLOOKUP(J64,'Criteria Mapping'!B:B,'Criteria Mapping'!A:A))</f>
        <v/>
      </c>
      <c r="N64" s="318" t="str">
        <f>IFERROR(IF(_xlfn.XLOOKUP($J64,Criterion_list!$J:$J,Criterion_list!D:D)=0,"",_xlfn.XLOOKUP($J64,Criterion_list!$J:$J,Criterion_list!D:D)),"")</f>
        <v/>
      </c>
      <c r="O64" s="318" t="str">
        <f>IFERROR(IF(_xlfn.XLOOKUP($M64,Criterion_list!$C:$C,Criterion_list!E:E)=0,"",_xlfn.XLOOKUP($M64,Criterion_list!$C:$C,Criterion_list!E:E)),"")</f>
        <v/>
      </c>
      <c r="P64" s="330"/>
      <c r="Q64" s="304"/>
      <c r="R64" s="319" t="str">
        <f t="shared" si="0"/>
        <v/>
      </c>
      <c r="S64" s="304"/>
      <c r="T64" s="306"/>
      <c r="U64" s="305"/>
      <c r="V64" s="304"/>
      <c r="W64" s="304"/>
      <c r="X64" s="320" t="str">
        <f>IF(M64="","",_xlfn.XLOOKUP(M64,'Criteria Mapping'!A:A,'Criteria Mapping'!W:W))</f>
        <v/>
      </c>
      <c r="Y64" s="320" t="str">
        <f>IF(M64="","",_xlfn.XLOOKUP(M64,'Criteria Mapping'!A:A,'Criteria Mapping'!AH:AH))</f>
        <v/>
      </c>
      <c r="Z64" s="320" t="str">
        <f>IF(M64="","",_xlfn.XLOOKUP(M64,'Criteria Mapping'!A:A,'Criteria Mapping'!AD:AD))</f>
        <v/>
      </c>
      <c r="AA64"/>
      <c r="AC64" s="313"/>
      <c r="AE64" s="313"/>
      <c r="AG64" s="313"/>
      <c r="AI64" s="313"/>
      <c r="AK64" s="313"/>
      <c r="AM64" s="313"/>
      <c r="AO64" s="313"/>
      <c r="AQ64" s="313"/>
      <c r="AS64" s="313"/>
      <c r="AU64" s="313"/>
      <c r="KR64" s="313"/>
      <c r="KT64" s="313"/>
      <c r="KV64" s="313"/>
      <c r="KX64" s="313"/>
      <c r="KZ64" s="313"/>
      <c r="LB64" s="313"/>
      <c r="LD64" s="313"/>
      <c r="LF64" s="313"/>
      <c r="LH64" s="313"/>
      <c r="LJ64" s="313"/>
      <c r="LL64" s="313"/>
      <c r="LN64" s="313"/>
      <c r="LP64" s="313"/>
      <c r="LR64" s="313"/>
      <c r="LT64" s="313"/>
      <c r="LV64" s="313"/>
      <c r="LX64" s="313"/>
      <c r="LZ64" s="313"/>
      <c r="MB64" s="313"/>
      <c r="MD64" s="313"/>
      <c r="MF64" s="313"/>
      <c r="MH64" s="313"/>
      <c r="MJ64" s="313"/>
      <c r="ML64" s="313"/>
      <c r="MN64" s="313"/>
      <c r="MP64" s="313"/>
      <c r="MR64" s="313"/>
      <c r="MT64" s="313"/>
      <c r="MV64" s="313"/>
      <c r="MX64" s="313"/>
      <c r="MZ64" s="313"/>
      <c r="NB64" s="313"/>
      <c r="ND64" s="313"/>
      <c r="NF64" s="313"/>
      <c r="NH64" s="313"/>
      <c r="NJ64" s="313"/>
      <c r="NL64" s="313"/>
      <c r="NN64" s="313"/>
      <c r="NP64" s="313"/>
      <c r="NR64" s="313"/>
    </row>
    <row r="65" spans="1:382" s="281" customFormat="1" ht="150" customHeight="1">
      <c r="A65"/>
      <c r="B65"/>
      <c r="C65"/>
      <c r="D65"/>
      <c r="E65"/>
      <c r="F65"/>
      <c r="G65"/>
      <c r="H65"/>
      <c r="I65" t="str">
        <f>IF(M65="","",INDEX(Criterion_list!F:F,MATCH('MMS criteria'!M65,Criterion_list!C:C,0)))</f>
        <v/>
      </c>
      <c r="J65" s="312"/>
      <c r="K65" s="316" t="str">
        <f>IFERROR(IF(_xlfn.XLOOKUP($M65,Criterion_list!$C:$C,Criterion_list!A:A)=0,"",_xlfn.XLOOKUP($M65,Criterion_list!$C:$C,Criterion_list!A:A)),"")</f>
        <v/>
      </c>
      <c r="L65" s="317" t="str">
        <f>IFERROR(IF(_xlfn.XLOOKUP($M65,Criterion_list!$C:$C,Criterion_list!B:B)=0,"",_xlfn.XLOOKUP($M65,Criterion_list!$C:$C,Criterion_list!B:B)),"")</f>
        <v/>
      </c>
      <c r="M65" s="317" t="str">
        <f>IF(J65="","",_xlfn.XLOOKUP(J65,'Criteria Mapping'!B:B,'Criteria Mapping'!A:A))</f>
        <v/>
      </c>
      <c r="N65" s="318" t="str">
        <f>IFERROR(IF(_xlfn.XLOOKUP($J65,Criterion_list!$J:$J,Criterion_list!D:D)=0,"",_xlfn.XLOOKUP($J65,Criterion_list!$J:$J,Criterion_list!D:D)),"")</f>
        <v/>
      </c>
      <c r="O65" s="318" t="str">
        <f>IFERROR(IF(_xlfn.XLOOKUP($M65,Criterion_list!$C:$C,Criterion_list!E:E)=0,"",_xlfn.XLOOKUP($M65,Criterion_list!$C:$C,Criterion_list!E:E)),"")</f>
        <v/>
      </c>
      <c r="P65" s="330"/>
      <c r="Q65" s="304"/>
      <c r="R65" s="319" t="str">
        <f t="shared" si="0"/>
        <v/>
      </c>
      <c r="S65" s="304"/>
      <c r="T65" s="306"/>
      <c r="U65" s="305"/>
      <c r="V65" s="304"/>
      <c r="W65" s="304"/>
      <c r="X65" s="320" t="str">
        <f>IF(M65="","",_xlfn.XLOOKUP(M65,'Criteria Mapping'!A:A,'Criteria Mapping'!W:W))</f>
        <v/>
      </c>
      <c r="Y65" s="320" t="str">
        <f>IF(M65="","",_xlfn.XLOOKUP(M65,'Criteria Mapping'!A:A,'Criteria Mapping'!AH:AH))</f>
        <v/>
      </c>
      <c r="Z65" s="320" t="str">
        <f>IF(M65="","",_xlfn.XLOOKUP(M65,'Criteria Mapping'!A:A,'Criteria Mapping'!AD:AD))</f>
        <v/>
      </c>
      <c r="AA65"/>
      <c r="AC65" s="313"/>
      <c r="AE65" s="313"/>
      <c r="AG65" s="313"/>
      <c r="AI65" s="313"/>
      <c r="AK65" s="313"/>
      <c r="AM65" s="313"/>
      <c r="AO65" s="313"/>
      <c r="AQ65" s="313"/>
      <c r="AS65" s="313"/>
      <c r="AU65" s="313"/>
      <c r="KR65" s="313"/>
      <c r="KT65" s="313"/>
      <c r="KV65" s="313"/>
      <c r="KX65" s="313"/>
      <c r="KZ65" s="313"/>
      <c r="LB65" s="313"/>
      <c r="LD65" s="313"/>
      <c r="LF65" s="313"/>
      <c r="LH65" s="313"/>
      <c r="LJ65" s="313"/>
      <c r="LL65" s="313"/>
      <c r="LN65" s="313"/>
      <c r="LP65" s="313"/>
      <c r="LR65" s="313"/>
      <c r="LT65" s="313"/>
      <c r="LV65" s="313"/>
      <c r="LX65" s="313"/>
      <c r="LZ65" s="313"/>
      <c r="MB65" s="313"/>
      <c r="MD65" s="313"/>
      <c r="MF65" s="313"/>
      <c r="MH65" s="313"/>
      <c r="MJ65" s="313"/>
      <c r="ML65" s="313"/>
      <c r="MN65" s="313"/>
      <c r="MP65" s="313"/>
      <c r="MR65" s="313"/>
      <c r="MT65" s="313"/>
      <c r="MV65" s="313"/>
      <c r="MX65" s="313"/>
      <c r="MZ65" s="313"/>
      <c r="NB65" s="313"/>
      <c r="ND65" s="313"/>
      <c r="NF65" s="313"/>
      <c r="NH65" s="313"/>
      <c r="NJ65" s="313"/>
      <c r="NL65" s="313"/>
      <c r="NN65" s="313"/>
      <c r="NP65" s="313"/>
      <c r="NR65" s="313"/>
    </row>
    <row r="66" spans="1:382" s="281" customFormat="1" ht="150" customHeight="1">
      <c r="A66"/>
      <c r="B66"/>
      <c r="C66"/>
      <c r="D66"/>
      <c r="E66"/>
      <c r="F66"/>
      <c r="G66"/>
      <c r="H66"/>
      <c r="I66" t="str">
        <f>IF(M66="","",INDEX(Criterion_list!F:F,MATCH('MMS criteria'!M66,Criterion_list!C:C,0)))</f>
        <v/>
      </c>
      <c r="J66" s="312"/>
      <c r="K66" s="316" t="str">
        <f>IFERROR(IF(_xlfn.XLOOKUP($M66,Criterion_list!$C:$C,Criterion_list!A:A)=0,"",_xlfn.XLOOKUP($M66,Criterion_list!$C:$C,Criterion_list!A:A)),"")</f>
        <v/>
      </c>
      <c r="L66" s="317" t="str">
        <f>IFERROR(IF(_xlfn.XLOOKUP($M66,Criterion_list!$C:$C,Criterion_list!B:B)=0,"",_xlfn.XLOOKUP($M66,Criterion_list!$C:$C,Criterion_list!B:B)),"")</f>
        <v/>
      </c>
      <c r="M66" s="317" t="str">
        <f>IF(J66="","",_xlfn.XLOOKUP(J66,'Criteria Mapping'!B:B,'Criteria Mapping'!A:A))</f>
        <v/>
      </c>
      <c r="N66" s="318" t="str">
        <f>IFERROR(IF(_xlfn.XLOOKUP($J66,Criterion_list!$J:$J,Criterion_list!D:D)=0,"",_xlfn.XLOOKUP($J66,Criterion_list!$J:$J,Criterion_list!D:D)),"")</f>
        <v/>
      </c>
      <c r="O66" s="318" t="str">
        <f>IFERROR(IF(_xlfn.XLOOKUP($M66,Criterion_list!$C:$C,Criterion_list!E:E)=0,"",_xlfn.XLOOKUP($M66,Criterion_list!$C:$C,Criterion_list!E:E)),"")</f>
        <v/>
      </c>
      <c r="P66" s="330"/>
      <c r="Q66" s="304"/>
      <c r="R66" s="319" t="str">
        <f t="shared" si="0"/>
        <v/>
      </c>
      <c r="S66" s="304"/>
      <c r="T66" s="306"/>
      <c r="U66" s="305"/>
      <c r="V66" s="304"/>
      <c r="W66" s="304"/>
      <c r="X66" s="320" t="str">
        <f>IF(M66="","",_xlfn.XLOOKUP(M66,'Criteria Mapping'!A:A,'Criteria Mapping'!W:W))</f>
        <v/>
      </c>
      <c r="Y66" s="320" t="str">
        <f>IF(M66="","",_xlfn.XLOOKUP(M66,'Criteria Mapping'!A:A,'Criteria Mapping'!AH:AH))</f>
        <v/>
      </c>
      <c r="Z66" s="320" t="str">
        <f>IF(M66="","",_xlfn.XLOOKUP(M66,'Criteria Mapping'!A:A,'Criteria Mapping'!AD:AD))</f>
        <v/>
      </c>
      <c r="AA66"/>
      <c r="AC66" s="313"/>
      <c r="AE66" s="313"/>
      <c r="AG66" s="313"/>
      <c r="AI66" s="313"/>
      <c r="AK66" s="313"/>
      <c r="AM66" s="313"/>
      <c r="AO66" s="313"/>
      <c r="AQ66" s="313"/>
      <c r="AS66" s="313"/>
      <c r="AU66" s="313"/>
      <c r="KR66" s="313"/>
      <c r="KT66" s="313"/>
      <c r="KV66" s="313"/>
      <c r="KX66" s="313"/>
      <c r="KZ66" s="313"/>
      <c r="LB66" s="313"/>
      <c r="LD66" s="313"/>
      <c r="LF66" s="313"/>
      <c r="LH66" s="313"/>
      <c r="LJ66" s="313"/>
      <c r="LL66" s="313"/>
      <c r="LN66" s="313"/>
      <c r="LP66" s="313"/>
      <c r="LR66" s="313"/>
      <c r="LT66" s="313"/>
      <c r="LV66" s="313"/>
      <c r="LX66" s="313"/>
      <c r="LZ66" s="313"/>
      <c r="MB66" s="313"/>
      <c r="MD66" s="313"/>
      <c r="MF66" s="313"/>
      <c r="MH66" s="313"/>
      <c r="MJ66" s="313"/>
      <c r="ML66" s="313"/>
      <c r="MN66" s="313"/>
      <c r="MP66" s="313"/>
      <c r="MR66" s="313"/>
      <c r="MT66" s="313"/>
      <c r="MV66" s="313"/>
      <c r="MX66" s="313"/>
      <c r="MZ66" s="313"/>
      <c r="NB66" s="313"/>
      <c r="ND66" s="313"/>
      <c r="NF66" s="313"/>
      <c r="NH66" s="313"/>
      <c r="NJ66" s="313"/>
      <c r="NL66" s="313"/>
      <c r="NN66" s="313"/>
      <c r="NP66" s="313"/>
      <c r="NR66" s="313"/>
    </row>
    <row r="67" spans="1:382" s="281" customFormat="1" ht="150" customHeight="1">
      <c r="A67"/>
      <c r="B67"/>
      <c r="C67"/>
      <c r="D67"/>
      <c r="E67"/>
      <c r="F67"/>
      <c r="G67"/>
      <c r="H67"/>
      <c r="I67" t="str">
        <f>IF(M67="","",INDEX(Criterion_list!F:F,MATCH('MMS criteria'!M67,Criterion_list!C:C,0)))</f>
        <v/>
      </c>
      <c r="J67" s="312"/>
      <c r="K67" s="316" t="str">
        <f>IFERROR(IF(_xlfn.XLOOKUP($M67,Criterion_list!$C:$C,Criterion_list!A:A)=0,"",_xlfn.XLOOKUP($M67,Criterion_list!$C:$C,Criterion_list!A:A)),"")</f>
        <v/>
      </c>
      <c r="L67" s="317" t="str">
        <f>IFERROR(IF(_xlfn.XLOOKUP($M67,Criterion_list!$C:$C,Criterion_list!B:B)=0,"",_xlfn.XLOOKUP($M67,Criterion_list!$C:$C,Criterion_list!B:B)),"")</f>
        <v/>
      </c>
      <c r="M67" s="317" t="str">
        <f>IF(J67="","",_xlfn.XLOOKUP(J67,'Criteria Mapping'!B:B,'Criteria Mapping'!A:A))</f>
        <v/>
      </c>
      <c r="N67" s="318" t="str">
        <f>IFERROR(IF(_xlfn.XLOOKUP($J67,Criterion_list!$J:$J,Criterion_list!D:D)=0,"",_xlfn.XLOOKUP($J67,Criterion_list!$J:$J,Criterion_list!D:D)),"")</f>
        <v/>
      </c>
      <c r="O67" s="318" t="str">
        <f>IFERROR(IF(_xlfn.XLOOKUP($M67,Criterion_list!$C:$C,Criterion_list!E:E)=0,"",_xlfn.XLOOKUP($M67,Criterion_list!$C:$C,Criterion_list!E:E)),"")</f>
        <v/>
      </c>
      <c r="P67" s="330"/>
      <c r="Q67" s="304"/>
      <c r="R67" s="319" t="str">
        <f t="shared" si="0"/>
        <v/>
      </c>
      <c r="S67" s="304"/>
      <c r="T67" s="306"/>
      <c r="U67" s="305"/>
      <c r="V67" s="304"/>
      <c r="W67" s="304"/>
      <c r="X67" s="320" t="str">
        <f>IF(M67="","",_xlfn.XLOOKUP(M67,'Criteria Mapping'!A:A,'Criteria Mapping'!W:W))</f>
        <v/>
      </c>
      <c r="Y67" s="320" t="str">
        <f>IF(M67="","",_xlfn.XLOOKUP(M67,'Criteria Mapping'!A:A,'Criteria Mapping'!AH:AH))</f>
        <v/>
      </c>
      <c r="Z67" s="320" t="str">
        <f>IF(M67="","",_xlfn.XLOOKUP(M67,'Criteria Mapping'!A:A,'Criteria Mapping'!AD:AD))</f>
        <v/>
      </c>
      <c r="AA67"/>
      <c r="AC67" s="313"/>
      <c r="AE67" s="313"/>
      <c r="AG67" s="313"/>
      <c r="AI67" s="313"/>
      <c r="AK67" s="313"/>
      <c r="AM67" s="313"/>
      <c r="AO67" s="313"/>
      <c r="AQ67" s="313"/>
      <c r="AS67" s="313"/>
      <c r="AU67" s="313"/>
      <c r="KR67" s="313"/>
      <c r="KT67" s="313"/>
      <c r="KV67" s="313"/>
      <c r="KX67" s="313"/>
      <c r="KZ67" s="313"/>
      <c r="LB67" s="313"/>
      <c r="LD67" s="313"/>
      <c r="LF67" s="313"/>
      <c r="LH67" s="313"/>
      <c r="LJ67" s="313"/>
      <c r="LL67" s="313"/>
      <c r="LN67" s="313"/>
      <c r="LP67" s="313"/>
      <c r="LR67" s="313"/>
      <c r="LT67" s="313"/>
      <c r="LV67" s="313"/>
      <c r="LX67" s="313"/>
      <c r="LZ67" s="313"/>
      <c r="MB67" s="313"/>
      <c r="MD67" s="313"/>
      <c r="MF67" s="313"/>
      <c r="MH67" s="313"/>
      <c r="MJ67" s="313"/>
      <c r="ML67" s="313"/>
      <c r="MN67" s="313"/>
      <c r="MP67" s="313"/>
      <c r="MR67" s="313"/>
      <c r="MT67" s="313"/>
      <c r="MV67" s="313"/>
      <c r="MX67" s="313"/>
      <c r="MZ67" s="313"/>
      <c r="NB67" s="313"/>
      <c r="ND67" s="313"/>
      <c r="NF67" s="313"/>
      <c r="NH67" s="313"/>
      <c r="NJ67" s="313"/>
      <c r="NL67" s="313"/>
      <c r="NN67" s="313"/>
      <c r="NP67" s="313"/>
      <c r="NR67" s="313"/>
    </row>
    <row r="68" spans="1:382" s="281" customFormat="1" ht="150" customHeight="1">
      <c r="A68"/>
      <c r="B68"/>
      <c r="C68"/>
      <c r="D68"/>
      <c r="E68"/>
      <c r="F68"/>
      <c r="G68"/>
      <c r="H68"/>
      <c r="I68" t="str">
        <f>IF(M68="","",INDEX(Criterion_list!F:F,MATCH('MMS criteria'!M68,Criterion_list!C:C,0)))</f>
        <v/>
      </c>
      <c r="J68" s="312"/>
      <c r="K68" s="316" t="str">
        <f>IFERROR(IF(_xlfn.XLOOKUP($M68,Criterion_list!$C:$C,Criterion_list!A:A)=0,"",_xlfn.XLOOKUP($M68,Criterion_list!$C:$C,Criterion_list!A:A)),"")</f>
        <v/>
      </c>
      <c r="L68" s="317" t="str">
        <f>IFERROR(IF(_xlfn.XLOOKUP($M68,Criterion_list!$C:$C,Criterion_list!B:B)=0,"",_xlfn.XLOOKUP($M68,Criterion_list!$C:$C,Criterion_list!B:B)),"")</f>
        <v/>
      </c>
      <c r="M68" s="317" t="str">
        <f>IF(J68="","",_xlfn.XLOOKUP(J68,'Criteria Mapping'!B:B,'Criteria Mapping'!A:A))</f>
        <v/>
      </c>
      <c r="N68" s="318" t="str">
        <f>IFERROR(IF(_xlfn.XLOOKUP($J68,Criterion_list!$J:$J,Criterion_list!D:D)=0,"",_xlfn.XLOOKUP($J68,Criterion_list!$J:$J,Criterion_list!D:D)),"")</f>
        <v/>
      </c>
      <c r="O68" s="318" t="str">
        <f>IFERROR(IF(_xlfn.XLOOKUP($M68,Criterion_list!$C:$C,Criterion_list!E:E)=0,"",_xlfn.XLOOKUP($M68,Criterion_list!$C:$C,Criterion_list!E:E)),"")</f>
        <v/>
      </c>
      <c r="P68" s="330"/>
      <c r="Q68" s="304"/>
      <c r="R68" s="319" t="str">
        <f t="shared" si="0"/>
        <v/>
      </c>
      <c r="S68" s="304"/>
      <c r="T68" s="306"/>
      <c r="U68" s="305"/>
      <c r="V68" s="304"/>
      <c r="W68" s="304"/>
      <c r="X68" s="320" t="str">
        <f>IF(M68="","",_xlfn.XLOOKUP(M68,'Criteria Mapping'!A:A,'Criteria Mapping'!W:W))</f>
        <v/>
      </c>
      <c r="Y68" s="320" t="str">
        <f>IF(M68="","",_xlfn.XLOOKUP(M68,'Criteria Mapping'!A:A,'Criteria Mapping'!AH:AH))</f>
        <v/>
      </c>
      <c r="Z68" s="320" t="str">
        <f>IF(M68="","",_xlfn.XLOOKUP(M68,'Criteria Mapping'!A:A,'Criteria Mapping'!AD:AD))</f>
        <v/>
      </c>
      <c r="AA68"/>
      <c r="AC68" s="313"/>
      <c r="AE68" s="313"/>
      <c r="AG68" s="313"/>
      <c r="AI68" s="313"/>
      <c r="AK68" s="313"/>
      <c r="AM68" s="313"/>
      <c r="AO68" s="313"/>
      <c r="AQ68" s="313"/>
      <c r="AS68" s="313"/>
      <c r="AU68" s="313"/>
      <c r="KR68" s="313"/>
      <c r="KT68" s="313"/>
      <c r="KV68" s="313"/>
      <c r="KX68" s="313"/>
      <c r="KZ68" s="313"/>
      <c r="LB68" s="313"/>
      <c r="LD68" s="313"/>
      <c r="LF68" s="313"/>
      <c r="LH68" s="313"/>
      <c r="LJ68" s="313"/>
      <c r="LL68" s="313"/>
      <c r="LN68" s="313"/>
      <c r="LP68" s="313"/>
      <c r="LR68" s="313"/>
      <c r="LT68" s="313"/>
      <c r="LV68" s="313"/>
      <c r="LX68" s="313"/>
      <c r="LZ68" s="313"/>
      <c r="MB68" s="313"/>
      <c r="MD68" s="313"/>
      <c r="MF68" s="313"/>
      <c r="MH68" s="313"/>
      <c r="MJ68" s="313"/>
      <c r="ML68" s="313"/>
      <c r="MN68" s="313"/>
      <c r="MP68" s="313"/>
      <c r="MR68" s="313"/>
      <c r="MT68" s="313"/>
      <c r="MV68" s="313"/>
      <c r="MX68" s="313"/>
      <c r="MZ68" s="313"/>
      <c r="NB68" s="313"/>
      <c r="ND68" s="313"/>
      <c r="NF68" s="313"/>
      <c r="NH68" s="313"/>
      <c r="NJ68" s="313"/>
      <c r="NL68" s="313"/>
      <c r="NN68" s="313"/>
      <c r="NP68" s="313"/>
      <c r="NR68" s="313"/>
    </row>
    <row r="69" spans="1:382" s="281" customFormat="1" ht="150" customHeight="1">
      <c r="A69"/>
      <c r="B69"/>
      <c r="C69"/>
      <c r="D69"/>
      <c r="E69"/>
      <c r="F69"/>
      <c r="G69"/>
      <c r="H69"/>
      <c r="I69" t="str">
        <f>IF(M69="","",INDEX(Criterion_list!F:F,MATCH('MMS criteria'!M69,Criterion_list!C:C,0)))</f>
        <v/>
      </c>
      <c r="J69" s="312"/>
      <c r="K69" s="316" t="str">
        <f>IFERROR(IF(_xlfn.XLOOKUP($M69,Criterion_list!$C:$C,Criterion_list!A:A)=0,"",_xlfn.XLOOKUP($M69,Criterion_list!$C:$C,Criterion_list!A:A)),"")</f>
        <v/>
      </c>
      <c r="L69" s="317" t="str">
        <f>IFERROR(IF(_xlfn.XLOOKUP($M69,Criterion_list!$C:$C,Criterion_list!B:B)=0,"",_xlfn.XLOOKUP($M69,Criterion_list!$C:$C,Criterion_list!B:B)),"")</f>
        <v/>
      </c>
      <c r="M69" s="317" t="str">
        <f>IF(J69="","",_xlfn.XLOOKUP(J69,'Criteria Mapping'!B:B,'Criteria Mapping'!A:A))</f>
        <v/>
      </c>
      <c r="N69" s="318" t="str">
        <f>IFERROR(IF(_xlfn.XLOOKUP($J69,Criterion_list!$J:$J,Criterion_list!D:D)=0,"",_xlfn.XLOOKUP($J69,Criterion_list!$J:$J,Criterion_list!D:D)),"")</f>
        <v/>
      </c>
      <c r="O69" s="318" t="str">
        <f>IFERROR(IF(_xlfn.XLOOKUP($M69,Criterion_list!$C:$C,Criterion_list!E:E)=0,"",_xlfn.XLOOKUP($M69,Criterion_list!$C:$C,Criterion_list!E:E)),"")</f>
        <v/>
      </c>
      <c r="P69" s="330"/>
      <c r="Q69" s="304"/>
      <c r="R69" s="319" t="str">
        <f t="shared" si="0"/>
        <v/>
      </c>
      <c r="S69" s="304"/>
      <c r="T69" s="306"/>
      <c r="U69" s="305"/>
      <c r="V69" s="304"/>
      <c r="W69" s="304"/>
      <c r="X69" s="320" t="str">
        <f>IF(M69="","",_xlfn.XLOOKUP(M69,'Criteria Mapping'!A:A,'Criteria Mapping'!W:W))</f>
        <v/>
      </c>
      <c r="Y69" s="320" t="str">
        <f>IF(M69="","",_xlfn.XLOOKUP(M69,'Criteria Mapping'!A:A,'Criteria Mapping'!AH:AH))</f>
        <v/>
      </c>
      <c r="Z69" s="320" t="str">
        <f>IF(M69="","",_xlfn.XLOOKUP(M69,'Criteria Mapping'!A:A,'Criteria Mapping'!AD:AD))</f>
        <v/>
      </c>
      <c r="AA69"/>
      <c r="AC69" s="313"/>
      <c r="AE69" s="313"/>
      <c r="AG69" s="313"/>
      <c r="AI69" s="313"/>
      <c r="AK69" s="313"/>
      <c r="AM69" s="313"/>
      <c r="AO69" s="313"/>
      <c r="AQ69" s="313"/>
      <c r="AS69" s="313"/>
      <c r="AU69" s="313"/>
      <c r="KR69" s="313"/>
      <c r="KT69" s="313"/>
      <c r="KV69" s="313"/>
      <c r="KX69" s="313"/>
      <c r="KZ69" s="313"/>
      <c r="LB69" s="313"/>
      <c r="LD69" s="313"/>
      <c r="LF69" s="313"/>
      <c r="LH69" s="313"/>
      <c r="LJ69" s="313"/>
      <c r="LL69" s="313"/>
      <c r="LN69" s="313"/>
      <c r="LP69" s="313"/>
      <c r="LR69" s="313"/>
      <c r="LT69" s="313"/>
      <c r="LV69" s="313"/>
      <c r="LX69" s="313"/>
      <c r="LZ69" s="313"/>
      <c r="MB69" s="313"/>
      <c r="MD69" s="313"/>
      <c r="MF69" s="313"/>
      <c r="MH69" s="313"/>
      <c r="MJ69" s="313"/>
      <c r="ML69" s="313"/>
      <c r="MN69" s="313"/>
      <c r="MP69" s="313"/>
      <c r="MR69" s="313"/>
      <c r="MT69" s="313"/>
      <c r="MV69" s="313"/>
      <c r="MX69" s="313"/>
      <c r="MZ69" s="313"/>
      <c r="NB69" s="313"/>
      <c r="ND69" s="313"/>
      <c r="NF69" s="313"/>
      <c r="NH69" s="313"/>
      <c r="NJ69" s="313"/>
      <c r="NL69" s="313"/>
      <c r="NN69" s="313"/>
      <c r="NP69" s="313"/>
      <c r="NR69" s="313"/>
    </row>
    <row r="70" spans="1:382" s="281" customFormat="1" ht="150" customHeight="1">
      <c r="A70"/>
      <c r="B70"/>
      <c r="C70"/>
      <c r="D70"/>
      <c r="E70"/>
      <c r="F70"/>
      <c r="G70"/>
      <c r="H70"/>
      <c r="I70" t="str">
        <f>IF(M70="","",INDEX(Criterion_list!F:F,MATCH('MMS criteria'!M70,Criterion_list!C:C,0)))</f>
        <v/>
      </c>
      <c r="J70" s="312"/>
      <c r="K70" s="316" t="str">
        <f>IFERROR(IF(_xlfn.XLOOKUP($M70,Criterion_list!$C:$C,Criterion_list!A:A)=0,"",_xlfn.XLOOKUP($M70,Criterion_list!$C:$C,Criterion_list!A:A)),"")</f>
        <v/>
      </c>
      <c r="L70" s="317" t="str">
        <f>IFERROR(IF(_xlfn.XLOOKUP($M70,Criterion_list!$C:$C,Criterion_list!B:B)=0,"",_xlfn.XLOOKUP($M70,Criterion_list!$C:$C,Criterion_list!B:B)),"")</f>
        <v/>
      </c>
      <c r="M70" s="317" t="str">
        <f>IF(J70="","",_xlfn.XLOOKUP(J70,'Criteria Mapping'!B:B,'Criteria Mapping'!A:A))</f>
        <v/>
      </c>
      <c r="N70" s="318" t="str">
        <f>IFERROR(IF(_xlfn.XLOOKUP($J70,Criterion_list!$J:$J,Criterion_list!D:D)=0,"",_xlfn.XLOOKUP($J70,Criterion_list!$J:$J,Criterion_list!D:D)),"")</f>
        <v/>
      </c>
      <c r="O70" s="318" t="str">
        <f>IFERROR(IF(_xlfn.XLOOKUP($M70,Criterion_list!$C:$C,Criterion_list!E:E)=0,"",_xlfn.XLOOKUP($M70,Criterion_list!$C:$C,Criterion_list!E:E)),"")</f>
        <v/>
      </c>
      <c r="P70" s="330"/>
      <c r="Q70" s="304"/>
      <c r="R70" s="319" t="str">
        <f t="shared" si="0"/>
        <v/>
      </c>
      <c r="S70" s="304"/>
      <c r="T70" s="306"/>
      <c r="U70" s="305"/>
      <c r="V70" s="304"/>
      <c r="W70" s="304"/>
      <c r="X70" s="320" t="str">
        <f>IF(M70="","",_xlfn.XLOOKUP(M70,'Criteria Mapping'!A:A,'Criteria Mapping'!W:W))</f>
        <v/>
      </c>
      <c r="Y70" s="320" t="str">
        <f>IF(M70="","",_xlfn.XLOOKUP(M70,'Criteria Mapping'!A:A,'Criteria Mapping'!AH:AH))</f>
        <v/>
      </c>
      <c r="Z70" s="320" t="str">
        <f>IF(M70="","",_xlfn.XLOOKUP(M70,'Criteria Mapping'!A:A,'Criteria Mapping'!AD:AD))</f>
        <v/>
      </c>
      <c r="AA70"/>
      <c r="AC70" s="313"/>
      <c r="AE70" s="313"/>
      <c r="AG70" s="313"/>
      <c r="AI70" s="313"/>
      <c r="AK70" s="313"/>
      <c r="AM70" s="313"/>
      <c r="AO70" s="313"/>
      <c r="AQ70" s="313"/>
      <c r="AS70" s="313"/>
      <c r="AU70" s="313"/>
      <c r="KR70" s="313"/>
      <c r="KT70" s="313"/>
      <c r="KV70" s="313"/>
      <c r="KX70" s="313"/>
      <c r="KZ70" s="313"/>
      <c r="LB70" s="313"/>
      <c r="LD70" s="313"/>
      <c r="LF70" s="313"/>
      <c r="LH70" s="313"/>
      <c r="LJ70" s="313"/>
      <c r="LL70" s="313"/>
      <c r="LN70" s="313"/>
      <c r="LP70" s="313"/>
      <c r="LR70" s="313"/>
      <c r="LT70" s="313"/>
      <c r="LV70" s="313"/>
      <c r="LX70" s="313"/>
      <c r="LZ70" s="313"/>
      <c r="MB70" s="313"/>
      <c r="MD70" s="313"/>
      <c r="MF70" s="313"/>
      <c r="MH70" s="313"/>
      <c r="MJ70" s="313"/>
      <c r="ML70" s="313"/>
      <c r="MN70" s="313"/>
      <c r="MP70" s="313"/>
      <c r="MR70" s="313"/>
      <c r="MT70" s="313"/>
      <c r="MV70" s="313"/>
      <c r="MX70" s="313"/>
      <c r="MZ70" s="313"/>
      <c r="NB70" s="313"/>
      <c r="ND70" s="313"/>
      <c r="NF70" s="313"/>
      <c r="NH70" s="313"/>
      <c r="NJ70" s="313"/>
      <c r="NL70" s="313"/>
      <c r="NN70" s="313"/>
      <c r="NP70" s="313"/>
      <c r="NR70" s="313"/>
    </row>
    <row r="71" spans="1:382" s="281" customFormat="1" ht="150" customHeight="1">
      <c r="A71"/>
      <c r="B71"/>
      <c r="C71"/>
      <c r="D71"/>
      <c r="E71"/>
      <c r="F71"/>
      <c r="G71"/>
      <c r="H71"/>
      <c r="I71" t="str">
        <f>IF(M71="","",INDEX(Criterion_list!F:F,MATCH('MMS criteria'!M71,Criterion_list!C:C,0)))</f>
        <v/>
      </c>
      <c r="J71" s="312"/>
      <c r="K71" s="316" t="str">
        <f>IFERROR(IF(_xlfn.XLOOKUP($M71,Criterion_list!$C:$C,Criterion_list!A:A)=0,"",_xlfn.XLOOKUP($M71,Criterion_list!$C:$C,Criterion_list!A:A)),"")</f>
        <v/>
      </c>
      <c r="L71" s="317" t="str">
        <f>IFERROR(IF(_xlfn.XLOOKUP($M71,Criterion_list!$C:$C,Criterion_list!B:B)=0,"",_xlfn.XLOOKUP($M71,Criterion_list!$C:$C,Criterion_list!B:B)),"")</f>
        <v/>
      </c>
      <c r="M71" s="317" t="str">
        <f>IF(J71="","",_xlfn.XLOOKUP(J71,'Criteria Mapping'!B:B,'Criteria Mapping'!A:A))</f>
        <v/>
      </c>
      <c r="N71" s="318" t="str">
        <f>IFERROR(IF(_xlfn.XLOOKUP($J71,Criterion_list!$J:$J,Criterion_list!D:D)=0,"",_xlfn.XLOOKUP($J71,Criterion_list!$J:$J,Criterion_list!D:D)),"")</f>
        <v/>
      </c>
      <c r="O71" s="318" t="str">
        <f>IFERROR(IF(_xlfn.XLOOKUP($M71,Criterion_list!$C:$C,Criterion_list!E:E)=0,"",_xlfn.XLOOKUP($M71,Criterion_list!$C:$C,Criterion_list!E:E)),"")</f>
        <v/>
      </c>
      <c r="P71" s="330"/>
      <c r="Q71" s="304"/>
      <c r="R71" s="319" t="str">
        <f t="shared" si="0"/>
        <v/>
      </c>
      <c r="S71" s="304"/>
      <c r="T71" s="306"/>
      <c r="U71" s="305"/>
      <c r="V71" s="304"/>
      <c r="W71" s="304"/>
      <c r="X71" s="320" t="str">
        <f>IF(M71="","",_xlfn.XLOOKUP(M71,'Criteria Mapping'!A:A,'Criteria Mapping'!W:W))</f>
        <v/>
      </c>
      <c r="Y71" s="320" t="str">
        <f>IF(M71="","",_xlfn.XLOOKUP(M71,'Criteria Mapping'!A:A,'Criteria Mapping'!AH:AH))</f>
        <v/>
      </c>
      <c r="Z71" s="320" t="str">
        <f>IF(M71="","",_xlfn.XLOOKUP(M71,'Criteria Mapping'!A:A,'Criteria Mapping'!AD:AD))</f>
        <v/>
      </c>
      <c r="AA71"/>
      <c r="AC71" s="313"/>
      <c r="AE71" s="313"/>
      <c r="AG71" s="313"/>
      <c r="AI71" s="313"/>
      <c r="AK71" s="313"/>
      <c r="AM71" s="313"/>
      <c r="AO71" s="313"/>
      <c r="AQ71" s="313"/>
      <c r="AS71" s="313"/>
      <c r="AU71" s="313"/>
      <c r="KR71" s="313"/>
      <c r="KT71" s="313"/>
      <c r="KV71" s="313"/>
      <c r="KX71" s="313"/>
      <c r="KZ71" s="313"/>
      <c r="LB71" s="313"/>
      <c r="LD71" s="313"/>
      <c r="LF71" s="313"/>
      <c r="LH71" s="313"/>
      <c r="LJ71" s="313"/>
      <c r="LL71" s="313"/>
      <c r="LN71" s="313"/>
      <c r="LP71" s="313"/>
      <c r="LR71" s="313"/>
      <c r="LT71" s="313"/>
      <c r="LV71" s="313"/>
      <c r="LX71" s="313"/>
      <c r="LZ71" s="313"/>
      <c r="MB71" s="313"/>
      <c r="MD71" s="313"/>
      <c r="MF71" s="313"/>
      <c r="MH71" s="313"/>
      <c r="MJ71" s="313"/>
      <c r="ML71" s="313"/>
      <c r="MN71" s="313"/>
      <c r="MP71" s="313"/>
      <c r="MR71" s="313"/>
      <c r="MT71" s="313"/>
      <c r="MV71" s="313"/>
      <c r="MX71" s="313"/>
      <c r="MZ71" s="313"/>
      <c r="NB71" s="313"/>
      <c r="ND71" s="313"/>
      <c r="NF71" s="313"/>
      <c r="NH71" s="313"/>
      <c r="NJ71" s="313"/>
      <c r="NL71" s="313"/>
      <c r="NN71" s="313"/>
      <c r="NP71" s="313"/>
      <c r="NR71" s="313"/>
    </row>
    <row r="72" spans="1:382" s="281" customFormat="1" ht="150" customHeight="1">
      <c r="A72"/>
      <c r="B72"/>
      <c r="C72"/>
      <c r="D72"/>
      <c r="E72"/>
      <c r="F72"/>
      <c r="G72"/>
      <c r="H72"/>
      <c r="I72" t="str">
        <f>IF(M72="","",INDEX(Criterion_list!F:F,MATCH('MMS criteria'!M72,Criterion_list!C:C,0)))</f>
        <v/>
      </c>
      <c r="J72" s="312"/>
      <c r="K72" s="316" t="str">
        <f>IFERROR(IF(_xlfn.XLOOKUP($M72,Criterion_list!$C:$C,Criterion_list!A:A)=0,"",_xlfn.XLOOKUP($M72,Criterion_list!$C:$C,Criterion_list!A:A)),"")</f>
        <v/>
      </c>
      <c r="L72" s="317" t="str">
        <f>IFERROR(IF(_xlfn.XLOOKUP($M72,Criterion_list!$C:$C,Criterion_list!B:B)=0,"",_xlfn.XLOOKUP($M72,Criterion_list!$C:$C,Criterion_list!B:B)),"")</f>
        <v/>
      </c>
      <c r="M72" s="317" t="str">
        <f>IF(J72="","",_xlfn.XLOOKUP(J72,'Criteria Mapping'!B:B,'Criteria Mapping'!A:A))</f>
        <v/>
      </c>
      <c r="N72" s="318" t="str">
        <f>IFERROR(IF(_xlfn.XLOOKUP($J72,Criterion_list!$J:$J,Criterion_list!D:D)=0,"",_xlfn.XLOOKUP($J72,Criterion_list!$J:$J,Criterion_list!D:D)),"")</f>
        <v/>
      </c>
      <c r="O72" s="318" t="str">
        <f>IFERROR(IF(_xlfn.XLOOKUP($M72,Criterion_list!$C:$C,Criterion_list!E:E)=0,"",_xlfn.XLOOKUP($M72,Criterion_list!$C:$C,Criterion_list!E:E)),"")</f>
        <v/>
      </c>
      <c r="P72" s="330"/>
      <c r="Q72" s="304"/>
      <c r="R72" s="319" t="str">
        <f t="shared" si="0"/>
        <v/>
      </c>
      <c r="S72" s="304"/>
      <c r="T72" s="306"/>
      <c r="U72" s="305"/>
      <c r="V72" s="304"/>
      <c r="W72" s="304"/>
      <c r="X72" s="320" t="str">
        <f>IF(M72="","",_xlfn.XLOOKUP(M72,'Criteria Mapping'!A:A,'Criteria Mapping'!W:W))</f>
        <v/>
      </c>
      <c r="Y72" s="320" t="str">
        <f>IF(M72="","",_xlfn.XLOOKUP(M72,'Criteria Mapping'!A:A,'Criteria Mapping'!AH:AH))</f>
        <v/>
      </c>
      <c r="Z72" s="320" t="str">
        <f>IF(M72="","",_xlfn.XLOOKUP(M72,'Criteria Mapping'!A:A,'Criteria Mapping'!AD:AD))</f>
        <v/>
      </c>
      <c r="AA72"/>
      <c r="AC72" s="313"/>
      <c r="AE72" s="313"/>
      <c r="AG72" s="313"/>
      <c r="AI72" s="313"/>
      <c r="AK72" s="313"/>
      <c r="AM72" s="313"/>
      <c r="AO72" s="313"/>
      <c r="AQ72" s="313"/>
      <c r="AS72" s="313"/>
      <c r="AU72" s="313"/>
      <c r="KR72" s="313"/>
      <c r="KT72" s="313"/>
      <c r="KV72" s="313"/>
      <c r="KX72" s="313"/>
      <c r="KZ72" s="313"/>
      <c r="LB72" s="313"/>
      <c r="LD72" s="313"/>
      <c r="LF72" s="313"/>
      <c r="LH72" s="313"/>
      <c r="LJ72" s="313"/>
      <c r="LL72" s="313"/>
      <c r="LN72" s="313"/>
      <c r="LP72" s="313"/>
      <c r="LR72" s="313"/>
      <c r="LT72" s="313"/>
      <c r="LV72" s="313"/>
      <c r="LX72" s="313"/>
      <c r="LZ72" s="313"/>
      <c r="MB72" s="313"/>
      <c r="MD72" s="313"/>
      <c r="MF72" s="313"/>
      <c r="MH72" s="313"/>
      <c r="MJ72" s="313"/>
      <c r="ML72" s="313"/>
      <c r="MN72" s="313"/>
      <c r="MP72" s="313"/>
      <c r="MR72" s="313"/>
      <c r="MT72" s="313"/>
      <c r="MV72" s="313"/>
      <c r="MX72" s="313"/>
      <c r="MZ72" s="313"/>
      <c r="NB72" s="313"/>
      <c r="ND72" s="313"/>
      <c r="NF72" s="313"/>
      <c r="NH72" s="313"/>
      <c r="NJ72" s="313"/>
      <c r="NL72" s="313"/>
      <c r="NN72" s="313"/>
      <c r="NP72" s="313"/>
      <c r="NR72" s="313"/>
    </row>
    <row r="73" spans="1:382" s="281" customFormat="1" ht="150" customHeight="1">
      <c r="A73"/>
      <c r="B73"/>
      <c r="C73"/>
      <c r="D73"/>
      <c r="E73"/>
      <c r="F73"/>
      <c r="G73"/>
      <c r="H73"/>
      <c r="I73" t="str">
        <f>IF(M73="","",INDEX(Criterion_list!F:F,MATCH('MMS criteria'!M73,Criterion_list!C:C,0)))</f>
        <v/>
      </c>
      <c r="J73" s="312"/>
      <c r="K73" s="316" t="str">
        <f>IFERROR(IF(_xlfn.XLOOKUP($M73,Criterion_list!$C:$C,Criterion_list!A:A)=0,"",_xlfn.XLOOKUP($M73,Criterion_list!$C:$C,Criterion_list!A:A)),"")</f>
        <v/>
      </c>
      <c r="L73" s="317" t="str">
        <f>IFERROR(IF(_xlfn.XLOOKUP($M73,Criterion_list!$C:$C,Criterion_list!B:B)=0,"",_xlfn.XLOOKUP($M73,Criterion_list!$C:$C,Criterion_list!B:B)),"")</f>
        <v/>
      </c>
      <c r="M73" s="317" t="str">
        <f>IF(J73="","",_xlfn.XLOOKUP(J73,'Criteria Mapping'!B:B,'Criteria Mapping'!A:A))</f>
        <v/>
      </c>
      <c r="N73" s="318" t="str">
        <f>IFERROR(IF(_xlfn.XLOOKUP($J73,Criterion_list!$J:$J,Criterion_list!D:D)=0,"",_xlfn.XLOOKUP($J73,Criterion_list!$J:$J,Criterion_list!D:D)),"")</f>
        <v/>
      </c>
      <c r="O73" s="318" t="str">
        <f>IFERROR(IF(_xlfn.XLOOKUP($M73,Criterion_list!$C:$C,Criterion_list!E:E)=0,"",_xlfn.XLOOKUP($M73,Criterion_list!$C:$C,Criterion_list!E:E)),"")</f>
        <v/>
      </c>
      <c r="P73" s="330"/>
      <c r="Q73" s="304"/>
      <c r="R73" s="319" t="str">
        <f t="shared" si="0"/>
        <v/>
      </c>
      <c r="S73" s="304"/>
      <c r="T73" s="306"/>
      <c r="U73" s="305"/>
      <c r="V73" s="304"/>
      <c r="W73" s="304"/>
      <c r="X73" s="320" t="str">
        <f>IF(M73="","",_xlfn.XLOOKUP(M73,'Criteria Mapping'!A:A,'Criteria Mapping'!W:W))</f>
        <v/>
      </c>
      <c r="Y73" s="320" t="str">
        <f>IF(M73="","",_xlfn.XLOOKUP(M73,'Criteria Mapping'!A:A,'Criteria Mapping'!AH:AH))</f>
        <v/>
      </c>
      <c r="Z73" s="320" t="str">
        <f>IF(M73="","",_xlfn.XLOOKUP(M73,'Criteria Mapping'!A:A,'Criteria Mapping'!AD:AD))</f>
        <v/>
      </c>
      <c r="AA73"/>
      <c r="AC73" s="313"/>
      <c r="AE73" s="313"/>
      <c r="AG73" s="313"/>
      <c r="AI73" s="313"/>
      <c r="AK73" s="313"/>
      <c r="AM73" s="313"/>
      <c r="AO73" s="313"/>
      <c r="AQ73" s="313"/>
      <c r="AS73" s="313"/>
      <c r="AU73" s="313"/>
      <c r="KR73" s="313"/>
      <c r="KT73" s="313"/>
      <c r="KV73" s="313"/>
      <c r="KX73" s="313"/>
      <c r="KZ73" s="313"/>
      <c r="LB73" s="313"/>
      <c r="LD73" s="313"/>
      <c r="LF73" s="313"/>
      <c r="LH73" s="313"/>
      <c r="LJ73" s="313"/>
      <c r="LL73" s="313"/>
      <c r="LN73" s="313"/>
      <c r="LP73" s="313"/>
      <c r="LR73" s="313"/>
      <c r="LT73" s="313"/>
      <c r="LV73" s="313"/>
      <c r="LX73" s="313"/>
      <c r="LZ73" s="313"/>
      <c r="MB73" s="313"/>
      <c r="MD73" s="313"/>
      <c r="MF73" s="313"/>
      <c r="MH73" s="313"/>
      <c r="MJ73" s="313"/>
      <c r="ML73" s="313"/>
      <c r="MN73" s="313"/>
      <c r="MP73" s="313"/>
      <c r="MR73" s="313"/>
      <c r="MT73" s="313"/>
      <c r="MV73" s="313"/>
      <c r="MX73" s="313"/>
      <c r="MZ73" s="313"/>
      <c r="NB73" s="313"/>
      <c r="ND73" s="313"/>
      <c r="NF73" s="313"/>
      <c r="NH73" s="313"/>
      <c r="NJ73" s="313"/>
      <c r="NL73" s="313"/>
      <c r="NN73" s="313"/>
      <c r="NP73" s="313"/>
      <c r="NR73" s="313"/>
    </row>
    <row r="74" spans="1:382" s="281" customFormat="1" ht="150" customHeight="1">
      <c r="A74"/>
      <c r="B74"/>
      <c r="C74"/>
      <c r="D74"/>
      <c r="E74"/>
      <c r="F74"/>
      <c r="G74"/>
      <c r="H74"/>
      <c r="I74" t="str">
        <f>IF(M74="","",INDEX(Criterion_list!F:F,MATCH('MMS criteria'!M74,Criterion_list!C:C,0)))</f>
        <v/>
      </c>
      <c r="J74" s="312"/>
      <c r="K74" s="316" t="str">
        <f>IFERROR(IF(_xlfn.XLOOKUP($M74,Criterion_list!$C:$C,Criterion_list!A:A)=0,"",_xlfn.XLOOKUP($M74,Criterion_list!$C:$C,Criterion_list!A:A)),"")</f>
        <v/>
      </c>
      <c r="L74" s="317" t="str">
        <f>IFERROR(IF(_xlfn.XLOOKUP($M74,Criterion_list!$C:$C,Criterion_list!B:B)=0,"",_xlfn.XLOOKUP($M74,Criterion_list!$C:$C,Criterion_list!B:B)),"")</f>
        <v/>
      </c>
      <c r="M74" s="317" t="str">
        <f>IF(J74="","",_xlfn.XLOOKUP(J74,'Criteria Mapping'!B:B,'Criteria Mapping'!A:A))</f>
        <v/>
      </c>
      <c r="N74" s="318" t="str">
        <f>IFERROR(IF(_xlfn.XLOOKUP($J74,Criterion_list!$J:$J,Criterion_list!D:D)=0,"",_xlfn.XLOOKUP($J74,Criterion_list!$J:$J,Criterion_list!D:D)),"")</f>
        <v/>
      </c>
      <c r="O74" s="318" t="str">
        <f>IFERROR(IF(_xlfn.XLOOKUP($M74,Criterion_list!$C:$C,Criterion_list!E:E)=0,"",_xlfn.XLOOKUP($M74,Criterion_list!$C:$C,Criterion_list!E:E)),"")</f>
        <v/>
      </c>
      <c r="P74" s="330"/>
      <c r="Q74" s="304"/>
      <c r="R74" s="319" t="str">
        <f t="shared" si="0"/>
        <v/>
      </c>
      <c r="S74" s="304"/>
      <c r="T74" s="306"/>
      <c r="U74" s="305"/>
      <c r="V74" s="304"/>
      <c r="W74" s="304"/>
      <c r="X74" s="320" t="str">
        <f>IF(M74="","",_xlfn.XLOOKUP(M74,'Criteria Mapping'!A:A,'Criteria Mapping'!W:W))</f>
        <v/>
      </c>
      <c r="Y74" s="320" t="str">
        <f>IF(M74="","",_xlfn.XLOOKUP(M74,'Criteria Mapping'!A:A,'Criteria Mapping'!AH:AH))</f>
        <v/>
      </c>
      <c r="Z74" s="320" t="str">
        <f>IF(M74="","",_xlfn.XLOOKUP(M74,'Criteria Mapping'!A:A,'Criteria Mapping'!AD:AD))</f>
        <v/>
      </c>
      <c r="AA74"/>
      <c r="AC74" s="313"/>
      <c r="AE74" s="313"/>
      <c r="AG74" s="313"/>
      <c r="AI74" s="313"/>
      <c r="AK74" s="313"/>
      <c r="AM74" s="313"/>
      <c r="AO74" s="313"/>
      <c r="AQ74" s="313"/>
      <c r="AS74" s="313"/>
      <c r="AU74" s="313"/>
      <c r="KR74" s="313"/>
      <c r="KT74" s="313"/>
      <c r="KV74" s="313"/>
      <c r="KX74" s="313"/>
      <c r="KZ74" s="313"/>
      <c r="LB74" s="313"/>
      <c r="LD74" s="313"/>
      <c r="LF74" s="313"/>
      <c r="LH74" s="313"/>
      <c r="LJ74" s="313"/>
      <c r="LL74" s="313"/>
      <c r="LN74" s="313"/>
      <c r="LP74" s="313"/>
      <c r="LR74" s="313"/>
      <c r="LT74" s="313"/>
      <c r="LV74" s="313"/>
      <c r="LX74" s="313"/>
      <c r="LZ74" s="313"/>
      <c r="MB74" s="313"/>
      <c r="MD74" s="313"/>
      <c r="MF74" s="313"/>
      <c r="MH74" s="313"/>
      <c r="MJ74" s="313"/>
      <c r="ML74" s="313"/>
      <c r="MN74" s="313"/>
      <c r="MP74" s="313"/>
      <c r="MR74" s="313"/>
      <c r="MT74" s="313"/>
      <c r="MV74" s="313"/>
      <c r="MX74" s="313"/>
      <c r="MZ74" s="313"/>
      <c r="NB74" s="313"/>
      <c r="ND74" s="313"/>
      <c r="NF74" s="313"/>
      <c r="NH74" s="313"/>
      <c r="NJ74" s="313"/>
      <c r="NL74" s="313"/>
      <c r="NN74" s="313"/>
      <c r="NP74" s="313"/>
      <c r="NR74" s="313"/>
    </row>
    <row r="75" spans="1:382" s="281" customFormat="1" ht="150" customHeight="1">
      <c r="A75"/>
      <c r="B75"/>
      <c r="C75"/>
      <c r="D75"/>
      <c r="E75"/>
      <c r="F75"/>
      <c r="G75"/>
      <c r="H75"/>
      <c r="I75" t="str">
        <f>IF(M75="","",INDEX(Criterion_list!F:F,MATCH('MMS criteria'!M75,Criterion_list!C:C,0)))</f>
        <v/>
      </c>
      <c r="J75" s="312"/>
      <c r="K75" s="316" t="str">
        <f>IFERROR(IF(_xlfn.XLOOKUP($M75,Criterion_list!$C:$C,Criterion_list!A:A)=0,"",_xlfn.XLOOKUP($M75,Criterion_list!$C:$C,Criterion_list!A:A)),"")</f>
        <v/>
      </c>
      <c r="L75" s="317" t="str">
        <f>IFERROR(IF(_xlfn.XLOOKUP($M75,Criterion_list!$C:$C,Criterion_list!B:B)=0,"",_xlfn.XLOOKUP($M75,Criterion_list!$C:$C,Criterion_list!B:B)),"")</f>
        <v/>
      </c>
      <c r="M75" s="317" t="str">
        <f>IF(J75="","",_xlfn.XLOOKUP(J75,'Criteria Mapping'!B:B,'Criteria Mapping'!A:A))</f>
        <v/>
      </c>
      <c r="N75" s="318" t="str">
        <f>IFERROR(IF(_xlfn.XLOOKUP($J75,Criterion_list!$J:$J,Criterion_list!D:D)=0,"",_xlfn.XLOOKUP($J75,Criterion_list!$J:$J,Criterion_list!D:D)),"")</f>
        <v/>
      </c>
      <c r="O75" s="318" t="str">
        <f>IFERROR(IF(_xlfn.XLOOKUP($M75,Criterion_list!$C:$C,Criterion_list!E:E)=0,"",_xlfn.XLOOKUP($M75,Criterion_list!$C:$C,Criterion_list!E:E)),"")</f>
        <v/>
      </c>
      <c r="P75" s="330"/>
      <c r="Q75" s="304"/>
      <c r="R75" s="319" t="str">
        <f t="shared" si="0"/>
        <v/>
      </c>
      <c r="S75" s="304"/>
      <c r="T75" s="306"/>
      <c r="U75" s="305"/>
      <c r="V75" s="304"/>
      <c r="W75" s="304"/>
      <c r="X75" s="320" t="str">
        <f>IF(M75="","",_xlfn.XLOOKUP(M75,'Criteria Mapping'!A:A,'Criteria Mapping'!W:W))</f>
        <v/>
      </c>
      <c r="Y75" s="320" t="str">
        <f>IF(M75="","",_xlfn.XLOOKUP(M75,'Criteria Mapping'!A:A,'Criteria Mapping'!AH:AH))</f>
        <v/>
      </c>
      <c r="Z75" s="320" t="str">
        <f>IF(M75="","",_xlfn.XLOOKUP(M75,'Criteria Mapping'!A:A,'Criteria Mapping'!AD:AD))</f>
        <v/>
      </c>
      <c r="AA75"/>
      <c r="AC75" s="313"/>
      <c r="AE75" s="313"/>
      <c r="AG75" s="313"/>
      <c r="AI75" s="313"/>
      <c r="AK75" s="313"/>
      <c r="AM75" s="313"/>
      <c r="AO75" s="313"/>
      <c r="AQ75" s="313"/>
      <c r="AS75" s="313"/>
      <c r="AU75" s="313"/>
      <c r="KR75" s="313"/>
      <c r="KT75" s="313"/>
      <c r="KV75" s="313"/>
      <c r="KX75" s="313"/>
      <c r="KZ75" s="313"/>
      <c r="LB75" s="313"/>
      <c r="LD75" s="313"/>
      <c r="LF75" s="313"/>
      <c r="LH75" s="313"/>
      <c r="LJ75" s="313"/>
      <c r="LL75" s="313"/>
      <c r="LN75" s="313"/>
      <c r="LP75" s="313"/>
      <c r="LR75" s="313"/>
      <c r="LT75" s="313"/>
      <c r="LV75" s="313"/>
      <c r="LX75" s="313"/>
      <c r="LZ75" s="313"/>
      <c r="MB75" s="313"/>
      <c r="MD75" s="313"/>
      <c r="MF75" s="313"/>
      <c r="MH75" s="313"/>
      <c r="MJ75" s="313"/>
      <c r="ML75" s="313"/>
      <c r="MN75" s="313"/>
      <c r="MP75" s="313"/>
      <c r="MR75" s="313"/>
      <c r="MT75" s="313"/>
      <c r="MV75" s="313"/>
      <c r="MX75" s="313"/>
      <c r="MZ75" s="313"/>
      <c r="NB75" s="313"/>
      <c r="ND75" s="313"/>
      <c r="NF75" s="313"/>
      <c r="NH75" s="313"/>
      <c r="NJ75" s="313"/>
      <c r="NL75" s="313"/>
      <c r="NN75" s="313"/>
      <c r="NP75" s="313"/>
      <c r="NR75" s="313"/>
    </row>
    <row r="76" spans="1:382" s="281" customFormat="1" ht="150" customHeight="1">
      <c r="A76"/>
      <c r="B76"/>
      <c r="C76"/>
      <c r="D76"/>
      <c r="E76"/>
      <c r="F76"/>
      <c r="G76"/>
      <c r="H76"/>
      <c r="I76" t="str">
        <f>IF(M76="","",INDEX(Criterion_list!F:F,MATCH('MMS criteria'!M76,Criterion_list!C:C,0)))</f>
        <v/>
      </c>
      <c r="J76" s="312"/>
      <c r="K76" s="316" t="str">
        <f>IFERROR(IF(_xlfn.XLOOKUP($M76,Criterion_list!$C:$C,Criterion_list!A:A)=0,"",_xlfn.XLOOKUP($M76,Criterion_list!$C:$C,Criterion_list!A:A)),"")</f>
        <v/>
      </c>
      <c r="L76" s="317" t="str">
        <f>IFERROR(IF(_xlfn.XLOOKUP($M76,Criterion_list!$C:$C,Criterion_list!B:B)=0,"",_xlfn.XLOOKUP($M76,Criterion_list!$C:$C,Criterion_list!B:B)),"")</f>
        <v/>
      </c>
      <c r="M76" s="317" t="str">
        <f>IF(J76="","",_xlfn.XLOOKUP(J76,'Criteria Mapping'!B:B,'Criteria Mapping'!A:A))</f>
        <v/>
      </c>
      <c r="N76" s="318" t="str">
        <f>IFERROR(IF(_xlfn.XLOOKUP($J76,Criterion_list!$J:$J,Criterion_list!D:D)=0,"",_xlfn.XLOOKUP($J76,Criterion_list!$J:$J,Criterion_list!D:D)),"")</f>
        <v/>
      </c>
      <c r="O76" s="318" t="str">
        <f>IFERROR(IF(_xlfn.XLOOKUP($M76,Criterion_list!$C:$C,Criterion_list!E:E)=0,"",_xlfn.XLOOKUP($M76,Criterion_list!$C:$C,Criterion_list!E:E)),"")</f>
        <v/>
      </c>
      <c r="P76" s="330"/>
      <c r="Q76" s="304"/>
      <c r="R76" s="319" t="str">
        <f t="shared" si="0"/>
        <v/>
      </c>
      <c r="S76" s="304"/>
      <c r="T76" s="306"/>
      <c r="U76" s="305"/>
      <c r="V76" s="304"/>
      <c r="W76" s="304"/>
      <c r="X76" s="320" t="str">
        <f>IF(M76="","",_xlfn.XLOOKUP(M76,'Criteria Mapping'!A:A,'Criteria Mapping'!W:W))</f>
        <v/>
      </c>
      <c r="Y76" s="320" t="str">
        <f>IF(M76="","",_xlfn.XLOOKUP(M76,'Criteria Mapping'!A:A,'Criteria Mapping'!AH:AH))</f>
        <v/>
      </c>
      <c r="Z76" s="320" t="str">
        <f>IF(M76="","",_xlfn.XLOOKUP(M76,'Criteria Mapping'!A:A,'Criteria Mapping'!AD:AD))</f>
        <v/>
      </c>
      <c r="AA76"/>
      <c r="AC76" s="313"/>
      <c r="AE76" s="313"/>
      <c r="AG76" s="313"/>
      <c r="AI76" s="313"/>
      <c r="AK76" s="313"/>
      <c r="AM76" s="313"/>
      <c r="AO76" s="313"/>
      <c r="AQ76" s="313"/>
      <c r="AS76" s="313"/>
      <c r="AU76" s="313"/>
      <c r="KR76" s="313"/>
      <c r="KT76" s="313"/>
      <c r="KV76" s="313"/>
      <c r="KX76" s="313"/>
      <c r="KZ76" s="313"/>
      <c r="LB76" s="313"/>
      <c r="LD76" s="313"/>
      <c r="LF76" s="313"/>
      <c r="LH76" s="313"/>
      <c r="LJ76" s="313"/>
      <c r="LL76" s="313"/>
      <c r="LN76" s="313"/>
      <c r="LP76" s="313"/>
      <c r="LR76" s="313"/>
      <c r="LT76" s="313"/>
      <c r="LV76" s="313"/>
      <c r="LX76" s="313"/>
      <c r="LZ76" s="313"/>
      <c r="MB76" s="313"/>
      <c r="MD76" s="313"/>
      <c r="MF76" s="313"/>
      <c r="MH76" s="313"/>
      <c r="MJ76" s="313"/>
      <c r="ML76" s="313"/>
      <c r="MN76" s="313"/>
      <c r="MP76" s="313"/>
      <c r="MR76" s="313"/>
      <c r="MT76" s="313"/>
      <c r="MV76" s="313"/>
      <c r="MX76" s="313"/>
      <c r="MZ76" s="313"/>
      <c r="NB76" s="313"/>
      <c r="ND76" s="313"/>
      <c r="NF76" s="313"/>
      <c r="NH76" s="313"/>
      <c r="NJ76" s="313"/>
      <c r="NL76" s="313"/>
      <c r="NN76" s="313"/>
      <c r="NP76" s="313"/>
      <c r="NR76" s="313"/>
    </row>
    <row r="77" spans="1:382" s="281" customFormat="1" ht="150" customHeight="1">
      <c r="A77"/>
      <c r="B77"/>
      <c r="C77"/>
      <c r="D77"/>
      <c r="E77"/>
      <c r="F77"/>
      <c r="G77"/>
      <c r="H77"/>
      <c r="I77" t="str">
        <f>IF(M77="","",INDEX(Criterion_list!F:F,MATCH('MMS criteria'!M77,Criterion_list!C:C,0)))</f>
        <v/>
      </c>
      <c r="J77" s="312"/>
      <c r="K77" s="316" t="str">
        <f>IFERROR(IF(_xlfn.XLOOKUP($M77,Criterion_list!$C:$C,Criterion_list!A:A)=0,"",_xlfn.XLOOKUP($M77,Criterion_list!$C:$C,Criterion_list!A:A)),"")</f>
        <v/>
      </c>
      <c r="L77" s="317" t="str">
        <f>IFERROR(IF(_xlfn.XLOOKUP($M77,Criterion_list!$C:$C,Criterion_list!B:B)=0,"",_xlfn.XLOOKUP($M77,Criterion_list!$C:$C,Criterion_list!B:B)),"")</f>
        <v/>
      </c>
      <c r="M77" s="317" t="str">
        <f>IF(J77="","",_xlfn.XLOOKUP(J77,'Criteria Mapping'!B:B,'Criteria Mapping'!A:A))</f>
        <v/>
      </c>
      <c r="N77" s="318" t="str">
        <f>IFERROR(IF(_xlfn.XLOOKUP($J77,Criterion_list!$J:$J,Criterion_list!D:D)=0,"",_xlfn.XLOOKUP($J77,Criterion_list!$J:$J,Criterion_list!D:D)),"")</f>
        <v/>
      </c>
      <c r="O77" s="318" t="str">
        <f>IFERROR(IF(_xlfn.XLOOKUP($M77,Criterion_list!$C:$C,Criterion_list!E:E)=0,"",_xlfn.XLOOKUP($M77,Criterion_list!$C:$C,Criterion_list!E:E)),"")</f>
        <v/>
      </c>
      <c r="P77" s="330"/>
      <c r="Q77" s="304"/>
      <c r="R77" s="319" t="str">
        <f t="shared" si="0"/>
        <v/>
      </c>
      <c r="S77" s="304"/>
      <c r="T77" s="306"/>
      <c r="U77" s="305"/>
      <c r="V77" s="304"/>
      <c r="W77" s="304"/>
      <c r="X77" s="320" t="str">
        <f>IF(M77="","",_xlfn.XLOOKUP(M77,'Criteria Mapping'!A:A,'Criteria Mapping'!W:W))</f>
        <v/>
      </c>
      <c r="Y77" s="320" t="str">
        <f>IF(M77="","",_xlfn.XLOOKUP(M77,'Criteria Mapping'!A:A,'Criteria Mapping'!AH:AH))</f>
        <v/>
      </c>
      <c r="Z77" s="320" t="str">
        <f>IF(M77="","",_xlfn.XLOOKUP(M77,'Criteria Mapping'!A:A,'Criteria Mapping'!AD:AD))</f>
        <v/>
      </c>
      <c r="AA77"/>
      <c r="AC77" s="313"/>
      <c r="AE77" s="313"/>
      <c r="AG77" s="313"/>
      <c r="AI77" s="313"/>
      <c r="AK77" s="313"/>
      <c r="AM77" s="313"/>
      <c r="AO77" s="313"/>
      <c r="AQ77" s="313"/>
      <c r="AS77" s="313"/>
      <c r="AU77" s="313"/>
      <c r="KR77" s="313"/>
      <c r="KT77" s="313"/>
      <c r="KV77" s="313"/>
      <c r="KX77" s="313"/>
      <c r="KZ77" s="313"/>
      <c r="LB77" s="313"/>
      <c r="LD77" s="313"/>
      <c r="LF77" s="313"/>
      <c r="LH77" s="313"/>
      <c r="LJ77" s="313"/>
      <c r="LL77" s="313"/>
      <c r="LN77" s="313"/>
      <c r="LP77" s="313"/>
      <c r="LR77" s="313"/>
      <c r="LT77" s="313"/>
      <c r="LV77" s="313"/>
      <c r="LX77" s="313"/>
      <c r="LZ77" s="313"/>
      <c r="MB77" s="313"/>
      <c r="MD77" s="313"/>
      <c r="MF77" s="313"/>
      <c r="MH77" s="313"/>
      <c r="MJ77" s="313"/>
      <c r="ML77" s="313"/>
      <c r="MN77" s="313"/>
      <c r="MP77" s="313"/>
      <c r="MR77" s="313"/>
      <c r="MT77" s="313"/>
      <c r="MV77" s="313"/>
      <c r="MX77" s="313"/>
      <c r="MZ77" s="313"/>
      <c r="NB77" s="313"/>
      <c r="ND77" s="313"/>
      <c r="NF77" s="313"/>
      <c r="NH77" s="313"/>
      <c r="NJ77" s="313"/>
      <c r="NL77" s="313"/>
      <c r="NN77" s="313"/>
      <c r="NP77" s="313"/>
      <c r="NR77" s="313"/>
    </row>
    <row r="78" spans="1:382" s="281" customFormat="1" ht="150" customHeight="1">
      <c r="A78"/>
      <c r="B78"/>
      <c r="C78"/>
      <c r="D78"/>
      <c r="E78"/>
      <c r="F78"/>
      <c r="G78"/>
      <c r="H78"/>
      <c r="I78" t="str">
        <f>IF(M78="","",INDEX(Criterion_list!F:F,MATCH('MMS criteria'!M78,Criterion_list!C:C,0)))</f>
        <v/>
      </c>
      <c r="J78" s="312"/>
      <c r="K78" s="316" t="str">
        <f>IFERROR(IF(_xlfn.XLOOKUP($M78,Criterion_list!$C:$C,Criterion_list!A:A)=0,"",_xlfn.XLOOKUP($M78,Criterion_list!$C:$C,Criterion_list!A:A)),"")</f>
        <v/>
      </c>
      <c r="L78" s="317" t="str">
        <f>IFERROR(IF(_xlfn.XLOOKUP($M78,Criterion_list!$C:$C,Criterion_list!B:B)=0,"",_xlfn.XLOOKUP($M78,Criterion_list!$C:$C,Criterion_list!B:B)),"")</f>
        <v/>
      </c>
      <c r="M78" s="317" t="str">
        <f>IF(J78="","",_xlfn.XLOOKUP(J78,'Criteria Mapping'!B:B,'Criteria Mapping'!A:A))</f>
        <v/>
      </c>
      <c r="N78" s="318" t="str">
        <f>IFERROR(IF(_xlfn.XLOOKUP($J78,Criterion_list!$J:$J,Criterion_list!D:D)=0,"",_xlfn.XLOOKUP($J78,Criterion_list!$J:$J,Criterion_list!D:D)),"")</f>
        <v/>
      </c>
      <c r="O78" s="318" t="str">
        <f>IFERROR(IF(_xlfn.XLOOKUP($M78,Criterion_list!$C:$C,Criterion_list!E:E)=0,"",_xlfn.XLOOKUP($M78,Criterion_list!$C:$C,Criterion_list!E:E)),"")</f>
        <v/>
      </c>
      <c r="P78" s="330"/>
      <c r="Q78" s="304"/>
      <c r="R78" s="319" t="str">
        <f t="shared" si="0"/>
        <v/>
      </c>
      <c r="S78" s="304"/>
      <c r="T78" s="306"/>
      <c r="U78" s="305"/>
      <c r="V78" s="304"/>
      <c r="W78" s="304"/>
      <c r="X78" s="320" t="str">
        <f>IF(M78="","",_xlfn.XLOOKUP(M78,'Criteria Mapping'!A:A,'Criteria Mapping'!W:W))</f>
        <v/>
      </c>
      <c r="Y78" s="320" t="str">
        <f>IF(M78="","",_xlfn.XLOOKUP(M78,'Criteria Mapping'!A:A,'Criteria Mapping'!AH:AH))</f>
        <v/>
      </c>
      <c r="Z78" s="320" t="str">
        <f>IF(M78="","",_xlfn.XLOOKUP(M78,'Criteria Mapping'!A:A,'Criteria Mapping'!AD:AD))</f>
        <v/>
      </c>
      <c r="AA78"/>
      <c r="AC78" s="313"/>
      <c r="AE78" s="313"/>
      <c r="AG78" s="313"/>
      <c r="AI78" s="313"/>
      <c r="AK78" s="313"/>
      <c r="AM78" s="313"/>
      <c r="AO78" s="313"/>
      <c r="AQ78" s="313"/>
      <c r="AS78" s="313"/>
      <c r="AU78" s="313"/>
      <c r="KR78" s="313"/>
      <c r="KT78" s="313"/>
      <c r="KV78" s="313"/>
      <c r="KX78" s="313"/>
      <c r="KZ78" s="313"/>
      <c r="LB78" s="313"/>
      <c r="LD78" s="313"/>
      <c r="LF78" s="313"/>
      <c r="LH78" s="313"/>
      <c r="LJ78" s="313"/>
      <c r="LL78" s="313"/>
      <c r="LN78" s="313"/>
      <c r="LP78" s="313"/>
      <c r="LR78" s="313"/>
      <c r="LT78" s="313"/>
      <c r="LV78" s="313"/>
      <c r="LX78" s="313"/>
      <c r="LZ78" s="313"/>
      <c r="MB78" s="313"/>
      <c r="MD78" s="313"/>
      <c r="MF78" s="313"/>
      <c r="MH78" s="313"/>
      <c r="MJ78" s="313"/>
      <c r="ML78" s="313"/>
      <c r="MN78" s="313"/>
      <c r="MP78" s="313"/>
      <c r="MR78" s="313"/>
      <c r="MT78" s="313"/>
      <c r="MV78" s="313"/>
      <c r="MX78" s="313"/>
      <c r="MZ78" s="313"/>
      <c r="NB78" s="313"/>
      <c r="ND78" s="313"/>
      <c r="NF78" s="313"/>
      <c r="NH78" s="313"/>
      <c r="NJ78" s="313"/>
      <c r="NL78" s="313"/>
      <c r="NN78" s="313"/>
      <c r="NP78" s="313"/>
      <c r="NR78" s="313"/>
    </row>
    <row r="79" spans="1:382" s="281" customFormat="1" ht="150" customHeight="1">
      <c r="A79"/>
      <c r="B79"/>
      <c r="C79"/>
      <c r="D79"/>
      <c r="E79"/>
      <c r="F79"/>
      <c r="G79"/>
      <c r="H79"/>
      <c r="I79" t="str">
        <f>IF(M79="","",INDEX(Criterion_list!F:F,MATCH('MMS criteria'!M79,Criterion_list!C:C,0)))</f>
        <v/>
      </c>
      <c r="J79" s="312"/>
      <c r="K79" s="316" t="str">
        <f>IFERROR(IF(_xlfn.XLOOKUP($M79,Criterion_list!$C:$C,Criterion_list!A:A)=0,"",_xlfn.XLOOKUP($M79,Criterion_list!$C:$C,Criterion_list!A:A)),"")</f>
        <v/>
      </c>
      <c r="L79" s="317" t="str">
        <f>IFERROR(IF(_xlfn.XLOOKUP($M79,Criterion_list!$C:$C,Criterion_list!B:B)=0,"",_xlfn.XLOOKUP($M79,Criterion_list!$C:$C,Criterion_list!B:B)),"")</f>
        <v/>
      </c>
      <c r="M79" s="317" t="str">
        <f>IF(J79="","",_xlfn.XLOOKUP(J79,'Criteria Mapping'!B:B,'Criteria Mapping'!A:A))</f>
        <v/>
      </c>
      <c r="N79" s="318" t="str">
        <f>IFERROR(IF(_xlfn.XLOOKUP($J79,Criterion_list!$J:$J,Criterion_list!D:D)=0,"",_xlfn.XLOOKUP($J79,Criterion_list!$J:$J,Criterion_list!D:D)),"")</f>
        <v/>
      </c>
      <c r="O79" s="318" t="str">
        <f>IFERROR(IF(_xlfn.XLOOKUP($M79,Criterion_list!$C:$C,Criterion_list!E:E)=0,"",_xlfn.XLOOKUP($M79,Criterion_list!$C:$C,Criterion_list!E:E)),"")</f>
        <v/>
      </c>
      <c r="P79" s="330"/>
      <c r="Q79" s="304"/>
      <c r="R79" s="319" t="str">
        <f t="shared" ref="R79:R142" si="1">IF(M79="","",IF((COUNTIFS(AB79:XFD79,"NC")+COUNTIFS(AB79:XFD79,"NA")+COUNTIFS(AB79:XFD79,"C"))&lt;COUNTA($AB$13:$XFD$13)/2,"Please select conformity for all sites",IF(COUNTIF(AB79:XFD79,"NC")&gt;0,"NC",IF(COUNTIF(AB79:XFD79,"C")&gt;0,"C","NA"))))</f>
        <v/>
      </c>
      <c r="S79" s="304"/>
      <c r="T79" s="306"/>
      <c r="U79" s="305"/>
      <c r="V79" s="304"/>
      <c r="W79" s="304"/>
      <c r="X79" s="320" t="str">
        <f>IF(M79="","",_xlfn.XLOOKUP(M79,'Criteria Mapping'!A:A,'Criteria Mapping'!W:W))</f>
        <v/>
      </c>
      <c r="Y79" s="320" t="str">
        <f>IF(M79="","",_xlfn.XLOOKUP(M79,'Criteria Mapping'!A:A,'Criteria Mapping'!AH:AH))</f>
        <v/>
      </c>
      <c r="Z79" s="320" t="str">
        <f>IF(M79="","",_xlfn.XLOOKUP(M79,'Criteria Mapping'!A:A,'Criteria Mapping'!AD:AD))</f>
        <v/>
      </c>
      <c r="AA79"/>
      <c r="AC79" s="313"/>
      <c r="AE79" s="313"/>
      <c r="AG79" s="313"/>
      <c r="AI79" s="313"/>
      <c r="AK79" s="313"/>
      <c r="AM79" s="313"/>
      <c r="AO79" s="313"/>
      <c r="AQ79" s="313"/>
      <c r="AS79" s="313"/>
      <c r="AU79" s="313"/>
      <c r="KR79" s="313"/>
      <c r="KT79" s="313"/>
      <c r="KV79" s="313"/>
      <c r="KX79" s="313"/>
      <c r="KZ79" s="313"/>
      <c r="LB79" s="313"/>
      <c r="LD79" s="313"/>
      <c r="LF79" s="313"/>
      <c r="LH79" s="313"/>
      <c r="LJ79" s="313"/>
      <c r="LL79" s="313"/>
      <c r="LN79" s="313"/>
      <c r="LP79" s="313"/>
      <c r="LR79" s="313"/>
      <c r="LT79" s="313"/>
      <c r="LV79" s="313"/>
      <c r="LX79" s="313"/>
      <c r="LZ79" s="313"/>
      <c r="MB79" s="313"/>
      <c r="MD79" s="313"/>
      <c r="MF79" s="313"/>
      <c r="MH79" s="313"/>
      <c r="MJ79" s="313"/>
      <c r="ML79" s="313"/>
      <c r="MN79" s="313"/>
      <c r="MP79" s="313"/>
      <c r="MR79" s="313"/>
      <c r="MT79" s="313"/>
      <c r="MV79" s="313"/>
      <c r="MX79" s="313"/>
      <c r="MZ79" s="313"/>
      <c r="NB79" s="313"/>
      <c r="ND79" s="313"/>
      <c r="NF79" s="313"/>
      <c r="NH79" s="313"/>
      <c r="NJ79" s="313"/>
      <c r="NL79" s="313"/>
      <c r="NN79" s="313"/>
      <c r="NP79" s="313"/>
      <c r="NR79" s="313"/>
    </row>
    <row r="80" spans="1:382" s="281" customFormat="1" ht="150" customHeight="1">
      <c r="A80"/>
      <c r="B80"/>
      <c r="C80"/>
      <c r="D80"/>
      <c r="E80"/>
      <c r="F80"/>
      <c r="G80"/>
      <c r="H80"/>
      <c r="I80" t="str">
        <f>IF(M80="","",INDEX(Criterion_list!F:F,MATCH('MMS criteria'!M80,Criterion_list!C:C,0)))</f>
        <v/>
      </c>
      <c r="J80" s="312"/>
      <c r="K80" s="316" t="str">
        <f>IFERROR(IF(_xlfn.XLOOKUP($M80,Criterion_list!$C:$C,Criterion_list!A:A)=0,"",_xlfn.XLOOKUP($M80,Criterion_list!$C:$C,Criterion_list!A:A)),"")</f>
        <v/>
      </c>
      <c r="L80" s="317" t="str">
        <f>IFERROR(IF(_xlfn.XLOOKUP($M80,Criterion_list!$C:$C,Criterion_list!B:B)=0,"",_xlfn.XLOOKUP($M80,Criterion_list!$C:$C,Criterion_list!B:B)),"")</f>
        <v/>
      </c>
      <c r="M80" s="317" t="str">
        <f>IF(J80="","",_xlfn.XLOOKUP(J80,'Criteria Mapping'!B:B,'Criteria Mapping'!A:A))</f>
        <v/>
      </c>
      <c r="N80" s="318" t="str">
        <f>IFERROR(IF(_xlfn.XLOOKUP($J80,Criterion_list!$J:$J,Criterion_list!D:D)=0,"",_xlfn.XLOOKUP($J80,Criterion_list!$J:$J,Criterion_list!D:D)),"")</f>
        <v/>
      </c>
      <c r="O80" s="318" t="str">
        <f>IFERROR(IF(_xlfn.XLOOKUP($M80,Criterion_list!$C:$C,Criterion_list!E:E)=0,"",_xlfn.XLOOKUP($M80,Criterion_list!$C:$C,Criterion_list!E:E)),"")</f>
        <v/>
      </c>
      <c r="P80" s="330"/>
      <c r="Q80" s="304"/>
      <c r="R80" s="319" t="str">
        <f t="shared" si="1"/>
        <v/>
      </c>
      <c r="S80" s="304"/>
      <c r="T80" s="306"/>
      <c r="U80" s="305"/>
      <c r="V80" s="304"/>
      <c r="W80" s="304"/>
      <c r="X80" s="320" t="str">
        <f>IF(M80="","",_xlfn.XLOOKUP(M80,'Criteria Mapping'!A:A,'Criteria Mapping'!W:W))</f>
        <v/>
      </c>
      <c r="Y80" s="320" t="str">
        <f>IF(M80="","",_xlfn.XLOOKUP(M80,'Criteria Mapping'!A:A,'Criteria Mapping'!AH:AH))</f>
        <v/>
      </c>
      <c r="Z80" s="320" t="str">
        <f>IF(M80="","",_xlfn.XLOOKUP(M80,'Criteria Mapping'!A:A,'Criteria Mapping'!AD:AD))</f>
        <v/>
      </c>
      <c r="AA80"/>
      <c r="AC80" s="313"/>
      <c r="AE80" s="313"/>
      <c r="AG80" s="313"/>
      <c r="AI80" s="313"/>
      <c r="AK80" s="313"/>
      <c r="AM80" s="313"/>
      <c r="AO80" s="313"/>
      <c r="AQ80" s="313"/>
      <c r="AS80" s="313"/>
      <c r="AU80" s="313"/>
      <c r="KR80" s="313"/>
      <c r="KT80" s="313"/>
      <c r="KV80" s="313"/>
      <c r="KX80" s="313"/>
      <c r="KZ80" s="313"/>
      <c r="LB80" s="313"/>
      <c r="LD80" s="313"/>
      <c r="LF80" s="313"/>
      <c r="LH80" s="313"/>
      <c r="LJ80" s="313"/>
      <c r="LL80" s="313"/>
      <c r="LN80" s="313"/>
      <c r="LP80" s="313"/>
      <c r="LR80" s="313"/>
      <c r="LT80" s="313"/>
      <c r="LV80" s="313"/>
      <c r="LX80" s="313"/>
      <c r="LZ80" s="313"/>
      <c r="MB80" s="313"/>
      <c r="MD80" s="313"/>
      <c r="MF80" s="313"/>
      <c r="MH80" s="313"/>
      <c r="MJ80" s="313"/>
      <c r="ML80" s="313"/>
      <c r="MN80" s="313"/>
      <c r="MP80" s="313"/>
      <c r="MR80" s="313"/>
      <c r="MT80" s="313"/>
      <c r="MV80" s="313"/>
      <c r="MX80" s="313"/>
      <c r="MZ80" s="313"/>
      <c r="NB80" s="313"/>
      <c r="ND80" s="313"/>
      <c r="NF80" s="313"/>
      <c r="NH80" s="313"/>
      <c r="NJ80" s="313"/>
      <c r="NL80" s="313"/>
      <c r="NN80" s="313"/>
      <c r="NP80" s="313"/>
      <c r="NR80" s="313"/>
    </row>
    <row r="81" spans="1:382" s="281" customFormat="1" ht="150" customHeight="1">
      <c r="A81"/>
      <c r="B81"/>
      <c r="C81"/>
      <c r="D81"/>
      <c r="E81"/>
      <c r="F81"/>
      <c r="G81"/>
      <c r="H81"/>
      <c r="I81" t="str">
        <f>IF(M81="","",INDEX(Criterion_list!F:F,MATCH('MMS criteria'!M81,Criterion_list!C:C,0)))</f>
        <v/>
      </c>
      <c r="J81" s="312"/>
      <c r="K81" s="316" t="str">
        <f>IFERROR(IF(_xlfn.XLOOKUP($M81,Criterion_list!$C:$C,Criterion_list!A:A)=0,"",_xlfn.XLOOKUP($M81,Criterion_list!$C:$C,Criterion_list!A:A)),"")</f>
        <v/>
      </c>
      <c r="L81" s="317" t="str">
        <f>IFERROR(IF(_xlfn.XLOOKUP($M81,Criterion_list!$C:$C,Criterion_list!B:B)=0,"",_xlfn.XLOOKUP($M81,Criterion_list!$C:$C,Criterion_list!B:B)),"")</f>
        <v/>
      </c>
      <c r="M81" s="317" t="str">
        <f>IF(J81="","",_xlfn.XLOOKUP(J81,'Criteria Mapping'!B:B,'Criteria Mapping'!A:A))</f>
        <v/>
      </c>
      <c r="N81" s="318" t="str">
        <f>IFERROR(IF(_xlfn.XLOOKUP($J81,Criterion_list!$J:$J,Criterion_list!D:D)=0,"",_xlfn.XLOOKUP($J81,Criterion_list!$J:$J,Criterion_list!D:D)),"")</f>
        <v/>
      </c>
      <c r="O81" s="318" t="str">
        <f>IFERROR(IF(_xlfn.XLOOKUP($M81,Criterion_list!$C:$C,Criterion_list!E:E)=0,"",_xlfn.XLOOKUP($M81,Criterion_list!$C:$C,Criterion_list!E:E)),"")</f>
        <v/>
      </c>
      <c r="P81" s="330"/>
      <c r="Q81" s="304"/>
      <c r="R81" s="319" t="str">
        <f t="shared" si="1"/>
        <v/>
      </c>
      <c r="S81" s="304"/>
      <c r="T81" s="306"/>
      <c r="U81" s="305"/>
      <c r="V81" s="304"/>
      <c r="W81" s="304"/>
      <c r="X81" s="320" t="str">
        <f>IF(M81="","",_xlfn.XLOOKUP(M81,'Criteria Mapping'!A:A,'Criteria Mapping'!W:W))</f>
        <v/>
      </c>
      <c r="Y81" s="320" t="str">
        <f>IF(M81="","",_xlfn.XLOOKUP(M81,'Criteria Mapping'!A:A,'Criteria Mapping'!AH:AH))</f>
        <v/>
      </c>
      <c r="Z81" s="320" t="str">
        <f>IF(M81="","",_xlfn.XLOOKUP(M81,'Criteria Mapping'!A:A,'Criteria Mapping'!AD:AD))</f>
        <v/>
      </c>
      <c r="AA81"/>
      <c r="AC81" s="313"/>
      <c r="AE81" s="313"/>
      <c r="AG81" s="313"/>
      <c r="AI81" s="313"/>
      <c r="AK81" s="313"/>
      <c r="AM81" s="313"/>
      <c r="AO81" s="313"/>
      <c r="AQ81" s="313"/>
      <c r="AS81" s="313"/>
      <c r="AU81" s="313"/>
      <c r="KR81" s="313"/>
      <c r="KT81" s="313"/>
      <c r="KV81" s="313"/>
      <c r="KX81" s="313"/>
      <c r="KZ81" s="313"/>
      <c r="LB81" s="313"/>
      <c r="LD81" s="313"/>
      <c r="LF81" s="313"/>
      <c r="LH81" s="313"/>
      <c r="LJ81" s="313"/>
      <c r="LL81" s="313"/>
      <c r="LN81" s="313"/>
      <c r="LP81" s="313"/>
      <c r="LR81" s="313"/>
      <c r="LT81" s="313"/>
      <c r="LV81" s="313"/>
      <c r="LX81" s="313"/>
      <c r="LZ81" s="313"/>
      <c r="MB81" s="313"/>
      <c r="MD81" s="313"/>
      <c r="MF81" s="313"/>
      <c r="MH81" s="313"/>
      <c r="MJ81" s="313"/>
      <c r="ML81" s="313"/>
      <c r="MN81" s="313"/>
      <c r="MP81" s="313"/>
      <c r="MR81" s="313"/>
      <c r="MT81" s="313"/>
      <c r="MV81" s="313"/>
      <c r="MX81" s="313"/>
      <c r="MZ81" s="313"/>
      <c r="NB81" s="313"/>
      <c r="ND81" s="313"/>
      <c r="NF81" s="313"/>
      <c r="NH81" s="313"/>
      <c r="NJ81" s="313"/>
      <c r="NL81" s="313"/>
      <c r="NN81" s="313"/>
      <c r="NP81" s="313"/>
      <c r="NR81" s="313"/>
    </row>
    <row r="82" spans="1:382" s="281" customFormat="1" ht="150" customHeight="1">
      <c r="A82"/>
      <c r="B82"/>
      <c r="C82"/>
      <c r="D82"/>
      <c r="E82"/>
      <c r="F82"/>
      <c r="G82"/>
      <c r="H82"/>
      <c r="I82" t="str">
        <f>IF(M82="","",INDEX(Criterion_list!F:F,MATCH('MMS criteria'!M82,Criterion_list!C:C,0)))</f>
        <v/>
      </c>
      <c r="J82" s="312"/>
      <c r="K82" s="316" t="str">
        <f>IFERROR(IF(_xlfn.XLOOKUP($M82,Criterion_list!$C:$C,Criterion_list!A:A)=0,"",_xlfn.XLOOKUP($M82,Criterion_list!$C:$C,Criterion_list!A:A)),"")</f>
        <v/>
      </c>
      <c r="L82" s="317" t="str">
        <f>IFERROR(IF(_xlfn.XLOOKUP($M82,Criterion_list!$C:$C,Criterion_list!B:B)=0,"",_xlfn.XLOOKUP($M82,Criterion_list!$C:$C,Criterion_list!B:B)),"")</f>
        <v/>
      </c>
      <c r="M82" s="317" t="str">
        <f>IF(J82="","",_xlfn.XLOOKUP(J82,'Criteria Mapping'!B:B,'Criteria Mapping'!A:A))</f>
        <v/>
      </c>
      <c r="N82" s="318" t="str">
        <f>IFERROR(IF(_xlfn.XLOOKUP($J82,Criterion_list!$J:$J,Criterion_list!D:D)=0,"",_xlfn.XLOOKUP($J82,Criterion_list!$J:$J,Criterion_list!D:D)),"")</f>
        <v/>
      </c>
      <c r="O82" s="318" t="str">
        <f>IFERROR(IF(_xlfn.XLOOKUP($M82,Criterion_list!$C:$C,Criterion_list!E:E)=0,"",_xlfn.XLOOKUP($M82,Criterion_list!$C:$C,Criterion_list!E:E)),"")</f>
        <v/>
      </c>
      <c r="P82" s="330"/>
      <c r="Q82" s="304"/>
      <c r="R82" s="319" t="str">
        <f t="shared" si="1"/>
        <v/>
      </c>
      <c r="S82" s="304"/>
      <c r="T82" s="306"/>
      <c r="U82" s="305"/>
      <c r="V82" s="304"/>
      <c r="W82" s="304"/>
      <c r="X82" s="320" t="str">
        <f>IF(M82="","",_xlfn.XLOOKUP(M82,'Criteria Mapping'!A:A,'Criteria Mapping'!W:W))</f>
        <v/>
      </c>
      <c r="Y82" s="320" t="str">
        <f>IF(M82="","",_xlfn.XLOOKUP(M82,'Criteria Mapping'!A:A,'Criteria Mapping'!AH:AH))</f>
        <v/>
      </c>
      <c r="Z82" s="320" t="str">
        <f>IF(M82="","",_xlfn.XLOOKUP(M82,'Criteria Mapping'!A:A,'Criteria Mapping'!AD:AD))</f>
        <v/>
      </c>
      <c r="AA82"/>
      <c r="AC82" s="313"/>
      <c r="AE82" s="313"/>
      <c r="AG82" s="313"/>
      <c r="AI82" s="313"/>
      <c r="AK82" s="313"/>
      <c r="AM82" s="313"/>
      <c r="AO82" s="313"/>
      <c r="AQ82" s="313"/>
      <c r="AS82" s="313"/>
      <c r="AU82" s="313"/>
      <c r="KR82" s="313"/>
      <c r="KT82" s="313"/>
      <c r="KV82" s="313"/>
      <c r="KX82" s="313"/>
      <c r="KZ82" s="313"/>
      <c r="LB82" s="313"/>
      <c r="LD82" s="313"/>
      <c r="LF82" s="313"/>
      <c r="LH82" s="313"/>
      <c r="LJ82" s="313"/>
      <c r="LL82" s="313"/>
      <c r="LN82" s="313"/>
      <c r="LP82" s="313"/>
      <c r="LR82" s="313"/>
      <c r="LT82" s="313"/>
      <c r="LV82" s="313"/>
      <c r="LX82" s="313"/>
      <c r="LZ82" s="313"/>
      <c r="MB82" s="313"/>
      <c r="MD82" s="313"/>
      <c r="MF82" s="313"/>
      <c r="MH82" s="313"/>
      <c r="MJ82" s="313"/>
      <c r="ML82" s="313"/>
      <c r="MN82" s="313"/>
      <c r="MP82" s="313"/>
      <c r="MR82" s="313"/>
      <c r="MT82" s="313"/>
      <c r="MV82" s="313"/>
      <c r="MX82" s="313"/>
      <c r="MZ82" s="313"/>
      <c r="NB82" s="313"/>
      <c r="ND82" s="313"/>
      <c r="NF82" s="313"/>
      <c r="NH82" s="313"/>
      <c r="NJ82" s="313"/>
      <c r="NL82" s="313"/>
      <c r="NN82" s="313"/>
      <c r="NP82" s="313"/>
      <c r="NR82" s="313"/>
    </row>
    <row r="83" spans="1:382" s="281" customFormat="1" ht="150" customHeight="1">
      <c r="A83"/>
      <c r="B83"/>
      <c r="C83"/>
      <c r="D83"/>
      <c r="E83"/>
      <c r="F83"/>
      <c r="G83"/>
      <c r="H83"/>
      <c r="I83" t="str">
        <f>IF(M83="","",INDEX(Criterion_list!F:F,MATCH('MMS criteria'!M83,Criterion_list!C:C,0)))</f>
        <v/>
      </c>
      <c r="J83" s="312"/>
      <c r="K83" s="316" t="str">
        <f>IFERROR(IF(_xlfn.XLOOKUP($M83,Criterion_list!$C:$C,Criterion_list!A:A)=0,"",_xlfn.XLOOKUP($M83,Criterion_list!$C:$C,Criterion_list!A:A)),"")</f>
        <v/>
      </c>
      <c r="L83" s="317" t="str">
        <f>IFERROR(IF(_xlfn.XLOOKUP($M83,Criterion_list!$C:$C,Criterion_list!B:B)=0,"",_xlfn.XLOOKUP($M83,Criterion_list!$C:$C,Criterion_list!B:B)),"")</f>
        <v/>
      </c>
      <c r="M83" s="317" t="str">
        <f>IF(J83="","",_xlfn.XLOOKUP(J83,'Criteria Mapping'!B:B,'Criteria Mapping'!A:A))</f>
        <v/>
      </c>
      <c r="N83" s="318" t="str">
        <f>IFERROR(IF(_xlfn.XLOOKUP($J83,Criterion_list!$J:$J,Criterion_list!D:D)=0,"",_xlfn.XLOOKUP($J83,Criterion_list!$J:$J,Criterion_list!D:D)),"")</f>
        <v/>
      </c>
      <c r="O83" s="318" t="str">
        <f>IFERROR(IF(_xlfn.XLOOKUP($M83,Criterion_list!$C:$C,Criterion_list!E:E)=0,"",_xlfn.XLOOKUP($M83,Criterion_list!$C:$C,Criterion_list!E:E)),"")</f>
        <v/>
      </c>
      <c r="P83" s="330"/>
      <c r="Q83" s="304"/>
      <c r="R83" s="319" t="str">
        <f t="shared" si="1"/>
        <v/>
      </c>
      <c r="S83" s="304"/>
      <c r="T83" s="306"/>
      <c r="U83" s="305"/>
      <c r="V83" s="304"/>
      <c r="W83" s="304"/>
      <c r="X83" s="320" t="str">
        <f>IF(M83="","",_xlfn.XLOOKUP(M83,'Criteria Mapping'!A:A,'Criteria Mapping'!W:W))</f>
        <v/>
      </c>
      <c r="Y83" s="320" t="str">
        <f>IF(M83="","",_xlfn.XLOOKUP(M83,'Criteria Mapping'!A:A,'Criteria Mapping'!AH:AH))</f>
        <v/>
      </c>
      <c r="Z83" s="320" t="str">
        <f>IF(M83="","",_xlfn.XLOOKUP(M83,'Criteria Mapping'!A:A,'Criteria Mapping'!AD:AD))</f>
        <v/>
      </c>
      <c r="AA83"/>
      <c r="AC83" s="313"/>
      <c r="AE83" s="313"/>
      <c r="AG83" s="313"/>
      <c r="AI83" s="313"/>
      <c r="AK83" s="313"/>
      <c r="AM83" s="313"/>
      <c r="AO83" s="313"/>
      <c r="AQ83" s="313"/>
      <c r="AS83" s="313"/>
      <c r="AU83" s="313"/>
      <c r="KR83" s="313"/>
      <c r="KT83" s="313"/>
      <c r="KV83" s="313"/>
      <c r="KX83" s="313"/>
      <c r="KZ83" s="313"/>
      <c r="LB83" s="313"/>
      <c r="LD83" s="313"/>
      <c r="LF83" s="313"/>
      <c r="LH83" s="313"/>
      <c r="LJ83" s="313"/>
      <c r="LL83" s="313"/>
      <c r="LN83" s="313"/>
      <c r="LP83" s="313"/>
      <c r="LR83" s="313"/>
      <c r="LT83" s="313"/>
      <c r="LV83" s="313"/>
      <c r="LX83" s="313"/>
      <c r="LZ83" s="313"/>
      <c r="MB83" s="313"/>
      <c r="MD83" s="313"/>
      <c r="MF83" s="313"/>
      <c r="MH83" s="313"/>
      <c r="MJ83" s="313"/>
      <c r="ML83" s="313"/>
      <c r="MN83" s="313"/>
      <c r="MP83" s="313"/>
      <c r="MR83" s="313"/>
      <c r="MT83" s="313"/>
      <c r="MV83" s="313"/>
      <c r="MX83" s="313"/>
      <c r="MZ83" s="313"/>
      <c r="NB83" s="313"/>
      <c r="ND83" s="313"/>
      <c r="NF83" s="313"/>
      <c r="NH83" s="313"/>
      <c r="NJ83" s="313"/>
      <c r="NL83" s="313"/>
      <c r="NN83" s="313"/>
      <c r="NP83" s="313"/>
      <c r="NR83" s="313"/>
    </row>
    <row r="84" spans="1:382" s="281" customFormat="1" ht="150" customHeight="1">
      <c r="A84"/>
      <c r="B84"/>
      <c r="C84"/>
      <c r="D84"/>
      <c r="E84"/>
      <c r="F84"/>
      <c r="G84"/>
      <c r="H84"/>
      <c r="I84" t="str">
        <f>IF(M84="","",INDEX(Criterion_list!F:F,MATCH('MMS criteria'!M84,Criterion_list!C:C,0)))</f>
        <v/>
      </c>
      <c r="J84" s="312"/>
      <c r="K84" s="316" t="str">
        <f>IFERROR(IF(_xlfn.XLOOKUP($M84,Criterion_list!$C:$C,Criterion_list!A:A)=0,"",_xlfn.XLOOKUP($M84,Criterion_list!$C:$C,Criterion_list!A:A)),"")</f>
        <v/>
      </c>
      <c r="L84" s="317" t="str">
        <f>IFERROR(IF(_xlfn.XLOOKUP($M84,Criterion_list!$C:$C,Criterion_list!B:B)=0,"",_xlfn.XLOOKUP($M84,Criterion_list!$C:$C,Criterion_list!B:B)),"")</f>
        <v/>
      </c>
      <c r="M84" s="317" t="str">
        <f>IF(J84="","",_xlfn.XLOOKUP(J84,'Criteria Mapping'!B:B,'Criteria Mapping'!A:A))</f>
        <v/>
      </c>
      <c r="N84" s="318" t="str">
        <f>IFERROR(IF(_xlfn.XLOOKUP($J84,Criterion_list!$J:$J,Criterion_list!D:D)=0,"",_xlfn.XLOOKUP($J84,Criterion_list!$J:$J,Criterion_list!D:D)),"")</f>
        <v/>
      </c>
      <c r="O84" s="318" t="str">
        <f>IFERROR(IF(_xlfn.XLOOKUP($M84,Criterion_list!$C:$C,Criterion_list!E:E)=0,"",_xlfn.XLOOKUP($M84,Criterion_list!$C:$C,Criterion_list!E:E)),"")</f>
        <v/>
      </c>
      <c r="P84" s="330"/>
      <c r="Q84" s="304"/>
      <c r="R84" s="319" t="str">
        <f t="shared" si="1"/>
        <v/>
      </c>
      <c r="S84" s="304"/>
      <c r="T84" s="306"/>
      <c r="U84" s="305"/>
      <c r="V84" s="304"/>
      <c r="W84" s="304"/>
      <c r="X84" s="320" t="str">
        <f>IF(M84="","",_xlfn.XLOOKUP(M84,'Criteria Mapping'!A:A,'Criteria Mapping'!W:W))</f>
        <v/>
      </c>
      <c r="Y84" s="320" t="str">
        <f>IF(M84="","",_xlfn.XLOOKUP(M84,'Criteria Mapping'!A:A,'Criteria Mapping'!AH:AH))</f>
        <v/>
      </c>
      <c r="Z84" s="320" t="str">
        <f>IF(M84="","",_xlfn.XLOOKUP(M84,'Criteria Mapping'!A:A,'Criteria Mapping'!AD:AD))</f>
        <v/>
      </c>
      <c r="AA84"/>
      <c r="AC84" s="313"/>
      <c r="AE84" s="313"/>
      <c r="AG84" s="313"/>
      <c r="AI84" s="313"/>
      <c r="AK84" s="313"/>
      <c r="AM84" s="313"/>
      <c r="AO84" s="313"/>
      <c r="AQ84" s="313"/>
      <c r="AS84" s="313"/>
      <c r="AU84" s="313"/>
      <c r="KR84" s="313"/>
      <c r="KT84" s="313"/>
      <c r="KV84" s="313"/>
      <c r="KX84" s="313"/>
      <c r="KZ84" s="313"/>
      <c r="LB84" s="313"/>
      <c r="LD84" s="313"/>
      <c r="LF84" s="313"/>
      <c r="LH84" s="313"/>
      <c r="LJ84" s="313"/>
      <c r="LL84" s="313"/>
      <c r="LN84" s="313"/>
      <c r="LP84" s="313"/>
      <c r="LR84" s="313"/>
      <c r="LT84" s="313"/>
      <c r="LV84" s="313"/>
      <c r="LX84" s="313"/>
      <c r="LZ84" s="313"/>
      <c r="MB84" s="313"/>
      <c r="MD84" s="313"/>
      <c r="MF84" s="313"/>
      <c r="MH84" s="313"/>
      <c r="MJ84" s="313"/>
      <c r="ML84" s="313"/>
      <c r="MN84" s="313"/>
      <c r="MP84" s="313"/>
      <c r="MR84" s="313"/>
      <c r="MT84" s="313"/>
      <c r="MV84" s="313"/>
      <c r="MX84" s="313"/>
      <c r="MZ84" s="313"/>
      <c r="NB84" s="313"/>
      <c r="ND84" s="313"/>
      <c r="NF84" s="313"/>
      <c r="NH84" s="313"/>
      <c r="NJ84" s="313"/>
      <c r="NL84" s="313"/>
      <c r="NN84" s="313"/>
      <c r="NP84" s="313"/>
      <c r="NR84" s="313"/>
    </row>
    <row r="85" spans="1:382" s="281" customFormat="1" ht="150" customHeight="1">
      <c r="A85"/>
      <c r="B85"/>
      <c r="C85"/>
      <c r="D85"/>
      <c r="E85"/>
      <c r="F85"/>
      <c r="G85"/>
      <c r="H85"/>
      <c r="I85" t="str">
        <f>IF(M85="","",INDEX(Criterion_list!F:F,MATCH('MMS criteria'!M85,Criterion_list!C:C,0)))</f>
        <v/>
      </c>
      <c r="J85" s="312"/>
      <c r="K85" s="316" t="str">
        <f>IFERROR(IF(_xlfn.XLOOKUP($M85,Criterion_list!$C:$C,Criterion_list!A:A)=0,"",_xlfn.XLOOKUP($M85,Criterion_list!$C:$C,Criterion_list!A:A)),"")</f>
        <v/>
      </c>
      <c r="L85" s="317" t="str">
        <f>IFERROR(IF(_xlfn.XLOOKUP($M85,Criterion_list!$C:$C,Criterion_list!B:B)=0,"",_xlfn.XLOOKUP($M85,Criterion_list!$C:$C,Criterion_list!B:B)),"")</f>
        <v/>
      </c>
      <c r="M85" s="317" t="str">
        <f>IF(J85="","",_xlfn.XLOOKUP(J85,'Criteria Mapping'!B:B,'Criteria Mapping'!A:A))</f>
        <v/>
      </c>
      <c r="N85" s="318" t="str">
        <f>IFERROR(IF(_xlfn.XLOOKUP($J85,Criterion_list!$J:$J,Criterion_list!D:D)=0,"",_xlfn.XLOOKUP($J85,Criterion_list!$J:$J,Criterion_list!D:D)),"")</f>
        <v/>
      </c>
      <c r="O85" s="318" t="str">
        <f>IFERROR(IF(_xlfn.XLOOKUP($M85,Criterion_list!$C:$C,Criterion_list!E:E)=0,"",_xlfn.XLOOKUP($M85,Criterion_list!$C:$C,Criterion_list!E:E)),"")</f>
        <v/>
      </c>
      <c r="P85" s="330"/>
      <c r="Q85" s="304"/>
      <c r="R85" s="319" t="str">
        <f t="shared" si="1"/>
        <v/>
      </c>
      <c r="S85" s="304"/>
      <c r="T85" s="306"/>
      <c r="U85" s="305"/>
      <c r="V85" s="304"/>
      <c r="W85" s="304"/>
      <c r="X85" s="320" t="str">
        <f>IF(M85="","",_xlfn.XLOOKUP(M85,'Criteria Mapping'!A:A,'Criteria Mapping'!W:W))</f>
        <v/>
      </c>
      <c r="Y85" s="320" t="str">
        <f>IF(M85="","",_xlfn.XLOOKUP(M85,'Criteria Mapping'!A:A,'Criteria Mapping'!AH:AH))</f>
        <v/>
      </c>
      <c r="Z85" s="320" t="str">
        <f>IF(M85="","",_xlfn.XLOOKUP(M85,'Criteria Mapping'!A:A,'Criteria Mapping'!AD:AD))</f>
        <v/>
      </c>
      <c r="AA85"/>
      <c r="AC85" s="313"/>
      <c r="AE85" s="313"/>
      <c r="AG85" s="313"/>
      <c r="AI85" s="313"/>
      <c r="AK85" s="313"/>
      <c r="AM85" s="313"/>
      <c r="AO85" s="313"/>
      <c r="AQ85" s="313"/>
      <c r="AS85" s="313"/>
      <c r="AU85" s="313"/>
      <c r="KR85" s="313"/>
      <c r="KT85" s="313"/>
      <c r="KV85" s="313"/>
      <c r="KX85" s="313"/>
      <c r="KZ85" s="313"/>
      <c r="LB85" s="313"/>
      <c r="LD85" s="313"/>
      <c r="LF85" s="313"/>
      <c r="LH85" s="313"/>
      <c r="LJ85" s="313"/>
      <c r="LL85" s="313"/>
      <c r="LN85" s="313"/>
      <c r="LP85" s="313"/>
      <c r="LR85" s="313"/>
      <c r="LT85" s="313"/>
      <c r="LV85" s="313"/>
      <c r="LX85" s="313"/>
      <c r="LZ85" s="313"/>
      <c r="MB85" s="313"/>
      <c r="MD85" s="313"/>
      <c r="MF85" s="313"/>
      <c r="MH85" s="313"/>
      <c r="MJ85" s="313"/>
      <c r="ML85" s="313"/>
      <c r="MN85" s="313"/>
      <c r="MP85" s="313"/>
      <c r="MR85" s="313"/>
      <c r="MT85" s="313"/>
      <c r="MV85" s="313"/>
      <c r="MX85" s="313"/>
      <c r="MZ85" s="313"/>
      <c r="NB85" s="313"/>
      <c r="ND85" s="313"/>
      <c r="NF85" s="313"/>
      <c r="NH85" s="313"/>
      <c r="NJ85" s="313"/>
      <c r="NL85" s="313"/>
      <c r="NN85" s="313"/>
      <c r="NP85" s="313"/>
      <c r="NR85" s="313"/>
    </row>
    <row r="86" spans="1:382" s="281" customFormat="1" ht="150" customHeight="1">
      <c r="A86"/>
      <c r="B86"/>
      <c r="C86"/>
      <c r="D86"/>
      <c r="E86"/>
      <c r="F86"/>
      <c r="G86"/>
      <c r="H86"/>
      <c r="I86" t="str">
        <f>IF(M86="","",INDEX(Criterion_list!F:F,MATCH('MMS criteria'!M86,Criterion_list!C:C,0)))</f>
        <v/>
      </c>
      <c r="J86" s="312"/>
      <c r="K86" s="316" t="str">
        <f>IFERROR(IF(_xlfn.XLOOKUP($M86,Criterion_list!$C:$C,Criterion_list!A:A)=0,"",_xlfn.XLOOKUP($M86,Criterion_list!$C:$C,Criterion_list!A:A)),"")</f>
        <v/>
      </c>
      <c r="L86" s="317" t="str">
        <f>IFERROR(IF(_xlfn.XLOOKUP($M86,Criterion_list!$C:$C,Criterion_list!B:B)=0,"",_xlfn.XLOOKUP($M86,Criterion_list!$C:$C,Criterion_list!B:B)),"")</f>
        <v/>
      </c>
      <c r="M86" s="317" t="str">
        <f>IF(J86="","",_xlfn.XLOOKUP(J86,'Criteria Mapping'!B:B,'Criteria Mapping'!A:A))</f>
        <v/>
      </c>
      <c r="N86" s="318" t="str">
        <f>IFERROR(IF(_xlfn.XLOOKUP($J86,Criterion_list!$J:$J,Criterion_list!D:D)=0,"",_xlfn.XLOOKUP($J86,Criterion_list!$J:$J,Criterion_list!D:D)),"")</f>
        <v/>
      </c>
      <c r="O86" s="318" t="str">
        <f>IFERROR(IF(_xlfn.XLOOKUP($M86,Criterion_list!$C:$C,Criterion_list!E:E)=0,"",_xlfn.XLOOKUP($M86,Criterion_list!$C:$C,Criterion_list!E:E)),"")</f>
        <v/>
      </c>
      <c r="P86" s="330"/>
      <c r="Q86" s="304"/>
      <c r="R86" s="319" t="str">
        <f t="shared" si="1"/>
        <v/>
      </c>
      <c r="S86" s="304"/>
      <c r="T86" s="306"/>
      <c r="U86" s="305"/>
      <c r="V86" s="304"/>
      <c r="W86" s="304"/>
      <c r="X86" s="320" t="str">
        <f>IF(M86="","",_xlfn.XLOOKUP(M86,'Criteria Mapping'!A:A,'Criteria Mapping'!W:W))</f>
        <v/>
      </c>
      <c r="Y86" s="320" t="str">
        <f>IF(M86="","",_xlfn.XLOOKUP(M86,'Criteria Mapping'!A:A,'Criteria Mapping'!AH:AH))</f>
        <v/>
      </c>
      <c r="Z86" s="320" t="str">
        <f>IF(M86="","",_xlfn.XLOOKUP(M86,'Criteria Mapping'!A:A,'Criteria Mapping'!AD:AD))</f>
        <v/>
      </c>
      <c r="AA86"/>
      <c r="AC86" s="313"/>
      <c r="AE86" s="313"/>
      <c r="AG86" s="313"/>
      <c r="AI86" s="313"/>
      <c r="AK86" s="313"/>
      <c r="AM86" s="313"/>
      <c r="AO86" s="313"/>
      <c r="AQ86" s="313"/>
      <c r="AS86" s="313"/>
      <c r="AU86" s="313"/>
      <c r="KR86" s="313"/>
      <c r="KT86" s="313"/>
      <c r="KV86" s="313"/>
      <c r="KX86" s="313"/>
      <c r="KZ86" s="313"/>
      <c r="LB86" s="313"/>
      <c r="LD86" s="313"/>
      <c r="LF86" s="313"/>
      <c r="LH86" s="313"/>
      <c r="LJ86" s="313"/>
      <c r="LL86" s="313"/>
      <c r="LN86" s="313"/>
      <c r="LP86" s="313"/>
      <c r="LR86" s="313"/>
      <c r="LT86" s="313"/>
      <c r="LV86" s="313"/>
      <c r="LX86" s="313"/>
      <c r="LZ86" s="313"/>
      <c r="MB86" s="313"/>
      <c r="MD86" s="313"/>
      <c r="MF86" s="313"/>
      <c r="MH86" s="313"/>
      <c r="MJ86" s="313"/>
      <c r="ML86" s="313"/>
      <c r="MN86" s="313"/>
      <c r="MP86" s="313"/>
      <c r="MR86" s="313"/>
      <c r="MT86" s="313"/>
      <c r="MV86" s="313"/>
      <c r="MX86" s="313"/>
      <c r="MZ86" s="313"/>
      <c r="NB86" s="313"/>
      <c r="ND86" s="313"/>
      <c r="NF86" s="313"/>
      <c r="NH86" s="313"/>
      <c r="NJ86" s="313"/>
      <c r="NL86" s="313"/>
      <c r="NN86" s="313"/>
      <c r="NP86" s="313"/>
      <c r="NR86" s="313"/>
    </row>
    <row r="87" spans="1:382" s="281" customFormat="1" ht="150" customHeight="1">
      <c r="A87"/>
      <c r="B87"/>
      <c r="C87"/>
      <c r="D87"/>
      <c r="E87"/>
      <c r="F87"/>
      <c r="G87"/>
      <c r="H87"/>
      <c r="I87" t="str">
        <f>IF(M87="","",INDEX(Criterion_list!F:F,MATCH('MMS criteria'!M87,Criterion_list!C:C,0)))</f>
        <v/>
      </c>
      <c r="J87" s="312"/>
      <c r="K87" s="316" t="str">
        <f>IFERROR(IF(_xlfn.XLOOKUP($M87,Criterion_list!$C:$C,Criterion_list!A:A)=0,"",_xlfn.XLOOKUP($M87,Criterion_list!$C:$C,Criterion_list!A:A)),"")</f>
        <v/>
      </c>
      <c r="L87" s="317" t="str">
        <f>IFERROR(IF(_xlfn.XLOOKUP($M87,Criterion_list!$C:$C,Criterion_list!B:B)=0,"",_xlfn.XLOOKUP($M87,Criterion_list!$C:$C,Criterion_list!B:B)),"")</f>
        <v/>
      </c>
      <c r="M87" s="317" t="str">
        <f>IF(J87="","",_xlfn.XLOOKUP(J87,'Criteria Mapping'!B:B,'Criteria Mapping'!A:A))</f>
        <v/>
      </c>
      <c r="N87" s="318" t="str">
        <f>IFERROR(IF(_xlfn.XLOOKUP($J87,Criterion_list!$J:$J,Criterion_list!D:D)=0,"",_xlfn.XLOOKUP($J87,Criterion_list!$J:$J,Criterion_list!D:D)),"")</f>
        <v/>
      </c>
      <c r="O87" s="318" t="str">
        <f>IFERROR(IF(_xlfn.XLOOKUP($M87,Criterion_list!$C:$C,Criterion_list!E:E)=0,"",_xlfn.XLOOKUP($M87,Criterion_list!$C:$C,Criterion_list!E:E)),"")</f>
        <v/>
      </c>
      <c r="P87" s="330"/>
      <c r="Q87" s="304"/>
      <c r="R87" s="319" t="str">
        <f t="shared" si="1"/>
        <v/>
      </c>
      <c r="S87" s="304"/>
      <c r="T87" s="306"/>
      <c r="U87" s="305"/>
      <c r="V87" s="304"/>
      <c r="W87" s="304"/>
      <c r="X87" s="320" t="str">
        <f>IF(M87="","",_xlfn.XLOOKUP(M87,'Criteria Mapping'!A:A,'Criteria Mapping'!W:W))</f>
        <v/>
      </c>
      <c r="Y87" s="320" t="str">
        <f>IF(M87="","",_xlfn.XLOOKUP(M87,'Criteria Mapping'!A:A,'Criteria Mapping'!AH:AH))</f>
        <v/>
      </c>
      <c r="Z87" s="320" t="str">
        <f>IF(M87="","",_xlfn.XLOOKUP(M87,'Criteria Mapping'!A:A,'Criteria Mapping'!AD:AD))</f>
        <v/>
      </c>
      <c r="AA87"/>
      <c r="AC87" s="313"/>
      <c r="AE87" s="313"/>
      <c r="AG87" s="313"/>
      <c r="AI87" s="313"/>
      <c r="AK87" s="313"/>
      <c r="AM87" s="313"/>
      <c r="AO87" s="313"/>
      <c r="AQ87" s="313"/>
      <c r="AS87" s="313"/>
      <c r="AU87" s="313"/>
      <c r="KR87" s="313"/>
      <c r="KT87" s="313"/>
      <c r="KV87" s="313"/>
      <c r="KX87" s="313"/>
      <c r="KZ87" s="313"/>
      <c r="LB87" s="313"/>
      <c r="LD87" s="313"/>
      <c r="LF87" s="313"/>
      <c r="LH87" s="313"/>
      <c r="LJ87" s="313"/>
      <c r="LL87" s="313"/>
      <c r="LN87" s="313"/>
      <c r="LP87" s="313"/>
      <c r="LR87" s="313"/>
      <c r="LT87" s="313"/>
      <c r="LV87" s="313"/>
      <c r="LX87" s="313"/>
      <c r="LZ87" s="313"/>
      <c r="MB87" s="313"/>
      <c r="MD87" s="313"/>
      <c r="MF87" s="313"/>
      <c r="MH87" s="313"/>
      <c r="MJ87" s="313"/>
      <c r="ML87" s="313"/>
      <c r="MN87" s="313"/>
      <c r="MP87" s="313"/>
      <c r="MR87" s="313"/>
      <c r="MT87" s="313"/>
      <c r="MV87" s="313"/>
      <c r="MX87" s="313"/>
      <c r="MZ87" s="313"/>
      <c r="NB87" s="313"/>
      <c r="ND87" s="313"/>
      <c r="NF87" s="313"/>
      <c r="NH87" s="313"/>
      <c r="NJ87" s="313"/>
      <c r="NL87" s="313"/>
      <c r="NN87" s="313"/>
      <c r="NP87" s="313"/>
      <c r="NR87" s="313"/>
    </row>
    <row r="88" spans="1:382" s="281" customFormat="1" ht="150" customHeight="1">
      <c r="A88"/>
      <c r="B88"/>
      <c r="C88"/>
      <c r="D88"/>
      <c r="E88"/>
      <c r="F88"/>
      <c r="G88"/>
      <c r="H88"/>
      <c r="I88" t="str">
        <f>IF(M88="","",INDEX(Criterion_list!F:F,MATCH('MMS criteria'!M88,Criterion_list!C:C,0)))</f>
        <v/>
      </c>
      <c r="J88" s="312"/>
      <c r="K88" s="316" t="str">
        <f>IFERROR(IF(_xlfn.XLOOKUP($M88,Criterion_list!$C:$C,Criterion_list!A:A)=0,"",_xlfn.XLOOKUP($M88,Criterion_list!$C:$C,Criterion_list!A:A)),"")</f>
        <v/>
      </c>
      <c r="L88" s="317" t="str">
        <f>IFERROR(IF(_xlfn.XLOOKUP($M88,Criterion_list!$C:$C,Criterion_list!B:B)=0,"",_xlfn.XLOOKUP($M88,Criterion_list!$C:$C,Criterion_list!B:B)),"")</f>
        <v/>
      </c>
      <c r="M88" s="317" t="str">
        <f>IF(J88="","",_xlfn.XLOOKUP(J88,'Criteria Mapping'!B:B,'Criteria Mapping'!A:A))</f>
        <v/>
      </c>
      <c r="N88" s="318" t="str">
        <f>IFERROR(IF(_xlfn.XLOOKUP($J88,Criterion_list!$J:$J,Criterion_list!D:D)=0,"",_xlfn.XLOOKUP($J88,Criterion_list!$J:$J,Criterion_list!D:D)),"")</f>
        <v/>
      </c>
      <c r="O88" s="318" t="str">
        <f>IFERROR(IF(_xlfn.XLOOKUP($M88,Criterion_list!$C:$C,Criterion_list!E:E)=0,"",_xlfn.XLOOKUP($M88,Criterion_list!$C:$C,Criterion_list!E:E)),"")</f>
        <v/>
      </c>
      <c r="P88" s="330"/>
      <c r="Q88" s="304"/>
      <c r="R88" s="319" t="str">
        <f t="shared" si="1"/>
        <v/>
      </c>
      <c r="S88" s="304"/>
      <c r="T88" s="306"/>
      <c r="U88" s="305"/>
      <c r="V88" s="304"/>
      <c r="W88" s="304"/>
      <c r="X88" s="320" t="str">
        <f>IF(M88="","",_xlfn.XLOOKUP(M88,'Criteria Mapping'!A:A,'Criteria Mapping'!W:W))</f>
        <v/>
      </c>
      <c r="Y88" s="320" t="str">
        <f>IF(M88="","",_xlfn.XLOOKUP(M88,'Criteria Mapping'!A:A,'Criteria Mapping'!AH:AH))</f>
        <v/>
      </c>
      <c r="Z88" s="320" t="str">
        <f>IF(M88="","",_xlfn.XLOOKUP(M88,'Criteria Mapping'!A:A,'Criteria Mapping'!AD:AD))</f>
        <v/>
      </c>
      <c r="AA88"/>
      <c r="AC88" s="313"/>
      <c r="AE88" s="313"/>
      <c r="AG88" s="313"/>
      <c r="AI88" s="313"/>
      <c r="AK88" s="313"/>
      <c r="AM88" s="313"/>
      <c r="AO88" s="313"/>
      <c r="AQ88" s="313"/>
      <c r="AS88" s="313"/>
      <c r="AU88" s="313"/>
      <c r="KR88" s="313"/>
      <c r="KT88" s="313"/>
      <c r="KV88" s="313"/>
      <c r="KX88" s="313"/>
      <c r="KZ88" s="313"/>
      <c r="LB88" s="313"/>
      <c r="LD88" s="313"/>
      <c r="LF88" s="313"/>
      <c r="LH88" s="313"/>
      <c r="LJ88" s="313"/>
      <c r="LL88" s="313"/>
      <c r="LN88" s="313"/>
      <c r="LP88" s="313"/>
      <c r="LR88" s="313"/>
      <c r="LT88" s="313"/>
      <c r="LV88" s="313"/>
      <c r="LX88" s="313"/>
      <c r="LZ88" s="313"/>
      <c r="MB88" s="313"/>
      <c r="MD88" s="313"/>
      <c r="MF88" s="313"/>
      <c r="MH88" s="313"/>
      <c r="MJ88" s="313"/>
      <c r="ML88" s="313"/>
      <c r="MN88" s="313"/>
      <c r="MP88" s="313"/>
      <c r="MR88" s="313"/>
      <c r="MT88" s="313"/>
      <c r="MV88" s="313"/>
      <c r="MX88" s="313"/>
      <c r="MZ88" s="313"/>
      <c r="NB88" s="313"/>
      <c r="ND88" s="313"/>
      <c r="NF88" s="313"/>
      <c r="NH88" s="313"/>
      <c r="NJ88" s="313"/>
      <c r="NL88" s="313"/>
      <c r="NN88" s="313"/>
      <c r="NP88" s="313"/>
      <c r="NR88" s="313"/>
    </row>
    <row r="89" spans="1:382" s="281" customFormat="1" ht="150" customHeight="1">
      <c r="A89"/>
      <c r="B89"/>
      <c r="C89"/>
      <c r="D89"/>
      <c r="E89"/>
      <c r="F89"/>
      <c r="G89"/>
      <c r="H89"/>
      <c r="I89" t="str">
        <f>IF(M89="","",INDEX(Criterion_list!F:F,MATCH('MMS criteria'!M89,Criterion_list!C:C,0)))</f>
        <v/>
      </c>
      <c r="J89" s="312"/>
      <c r="K89" s="316" t="str">
        <f>IFERROR(IF(_xlfn.XLOOKUP($M89,Criterion_list!$C:$C,Criterion_list!A:A)=0,"",_xlfn.XLOOKUP($M89,Criterion_list!$C:$C,Criterion_list!A:A)),"")</f>
        <v/>
      </c>
      <c r="L89" s="317" t="str">
        <f>IFERROR(IF(_xlfn.XLOOKUP($M89,Criterion_list!$C:$C,Criterion_list!B:B)=0,"",_xlfn.XLOOKUP($M89,Criterion_list!$C:$C,Criterion_list!B:B)),"")</f>
        <v/>
      </c>
      <c r="M89" s="317" t="str">
        <f>IF(J89="","",_xlfn.XLOOKUP(J89,'Criteria Mapping'!B:B,'Criteria Mapping'!A:A))</f>
        <v/>
      </c>
      <c r="N89" s="318" t="str">
        <f>IFERROR(IF(_xlfn.XLOOKUP($J89,Criterion_list!$J:$J,Criterion_list!D:D)=0,"",_xlfn.XLOOKUP($J89,Criterion_list!$J:$J,Criterion_list!D:D)),"")</f>
        <v/>
      </c>
      <c r="O89" s="318" t="str">
        <f>IFERROR(IF(_xlfn.XLOOKUP($M89,Criterion_list!$C:$C,Criterion_list!E:E)=0,"",_xlfn.XLOOKUP($M89,Criterion_list!$C:$C,Criterion_list!E:E)),"")</f>
        <v/>
      </c>
      <c r="P89" s="330"/>
      <c r="Q89" s="304"/>
      <c r="R89" s="319" t="str">
        <f t="shared" si="1"/>
        <v/>
      </c>
      <c r="S89" s="304"/>
      <c r="T89" s="306"/>
      <c r="U89" s="305"/>
      <c r="V89" s="304"/>
      <c r="W89" s="304"/>
      <c r="X89" s="320" t="str">
        <f>IF(M89="","",_xlfn.XLOOKUP(M89,'Criteria Mapping'!A:A,'Criteria Mapping'!W:W))</f>
        <v/>
      </c>
      <c r="Y89" s="320" t="str">
        <f>IF(M89="","",_xlfn.XLOOKUP(M89,'Criteria Mapping'!A:A,'Criteria Mapping'!AH:AH))</f>
        <v/>
      </c>
      <c r="Z89" s="320" t="str">
        <f>IF(M89="","",_xlfn.XLOOKUP(M89,'Criteria Mapping'!A:A,'Criteria Mapping'!AD:AD))</f>
        <v/>
      </c>
      <c r="AA89"/>
      <c r="AC89" s="313"/>
      <c r="AE89" s="313"/>
      <c r="AG89" s="313"/>
      <c r="AI89" s="313"/>
      <c r="AK89" s="313"/>
      <c r="AM89" s="313"/>
      <c r="AO89" s="313"/>
      <c r="AQ89" s="313"/>
      <c r="AS89" s="313"/>
      <c r="AU89" s="313"/>
      <c r="KR89" s="313"/>
      <c r="KT89" s="313"/>
      <c r="KV89" s="313"/>
      <c r="KX89" s="313"/>
      <c r="KZ89" s="313"/>
      <c r="LB89" s="313"/>
      <c r="LD89" s="313"/>
      <c r="LF89" s="313"/>
      <c r="LH89" s="313"/>
      <c r="LJ89" s="313"/>
      <c r="LL89" s="313"/>
      <c r="LN89" s="313"/>
      <c r="LP89" s="313"/>
      <c r="LR89" s="313"/>
      <c r="LT89" s="313"/>
      <c r="LV89" s="313"/>
      <c r="LX89" s="313"/>
      <c r="LZ89" s="313"/>
      <c r="MB89" s="313"/>
      <c r="MD89" s="313"/>
      <c r="MF89" s="313"/>
      <c r="MH89" s="313"/>
      <c r="MJ89" s="313"/>
      <c r="ML89" s="313"/>
      <c r="MN89" s="313"/>
      <c r="MP89" s="313"/>
      <c r="MR89" s="313"/>
      <c r="MT89" s="313"/>
      <c r="MV89" s="313"/>
      <c r="MX89" s="313"/>
      <c r="MZ89" s="313"/>
      <c r="NB89" s="313"/>
      <c r="ND89" s="313"/>
      <c r="NF89" s="313"/>
      <c r="NH89" s="313"/>
      <c r="NJ89" s="313"/>
      <c r="NL89" s="313"/>
      <c r="NN89" s="313"/>
      <c r="NP89" s="313"/>
      <c r="NR89" s="313"/>
    </row>
    <row r="90" spans="1:382" s="281" customFormat="1" ht="150" customHeight="1">
      <c r="A90"/>
      <c r="B90"/>
      <c r="C90"/>
      <c r="D90"/>
      <c r="E90"/>
      <c r="F90"/>
      <c r="G90"/>
      <c r="H90"/>
      <c r="I90" t="str">
        <f>IF(M90="","",INDEX(Criterion_list!F:F,MATCH('MMS criteria'!M90,Criterion_list!C:C,0)))</f>
        <v/>
      </c>
      <c r="J90" s="312"/>
      <c r="K90" s="316" t="str">
        <f>IFERROR(IF(_xlfn.XLOOKUP($M90,Criterion_list!$C:$C,Criterion_list!A:A)=0,"",_xlfn.XLOOKUP($M90,Criterion_list!$C:$C,Criterion_list!A:A)),"")</f>
        <v/>
      </c>
      <c r="L90" s="317" t="str">
        <f>IFERROR(IF(_xlfn.XLOOKUP($M90,Criterion_list!$C:$C,Criterion_list!B:B)=0,"",_xlfn.XLOOKUP($M90,Criterion_list!$C:$C,Criterion_list!B:B)),"")</f>
        <v/>
      </c>
      <c r="M90" s="317" t="str">
        <f>IF(J90="","",_xlfn.XLOOKUP(J90,'Criteria Mapping'!B:B,'Criteria Mapping'!A:A))</f>
        <v/>
      </c>
      <c r="N90" s="318" t="str">
        <f>IFERROR(IF(_xlfn.XLOOKUP($J90,Criterion_list!$J:$J,Criterion_list!D:D)=0,"",_xlfn.XLOOKUP($J90,Criterion_list!$J:$J,Criterion_list!D:D)),"")</f>
        <v/>
      </c>
      <c r="O90" s="318" t="str">
        <f>IFERROR(IF(_xlfn.XLOOKUP($M90,Criterion_list!$C:$C,Criterion_list!E:E)=0,"",_xlfn.XLOOKUP($M90,Criterion_list!$C:$C,Criterion_list!E:E)),"")</f>
        <v/>
      </c>
      <c r="P90" s="330"/>
      <c r="Q90" s="304"/>
      <c r="R90" s="319" t="str">
        <f t="shared" si="1"/>
        <v/>
      </c>
      <c r="S90" s="304"/>
      <c r="T90" s="306"/>
      <c r="U90" s="305"/>
      <c r="V90" s="304"/>
      <c r="W90" s="304"/>
      <c r="X90" s="320" t="str">
        <f>IF(M90="","",_xlfn.XLOOKUP(M90,'Criteria Mapping'!A:A,'Criteria Mapping'!W:W))</f>
        <v/>
      </c>
      <c r="Y90" s="320" t="str">
        <f>IF(M90="","",_xlfn.XLOOKUP(M90,'Criteria Mapping'!A:A,'Criteria Mapping'!AH:AH))</f>
        <v/>
      </c>
      <c r="Z90" s="320" t="str">
        <f>IF(M90="","",_xlfn.XLOOKUP(M90,'Criteria Mapping'!A:A,'Criteria Mapping'!AD:AD))</f>
        <v/>
      </c>
      <c r="AA90"/>
      <c r="AC90" s="313"/>
      <c r="AE90" s="313"/>
      <c r="AG90" s="313"/>
      <c r="AI90" s="313"/>
      <c r="AK90" s="313"/>
      <c r="AM90" s="313"/>
      <c r="AO90" s="313"/>
      <c r="AQ90" s="313"/>
      <c r="AS90" s="313"/>
      <c r="AU90" s="313"/>
      <c r="KR90" s="313"/>
      <c r="KT90" s="313"/>
      <c r="KV90" s="313"/>
      <c r="KX90" s="313"/>
      <c r="KZ90" s="313"/>
      <c r="LB90" s="313"/>
      <c r="LD90" s="313"/>
      <c r="LF90" s="313"/>
      <c r="LH90" s="313"/>
      <c r="LJ90" s="313"/>
      <c r="LL90" s="313"/>
      <c r="LN90" s="313"/>
      <c r="LP90" s="313"/>
      <c r="LR90" s="313"/>
      <c r="LT90" s="313"/>
      <c r="LV90" s="313"/>
      <c r="LX90" s="313"/>
      <c r="LZ90" s="313"/>
      <c r="MB90" s="313"/>
      <c r="MD90" s="313"/>
      <c r="MF90" s="313"/>
      <c r="MH90" s="313"/>
      <c r="MJ90" s="313"/>
      <c r="ML90" s="313"/>
      <c r="MN90" s="313"/>
      <c r="MP90" s="313"/>
      <c r="MR90" s="313"/>
      <c r="MT90" s="313"/>
      <c r="MV90" s="313"/>
      <c r="MX90" s="313"/>
      <c r="MZ90" s="313"/>
      <c r="NB90" s="313"/>
      <c r="ND90" s="313"/>
      <c r="NF90" s="313"/>
      <c r="NH90" s="313"/>
      <c r="NJ90" s="313"/>
      <c r="NL90" s="313"/>
      <c r="NN90" s="313"/>
      <c r="NP90" s="313"/>
      <c r="NR90" s="313"/>
    </row>
    <row r="91" spans="1:382" s="281" customFormat="1" ht="150" customHeight="1">
      <c r="A91"/>
      <c r="B91"/>
      <c r="C91"/>
      <c r="D91"/>
      <c r="E91"/>
      <c r="F91"/>
      <c r="G91"/>
      <c r="H91"/>
      <c r="I91" t="str">
        <f>IF(M91="","",INDEX(Criterion_list!F:F,MATCH('MMS criteria'!M91,Criterion_list!C:C,0)))</f>
        <v/>
      </c>
      <c r="J91" s="312"/>
      <c r="K91" s="316" t="str">
        <f>IFERROR(IF(_xlfn.XLOOKUP($M91,Criterion_list!$C:$C,Criterion_list!A:A)=0,"",_xlfn.XLOOKUP($M91,Criterion_list!$C:$C,Criterion_list!A:A)),"")</f>
        <v/>
      </c>
      <c r="L91" s="317" t="str">
        <f>IFERROR(IF(_xlfn.XLOOKUP($M91,Criterion_list!$C:$C,Criterion_list!B:B)=0,"",_xlfn.XLOOKUP($M91,Criterion_list!$C:$C,Criterion_list!B:B)),"")</f>
        <v/>
      </c>
      <c r="M91" s="317" t="str">
        <f>IF(J91="","",_xlfn.XLOOKUP(J91,'Criteria Mapping'!B:B,'Criteria Mapping'!A:A))</f>
        <v/>
      </c>
      <c r="N91" s="318" t="str">
        <f>IFERROR(IF(_xlfn.XLOOKUP($J91,Criterion_list!$J:$J,Criterion_list!D:D)=0,"",_xlfn.XLOOKUP($J91,Criterion_list!$J:$J,Criterion_list!D:D)),"")</f>
        <v/>
      </c>
      <c r="O91" s="318" t="str">
        <f>IFERROR(IF(_xlfn.XLOOKUP($M91,Criterion_list!$C:$C,Criterion_list!E:E)=0,"",_xlfn.XLOOKUP($M91,Criterion_list!$C:$C,Criterion_list!E:E)),"")</f>
        <v/>
      </c>
      <c r="P91" s="330"/>
      <c r="Q91" s="304"/>
      <c r="R91" s="319" t="str">
        <f t="shared" si="1"/>
        <v/>
      </c>
      <c r="S91" s="304"/>
      <c r="T91" s="306"/>
      <c r="U91" s="305"/>
      <c r="V91" s="304"/>
      <c r="W91" s="304"/>
      <c r="X91" s="320" t="str">
        <f>IF(M91="","",_xlfn.XLOOKUP(M91,'Criteria Mapping'!A:A,'Criteria Mapping'!W:W))</f>
        <v/>
      </c>
      <c r="Y91" s="320" t="str">
        <f>IF(M91="","",_xlfn.XLOOKUP(M91,'Criteria Mapping'!A:A,'Criteria Mapping'!AH:AH))</f>
        <v/>
      </c>
      <c r="Z91" s="320" t="str">
        <f>IF(M91="","",_xlfn.XLOOKUP(M91,'Criteria Mapping'!A:A,'Criteria Mapping'!AD:AD))</f>
        <v/>
      </c>
      <c r="AA91"/>
      <c r="AC91" s="313"/>
      <c r="AE91" s="313"/>
      <c r="AG91" s="313"/>
      <c r="AI91" s="313"/>
      <c r="AK91" s="313"/>
      <c r="AM91" s="313"/>
      <c r="AO91" s="313"/>
      <c r="AQ91" s="313"/>
      <c r="AS91" s="313"/>
      <c r="AU91" s="313"/>
      <c r="KR91" s="313"/>
      <c r="KT91" s="313"/>
      <c r="KV91" s="313"/>
      <c r="KX91" s="313"/>
      <c r="KZ91" s="313"/>
      <c r="LB91" s="313"/>
      <c r="LD91" s="313"/>
      <c r="LF91" s="313"/>
      <c r="LH91" s="313"/>
      <c r="LJ91" s="313"/>
      <c r="LL91" s="313"/>
      <c r="LN91" s="313"/>
      <c r="LP91" s="313"/>
      <c r="LR91" s="313"/>
      <c r="LT91" s="313"/>
      <c r="LV91" s="313"/>
      <c r="LX91" s="313"/>
      <c r="LZ91" s="313"/>
      <c r="MB91" s="313"/>
      <c r="MD91" s="313"/>
      <c r="MF91" s="313"/>
      <c r="MH91" s="313"/>
      <c r="MJ91" s="313"/>
      <c r="ML91" s="313"/>
      <c r="MN91" s="313"/>
      <c r="MP91" s="313"/>
      <c r="MR91" s="313"/>
      <c r="MT91" s="313"/>
      <c r="MV91" s="313"/>
      <c r="MX91" s="313"/>
      <c r="MZ91" s="313"/>
      <c r="NB91" s="313"/>
      <c r="ND91" s="313"/>
      <c r="NF91" s="313"/>
      <c r="NH91" s="313"/>
      <c r="NJ91" s="313"/>
      <c r="NL91" s="313"/>
      <c r="NN91" s="313"/>
      <c r="NP91" s="313"/>
      <c r="NR91" s="313"/>
    </row>
    <row r="92" spans="1:382" s="281" customFormat="1" ht="150" customHeight="1">
      <c r="A92"/>
      <c r="B92"/>
      <c r="C92"/>
      <c r="D92"/>
      <c r="E92"/>
      <c r="F92"/>
      <c r="G92"/>
      <c r="H92"/>
      <c r="I92" t="str">
        <f>IF(M92="","",INDEX(Criterion_list!F:F,MATCH('MMS criteria'!M92,Criterion_list!C:C,0)))</f>
        <v/>
      </c>
      <c r="J92" s="312"/>
      <c r="K92" s="316" t="str">
        <f>IFERROR(IF(_xlfn.XLOOKUP($M92,Criterion_list!$C:$C,Criterion_list!A:A)=0,"",_xlfn.XLOOKUP($M92,Criterion_list!$C:$C,Criterion_list!A:A)),"")</f>
        <v/>
      </c>
      <c r="L92" s="317" t="str">
        <f>IFERROR(IF(_xlfn.XLOOKUP($M92,Criterion_list!$C:$C,Criterion_list!B:B)=0,"",_xlfn.XLOOKUP($M92,Criterion_list!$C:$C,Criterion_list!B:B)),"")</f>
        <v/>
      </c>
      <c r="M92" s="317" t="str">
        <f>IF(J92="","",_xlfn.XLOOKUP(J92,'Criteria Mapping'!B:B,'Criteria Mapping'!A:A))</f>
        <v/>
      </c>
      <c r="N92" s="318" t="str">
        <f>IFERROR(IF(_xlfn.XLOOKUP($J92,Criterion_list!$J:$J,Criterion_list!D:D)=0,"",_xlfn.XLOOKUP($J92,Criterion_list!$J:$J,Criterion_list!D:D)),"")</f>
        <v/>
      </c>
      <c r="O92" s="318" t="str">
        <f>IFERROR(IF(_xlfn.XLOOKUP($M92,Criterion_list!$C:$C,Criterion_list!E:E)=0,"",_xlfn.XLOOKUP($M92,Criterion_list!$C:$C,Criterion_list!E:E)),"")</f>
        <v/>
      </c>
      <c r="P92" s="330"/>
      <c r="Q92" s="304"/>
      <c r="R92" s="319" t="str">
        <f t="shared" si="1"/>
        <v/>
      </c>
      <c r="S92" s="304"/>
      <c r="T92" s="306"/>
      <c r="U92" s="305"/>
      <c r="V92" s="304"/>
      <c r="W92" s="304"/>
      <c r="X92" s="320" t="str">
        <f>IF(M92="","",_xlfn.XLOOKUP(M92,'Criteria Mapping'!A:A,'Criteria Mapping'!W:W))</f>
        <v/>
      </c>
      <c r="Y92" s="320" t="str">
        <f>IF(M92="","",_xlfn.XLOOKUP(M92,'Criteria Mapping'!A:A,'Criteria Mapping'!AH:AH))</f>
        <v/>
      </c>
      <c r="Z92" s="320" t="str">
        <f>IF(M92="","",_xlfn.XLOOKUP(M92,'Criteria Mapping'!A:A,'Criteria Mapping'!AD:AD))</f>
        <v/>
      </c>
      <c r="AA92"/>
      <c r="AC92" s="313"/>
      <c r="AE92" s="313"/>
      <c r="AG92" s="313"/>
      <c r="AI92" s="313"/>
      <c r="AK92" s="313"/>
      <c r="AM92" s="313"/>
      <c r="AO92" s="313"/>
      <c r="AQ92" s="313"/>
      <c r="AS92" s="313"/>
      <c r="AU92" s="313"/>
      <c r="KR92" s="313"/>
      <c r="KT92" s="313"/>
      <c r="KV92" s="313"/>
      <c r="KX92" s="313"/>
      <c r="KZ92" s="313"/>
      <c r="LB92" s="313"/>
      <c r="LD92" s="313"/>
      <c r="LF92" s="313"/>
      <c r="LH92" s="313"/>
      <c r="LJ92" s="313"/>
      <c r="LL92" s="313"/>
      <c r="LN92" s="313"/>
      <c r="LP92" s="313"/>
      <c r="LR92" s="313"/>
      <c r="LT92" s="313"/>
      <c r="LV92" s="313"/>
      <c r="LX92" s="313"/>
      <c r="LZ92" s="313"/>
      <c r="MB92" s="313"/>
      <c r="MD92" s="313"/>
      <c r="MF92" s="313"/>
      <c r="MH92" s="313"/>
      <c r="MJ92" s="313"/>
      <c r="ML92" s="313"/>
      <c r="MN92" s="313"/>
      <c r="MP92" s="313"/>
      <c r="MR92" s="313"/>
      <c r="MT92" s="313"/>
      <c r="MV92" s="313"/>
      <c r="MX92" s="313"/>
      <c r="MZ92" s="313"/>
      <c r="NB92" s="313"/>
      <c r="ND92" s="313"/>
      <c r="NF92" s="313"/>
      <c r="NH92" s="313"/>
      <c r="NJ92" s="313"/>
      <c r="NL92" s="313"/>
      <c r="NN92" s="313"/>
      <c r="NP92" s="313"/>
      <c r="NR92" s="313"/>
    </row>
    <row r="93" spans="1:382" s="281" customFormat="1" ht="150" customHeight="1">
      <c r="A93"/>
      <c r="B93"/>
      <c r="C93"/>
      <c r="D93"/>
      <c r="E93"/>
      <c r="F93"/>
      <c r="G93"/>
      <c r="H93"/>
      <c r="I93" t="str">
        <f>IF(M93="","",INDEX(Criterion_list!F:F,MATCH('MMS criteria'!M93,Criterion_list!C:C,0)))</f>
        <v/>
      </c>
      <c r="J93" s="312"/>
      <c r="K93" s="316" t="str">
        <f>IFERROR(IF(_xlfn.XLOOKUP($M93,Criterion_list!$C:$C,Criterion_list!A:A)=0,"",_xlfn.XLOOKUP($M93,Criterion_list!$C:$C,Criterion_list!A:A)),"")</f>
        <v/>
      </c>
      <c r="L93" s="317" t="str">
        <f>IFERROR(IF(_xlfn.XLOOKUP($M93,Criterion_list!$C:$C,Criterion_list!B:B)=0,"",_xlfn.XLOOKUP($M93,Criterion_list!$C:$C,Criterion_list!B:B)),"")</f>
        <v/>
      </c>
      <c r="M93" s="317" t="str">
        <f>IF(J93="","",_xlfn.XLOOKUP(J93,'Criteria Mapping'!B:B,'Criteria Mapping'!A:A))</f>
        <v/>
      </c>
      <c r="N93" s="318" t="str">
        <f>IFERROR(IF(_xlfn.XLOOKUP($J93,Criterion_list!$J:$J,Criterion_list!D:D)=0,"",_xlfn.XLOOKUP($J93,Criterion_list!$J:$J,Criterion_list!D:D)),"")</f>
        <v/>
      </c>
      <c r="O93" s="318" t="str">
        <f>IFERROR(IF(_xlfn.XLOOKUP($M93,Criterion_list!$C:$C,Criterion_list!E:E)=0,"",_xlfn.XLOOKUP($M93,Criterion_list!$C:$C,Criterion_list!E:E)),"")</f>
        <v/>
      </c>
      <c r="P93" s="330"/>
      <c r="Q93" s="304"/>
      <c r="R93" s="319" t="str">
        <f t="shared" si="1"/>
        <v/>
      </c>
      <c r="S93" s="304"/>
      <c r="T93" s="306"/>
      <c r="U93" s="305"/>
      <c r="V93" s="304"/>
      <c r="W93" s="304"/>
      <c r="X93" s="320" t="str">
        <f>IF(M93="","",_xlfn.XLOOKUP(M93,'Criteria Mapping'!A:A,'Criteria Mapping'!W:W))</f>
        <v/>
      </c>
      <c r="Y93" s="320" t="str">
        <f>IF(M93="","",_xlfn.XLOOKUP(M93,'Criteria Mapping'!A:A,'Criteria Mapping'!AH:AH))</f>
        <v/>
      </c>
      <c r="Z93" s="320" t="str">
        <f>IF(M93="","",_xlfn.XLOOKUP(M93,'Criteria Mapping'!A:A,'Criteria Mapping'!AD:AD))</f>
        <v/>
      </c>
      <c r="AA93"/>
      <c r="AC93" s="313"/>
      <c r="AE93" s="313"/>
      <c r="AG93" s="313"/>
      <c r="AI93" s="313"/>
      <c r="AK93" s="313"/>
      <c r="AM93" s="313"/>
      <c r="AO93" s="313"/>
      <c r="AQ93" s="313"/>
      <c r="AS93" s="313"/>
      <c r="AU93" s="313"/>
      <c r="KR93" s="313"/>
      <c r="KT93" s="313"/>
      <c r="KV93" s="313"/>
      <c r="KX93" s="313"/>
      <c r="KZ93" s="313"/>
      <c r="LB93" s="313"/>
      <c r="LD93" s="313"/>
      <c r="LF93" s="313"/>
      <c r="LH93" s="313"/>
      <c r="LJ93" s="313"/>
      <c r="LL93" s="313"/>
      <c r="LN93" s="313"/>
      <c r="LP93" s="313"/>
      <c r="LR93" s="313"/>
      <c r="LT93" s="313"/>
      <c r="LV93" s="313"/>
      <c r="LX93" s="313"/>
      <c r="LZ93" s="313"/>
      <c r="MB93" s="313"/>
      <c r="MD93" s="313"/>
      <c r="MF93" s="313"/>
      <c r="MH93" s="313"/>
      <c r="MJ93" s="313"/>
      <c r="ML93" s="313"/>
      <c r="MN93" s="313"/>
      <c r="MP93" s="313"/>
      <c r="MR93" s="313"/>
      <c r="MT93" s="313"/>
      <c r="MV93" s="313"/>
      <c r="MX93" s="313"/>
      <c r="MZ93" s="313"/>
      <c r="NB93" s="313"/>
      <c r="ND93" s="313"/>
      <c r="NF93" s="313"/>
      <c r="NH93" s="313"/>
      <c r="NJ93" s="313"/>
      <c r="NL93" s="313"/>
      <c r="NN93" s="313"/>
      <c r="NP93" s="313"/>
      <c r="NR93" s="313"/>
    </row>
    <row r="94" spans="1:382" s="281" customFormat="1" ht="150" customHeight="1">
      <c r="A94"/>
      <c r="B94"/>
      <c r="C94"/>
      <c r="D94"/>
      <c r="E94"/>
      <c r="F94"/>
      <c r="G94"/>
      <c r="H94"/>
      <c r="I94" t="str">
        <f>IF(M94="","",INDEX(Criterion_list!F:F,MATCH('MMS criteria'!M94,Criterion_list!C:C,0)))</f>
        <v/>
      </c>
      <c r="J94" s="312"/>
      <c r="K94" s="316" t="str">
        <f>IFERROR(IF(_xlfn.XLOOKUP($M94,Criterion_list!$C:$C,Criterion_list!A:A)=0,"",_xlfn.XLOOKUP($M94,Criterion_list!$C:$C,Criterion_list!A:A)),"")</f>
        <v/>
      </c>
      <c r="L94" s="317" t="str">
        <f>IFERROR(IF(_xlfn.XLOOKUP($M94,Criterion_list!$C:$C,Criterion_list!B:B)=0,"",_xlfn.XLOOKUP($M94,Criterion_list!$C:$C,Criterion_list!B:B)),"")</f>
        <v/>
      </c>
      <c r="M94" s="317" t="str">
        <f>IF(J94="","",_xlfn.XLOOKUP(J94,'Criteria Mapping'!B:B,'Criteria Mapping'!A:A))</f>
        <v/>
      </c>
      <c r="N94" s="318" t="str">
        <f>IFERROR(IF(_xlfn.XLOOKUP($J94,Criterion_list!$J:$J,Criterion_list!D:D)=0,"",_xlfn.XLOOKUP($J94,Criterion_list!$J:$J,Criterion_list!D:D)),"")</f>
        <v/>
      </c>
      <c r="O94" s="318" t="str">
        <f>IFERROR(IF(_xlfn.XLOOKUP($M94,Criterion_list!$C:$C,Criterion_list!E:E)=0,"",_xlfn.XLOOKUP($M94,Criterion_list!$C:$C,Criterion_list!E:E)),"")</f>
        <v/>
      </c>
      <c r="P94" s="330"/>
      <c r="Q94" s="304"/>
      <c r="R94" s="319" t="str">
        <f t="shared" si="1"/>
        <v/>
      </c>
      <c r="S94" s="304"/>
      <c r="T94" s="306"/>
      <c r="U94" s="305"/>
      <c r="V94" s="304"/>
      <c r="W94" s="304"/>
      <c r="X94" s="320" t="str">
        <f>IF(M94="","",_xlfn.XLOOKUP(M94,'Criteria Mapping'!A:A,'Criteria Mapping'!W:W))</f>
        <v/>
      </c>
      <c r="Y94" s="320" t="str">
        <f>IF(M94="","",_xlfn.XLOOKUP(M94,'Criteria Mapping'!A:A,'Criteria Mapping'!AH:AH))</f>
        <v/>
      </c>
      <c r="Z94" s="320" t="str">
        <f>IF(M94="","",_xlfn.XLOOKUP(M94,'Criteria Mapping'!A:A,'Criteria Mapping'!AD:AD))</f>
        <v/>
      </c>
      <c r="AA94"/>
      <c r="AC94" s="313"/>
      <c r="AE94" s="313"/>
      <c r="AG94" s="313"/>
      <c r="AI94" s="313"/>
      <c r="AK94" s="313"/>
      <c r="AM94" s="313"/>
      <c r="AO94" s="313"/>
      <c r="AQ94" s="313"/>
      <c r="AS94" s="313"/>
      <c r="AU94" s="313"/>
      <c r="KR94" s="313"/>
      <c r="KT94" s="313"/>
      <c r="KV94" s="313"/>
      <c r="KX94" s="313"/>
      <c r="KZ94" s="313"/>
      <c r="LB94" s="313"/>
      <c r="LD94" s="313"/>
      <c r="LF94" s="313"/>
      <c r="LH94" s="313"/>
      <c r="LJ94" s="313"/>
      <c r="LL94" s="313"/>
      <c r="LN94" s="313"/>
      <c r="LP94" s="313"/>
      <c r="LR94" s="313"/>
      <c r="LT94" s="313"/>
      <c r="LV94" s="313"/>
      <c r="LX94" s="313"/>
      <c r="LZ94" s="313"/>
      <c r="MB94" s="313"/>
      <c r="MD94" s="313"/>
      <c r="MF94" s="313"/>
      <c r="MH94" s="313"/>
      <c r="MJ94" s="313"/>
      <c r="ML94" s="313"/>
      <c r="MN94" s="313"/>
      <c r="MP94" s="313"/>
      <c r="MR94" s="313"/>
      <c r="MT94" s="313"/>
      <c r="MV94" s="313"/>
      <c r="MX94" s="313"/>
      <c r="MZ94" s="313"/>
      <c r="NB94" s="313"/>
      <c r="ND94" s="313"/>
      <c r="NF94" s="313"/>
      <c r="NH94" s="313"/>
      <c r="NJ94" s="313"/>
      <c r="NL94" s="313"/>
      <c r="NN94" s="313"/>
      <c r="NP94" s="313"/>
      <c r="NR94" s="313"/>
    </row>
    <row r="95" spans="1:382" s="281" customFormat="1" ht="150" customHeight="1">
      <c r="A95"/>
      <c r="B95"/>
      <c r="C95"/>
      <c r="D95"/>
      <c r="E95"/>
      <c r="F95"/>
      <c r="G95"/>
      <c r="H95"/>
      <c r="I95" t="str">
        <f>IF(M95="","",INDEX(Criterion_list!F:F,MATCH('MMS criteria'!M95,Criterion_list!C:C,0)))</f>
        <v/>
      </c>
      <c r="J95" s="312"/>
      <c r="K95" s="316" t="str">
        <f>IFERROR(IF(_xlfn.XLOOKUP($M95,Criterion_list!$C:$C,Criterion_list!A:A)=0,"",_xlfn.XLOOKUP($M95,Criterion_list!$C:$C,Criterion_list!A:A)),"")</f>
        <v/>
      </c>
      <c r="L95" s="317" t="str">
        <f>IFERROR(IF(_xlfn.XLOOKUP($M95,Criterion_list!$C:$C,Criterion_list!B:B)=0,"",_xlfn.XLOOKUP($M95,Criterion_list!$C:$C,Criterion_list!B:B)),"")</f>
        <v/>
      </c>
      <c r="M95" s="317" t="str">
        <f>IF(J95="","",_xlfn.XLOOKUP(J95,'Criteria Mapping'!B:B,'Criteria Mapping'!A:A))</f>
        <v/>
      </c>
      <c r="N95" s="318" t="str">
        <f>IFERROR(IF(_xlfn.XLOOKUP($J95,Criterion_list!$J:$J,Criterion_list!D:D)=0,"",_xlfn.XLOOKUP($J95,Criterion_list!$J:$J,Criterion_list!D:D)),"")</f>
        <v/>
      </c>
      <c r="O95" s="318" t="str">
        <f>IFERROR(IF(_xlfn.XLOOKUP($M95,Criterion_list!$C:$C,Criterion_list!E:E)=0,"",_xlfn.XLOOKUP($M95,Criterion_list!$C:$C,Criterion_list!E:E)),"")</f>
        <v/>
      </c>
      <c r="P95" s="330"/>
      <c r="Q95" s="304"/>
      <c r="R95" s="319" t="str">
        <f t="shared" si="1"/>
        <v/>
      </c>
      <c r="S95" s="304"/>
      <c r="T95" s="306"/>
      <c r="U95" s="305"/>
      <c r="V95" s="304"/>
      <c r="W95" s="304"/>
      <c r="X95" s="320" t="str">
        <f>IF(M95="","",_xlfn.XLOOKUP(M95,'Criteria Mapping'!A:A,'Criteria Mapping'!W:W))</f>
        <v/>
      </c>
      <c r="Y95" s="320" t="str">
        <f>IF(M95="","",_xlfn.XLOOKUP(M95,'Criteria Mapping'!A:A,'Criteria Mapping'!AH:AH))</f>
        <v/>
      </c>
      <c r="Z95" s="320" t="str">
        <f>IF(M95="","",_xlfn.XLOOKUP(M95,'Criteria Mapping'!A:A,'Criteria Mapping'!AD:AD))</f>
        <v/>
      </c>
      <c r="AA95"/>
      <c r="AC95" s="313"/>
      <c r="AE95" s="313"/>
      <c r="AG95" s="313"/>
      <c r="AI95" s="313"/>
      <c r="AK95" s="313"/>
      <c r="AM95" s="313"/>
      <c r="AO95" s="313"/>
      <c r="AQ95" s="313"/>
      <c r="AS95" s="313"/>
      <c r="AU95" s="313"/>
      <c r="KR95" s="313"/>
      <c r="KT95" s="313"/>
      <c r="KV95" s="313"/>
      <c r="KX95" s="313"/>
      <c r="KZ95" s="313"/>
      <c r="LB95" s="313"/>
      <c r="LD95" s="313"/>
      <c r="LF95" s="313"/>
      <c r="LH95" s="313"/>
      <c r="LJ95" s="313"/>
      <c r="LL95" s="313"/>
      <c r="LN95" s="313"/>
      <c r="LP95" s="313"/>
      <c r="LR95" s="313"/>
      <c r="LT95" s="313"/>
      <c r="LV95" s="313"/>
      <c r="LX95" s="313"/>
      <c r="LZ95" s="313"/>
      <c r="MB95" s="313"/>
      <c r="MD95" s="313"/>
      <c r="MF95" s="313"/>
      <c r="MH95" s="313"/>
      <c r="MJ95" s="313"/>
      <c r="ML95" s="313"/>
      <c r="MN95" s="313"/>
      <c r="MP95" s="313"/>
      <c r="MR95" s="313"/>
      <c r="MT95" s="313"/>
      <c r="MV95" s="313"/>
      <c r="MX95" s="313"/>
      <c r="MZ95" s="313"/>
      <c r="NB95" s="313"/>
      <c r="ND95" s="313"/>
      <c r="NF95" s="313"/>
      <c r="NH95" s="313"/>
      <c r="NJ95" s="313"/>
      <c r="NL95" s="313"/>
      <c r="NN95" s="313"/>
      <c r="NP95" s="313"/>
      <c r="NR95" s="313"/>
    </row>
    <row r="96" spans="1:382" s="281" customFormat="1" ht="150" customHeight="1">
      <c r="A96"/>
      <c r="B96"/>
      <c r="C96"/>
      <c r="D96"/>
      <c r="E96"/>
      <c r="F96"/>
      <c r="G96"/>
      <c r="H96"/>
      <c r="I96" t="str">
        <f>IF(M96="","",INDEX(Criterion_list!F:F,MATCH('MMS criteria'!M96,Criterion_list!C:C,0)))</f>
        <v/>
      </c>
      <c r="J96" s="312"/>
      <c r="K96" s="316" t="str">
        <f>IFERROR(IF(_xlfn.XLOOKUP($M96,Criterion_list!$C:$C,Criterion_list!A:A)=0,"",_xlfn.XLOOKUP($M96,Criterion_list!$C:$C,Criterion_list!A:A)),"")</f>
        <v/>
      </c>
      <c r="L96" s="317" t="str">
        <f>IFERROR(IF(_xlfn.XLOOKUP($M96,Criterion_list!$C:$C,Criterion_list!B:B)=0,"",_xlfn.XLOOKUP($M96,Criterion_list!$C:$C,Criterion_list!B:B)),"")</f>
        <v/>
      </c>
      <c r="M96" s="317" t="str">
        <f>IF(J96="","",_xlfn.XLOOKUP(J96,'Criteria Mapping'!B:B,'Criteria Mapping'!A:A))</f>
        <v/>
      </c>
      <c r="N96" s="318" t="str">
        <f>IFERROR(IF(_xlfn.XLOOKUP($J96,Criterion_list!$J:$J,Criterion_list!D:D)=0,"",_xlfn.XLOOKUP($J96,Criterion_list!$J:$J,Criterion_list!D:D)),"")</f>
        <v/>
      </c>
      <c r="O96" s="318" t="str">
        <f>IFERROR(IF(_xlfn.XLOOKUP($M96,Criterion_list!$C:$C,Criterion_list!E:E)=0,"",_xlfn.XLOOKUP($M96,Criterion_list!$C:$C,Criterion_list!E:E)),"")</f>
        <v/>
      </c>
      <c r="P96" s="330"/>
      <c r="Q96" s="304"/>
      <c r="R96" s="319" t="str">
        <f t="shared" si="1"/>
        <v/>
      </c>
      <c r="S96" s="304"/>
      <c r="T96" s="306"/>
      <c r="U96" s="305"/>
      <c r="V96" s="304"/>
      <c r="W96" s="304"/>
      <c r="X96" s="320" t="str">
        <f>IF(M96="","",_xlfn.XLOOKUP(M96,'Criteria Mapping'!A:A,'Criteria Mapping'!W:W))</f>
        <v/>
      </c>
      <c r="Y96" s="320" t="str">
        <f>IF(M96="","",_xlfn.XLOOKUP(M96,'Criteria Mapping'!A:A,'Criteria Mapping'!AH:AH))</f>
        <v/>
      </c>
      <c r="Z96" s="320" t="str">
        <f>IF(M96="","",_xlfn.XLOOKUP(M96,'Criteria Mapping'!A:A,'Criteria Mapping'!AD:AD))</f>
        <v/>
      </c>
      <c r="AA96"/>
      <c r="AC96" s="313"/>
      <c r="AE96" s="313"/>
      <c r="AG96" s="313"/>
      <c r="AI96" s="313"/>
      <c r="AK96" s="313"/>
      <c r="AM96" s="313"/>
      <c r="AO96" s="313"/>
      <c r="AQ96" s="313"/>
      <c r="AS96" s="313"/>
      <c r="AU96" s="313"/>
      <c r="KR96" s="313"/>
      <c r="KT96" s="313"/>
      <c r="KV96" s="313"/>
      <c r="KX96" s="313"/>
      <c r="KZ96" s="313"/>
      <c r="LB96" s="313"/>
      <c r="LD96" s="313"/>
      <c r="LF96" s="313"/>
      <c r="LH96" s="313"/>
      <c r="LJ96" s="313"/>
      <c r="LL96" s="313"/>
      <c r="LN96" s="313"/>
      <c r="LP96" s="313"/>
      <c r="LR96" s="313"/>
      <c r="LT96" s="313"/>
      <c r="LV96" s="313"/>
      <c r="LX96" s="313"/>
      <c r="LZ96" s="313"/>
      <c r="MB96" s="313"/>
      <c r="MD96" s="313"/>
      <c r="MF96" s="313"/>
      <c r="MH96" s="313"/>
      <c r="MJ96" s="313"/>
      <c r="ML96" s="313"/>
      <c r="MN96" s="313"/>
      <c r="MP96" s="313"/>
      <c r="MR96" s="313"/>
      <c r="MT96" s="313"/>
      <c r="MV96" s="313"/>
      <c r="MX96" s="313"/>
      <c r="MZ96" s="313"/>
      <c r="NB96" s="313"/>
      <c r="ND96" s="313"/>
      <c r="NF96" s="313"/>
      <c r="NH96" s="313"/>
      <c r="NJ96" s="313"/>
      <c r="NL96" s="313"/>
      <c r="NN96" s="313"/>
      <c r="NP96" s="313"/>
      <c r="NR96" s="313"/>
    </row>
    <row r="97" spans="1:382" s="281" customFormat="1" ht="150" customHeight="1">
      <c r="A97"/>
      <c r="B97"/>
      <c r="C97"/>
      <c r="D97"/>
      <c r="E97"/>
      <c r="F97"/>
      <c r="G97"/>
      <c r="H97"/>
      <c r="I97" t="str">
        <f>IF(M97="","",INDEX(Criterion_list!F:F,MATCH('MMS criteria'!M97,Criterion_list!C:C,0)))</f>
        <v/>
      </c>
      <c r="J97" s="312"/>
      <c r="K97" s="316" t="str">
        <f>IFERROR(IF(_xlfn.XLOOKUP($M97,Criterion_list!$C:$C,Criterion_list!A:A)=0,"",_xlfn.XLOOKUP($M97,Criterion_list!$C:$C,Criterion_list!A:A)),"")</f>
        <v/>
      </c>
      <c r="L97" s="317" t="str">
        <f>IFERROR(IF(_xlfn.XLOOKUP($M97,Criterion_list!$C:$C,Criterion_list!B:B)=0,"",_xlfn.XLOOKUP($M97,Criterion_list!$C:$C,Criterion_list!B:B)),"")</f>
        <v/>
      </c>
      <c r="M97" s="317" t="str">
        <f>IF(J97="","",_xlfn.XLOOKUP(J97,'Criteria Mapping'!B:B,'Criteria Mapping'!A:A))</f>
        <v/>
      </c>
      <c r="N97" s="318" t="str">
        <f>IFERROR(IF(_xlfn.XLOOKUP($J97,Criterion_list!$J:$J,Criterion_list!D:D)=0,"",_xlfn.XLOOKUP($J97,Criterion_list!$J:$J,Criterion_list!D:D)),"")</f>
        <v/>
      </c>
      <c r="O97" s="318" t="str">
        <f>IFERROR(IF(_xlfn.XLOOKUP($M97,Criterion_list!$C:$C,Criterion_list!E:E)=0,"",_xlfn.XLOOKUP($M97,Criterion_list!$C:$C,Criterion_list!E:E)),"")</f>
        <v/>
      </c>
      <c r="P97" s="330"/>
      <c r="Q97" s="304"/>
      <c r="R97" s="319" t="str">
        <f t="shared" si="1"/>
        <v/>
      </c>
      <c r="S97" s="304"/>
      <c r="T97" s="306"/>
      <c r="U97" s="305"/>
      <c r="V97" s="304"/>
      <c r="W97" s="304"/>
      <c r="X97" s="320" t="str">
        <f>IF(M97="","",_xlfn.XLOOKUP(M97,'Criteria Mapping'!A:A,'Criteria Mapping'!W:W))</f>
        <v/>
      </c>
      <c r="Y97" s="320" t="str">
        <f>IF(M97="","",_xlfn.XLOOKUP(M97,'Criteria Mapping'!A:A,'Criteria Mapping'!AH:AH))</f>
        <v/>
      </c>
      <c r="Z97" s="320" t="str">
        <f>IF(M97="","",_xlfn.XLOOKUP(M97,'Criteria Mapping'!A:A,'Criteria Mapping'!AD:AD))</f>
        <v/>
      </c>
      <c r="AA97"/>
      <c r="AC97" s="313"/>
      <c r="AE97" s="313"/>
      <c r="AG97" s="313"/>
      <c r="AI97" s="313"/>
      <c r="AK97" s="313"/>
      <c r="AM97" s="313"/>
      <c r="AO97" s="313"/>
      <c r="AQ97" s="313"/>
      <c r="AS97" s="313"/>
      <c r="AU97" s="313"/>
      <c r="KR97" s="313"/>
      <c r="KT97" s="313"/>
      <c r="KV97" s="313"/>
      <c r="KX97" s="313"/>
      <c r="KZ97" s="313"/>
      <c r="LB97" s="313"/>
      <c r="LD97" s="313"/>
      <c r="LF97" s="313"/>
      <c r="LH97" s="313"/>
      <c r="LJ97" s="313"/>
      <c r="LL97" s="313"/>
      <c r="LN97" s="313"/>
      <c r="LP97" s="313"/>
      <c r="LR97" s="313"/>
      <c r="LT97" s="313"/>
      <c r="LV97" s="313"/>
      <c r="LX97" s="313"/>
      <c r="LZ97" s="313"/>
      <c r="MB97" s="313"/>
      <c r="MD97" s="313"/>
      <c r="MF97" s="313"/>
      <c r="MH97" s="313"/>
      <c r="MJ97" s="313"/>
      <c r="ML97" s="313"/>
      <c r="MN97" s="313"/>
      <c r="MP97" s="313"/>
      <c r="MR97" s="313"/>
      <c r="MT97" s="313"/>
      <c r="MV97" s="313"/>
      <c r="MX97" s="313"/>
      <c r="MZ97" s="313"/>
      <c r="NB97" s="313"/>
      <c r="ND97" s="313"/>
      <c r="NF97" s="313"/>
      <c r="NH97" s="313"/>
      <c r="NJ97" s="313"/>
      <c r="NL97" s="313"/>
      <c r="NN97" s="313"/>
      <c r="NP97" s="313"/>
      <c r="NR97" s="313"/>
    </row>
    <row r="98" spans="1:382" s="281" customFormat="1" ht="150" customHeight="1">
      <c r="A98"/>
      <c r="B98"/>
      <c r="C98"/>
      <c r="D98"/>
      <c r="E98"/>
      <c r="F98"/>
      <c r="G98"/>
      <c r="H98"/>
      <c r="I98" t="str">
        <f>IF(M98="","",INDEX(Criterion_list!F:F,MATCH('MMS criteria'!M98,Criterion_list!C:C,0)))</f>
        <v/>
      </c>
      <c r="J98" s="312"/>
      <c r="K98" s="316" t="str">
        <f>IFERROR(IF(_xlfn.XLOOKUP($M98,Criterion_list!$C:$C,Criterion_list!A:A)=0,"",_xlfn.XLOOKUP($M98,Criterion_list!$C:$C,Criterion_list!A:A)),"")</f>
        <v/>
      </c>
      <c r="L98" s="317" t="str">
        <f>IFERROR(IF(_xlfn.XLOOKUP($M98,Criterion_list!$C:$C,Criterion_list!B:B)=0,"",_xlfn.XLOOKUP($M98,Criterion_list!$C:$C,Criterion_list!B:B)),"")</f>
        <v/>
      </c>
      <c r="M98" s="317" t="str">
        <f>IF(J98="","",_xlfn.XLOOKUP(J98,'Criteria Mapping'!B:B,'Criteria Mapping'!A:A))</f>
        <v/>
      </c>
      <c r="N98" s="318" t="str">
        <f>IFERROR(IF(_xlfn.XLOOKUP($J98,Criterion_list!$J:$J,Criterion_list!D:D)=0,"",_xlfn.XLOOKUP($J98,Criterion_list!$J:$J,Criterion_list!D:D)),"")</f>
        <v/>
      </c>
      <c r="O98" s="318" t="str">
        <f>IFERROR(IF(_xlfn.XLOOKUP($M98,Criterion_list!$C:$C,Criterion_list!E:E)=0,"",_xlfn.XLOOKUP($M98,Criterion_list!$C:$C,Criterion_list!E:E)),"")</f>
        <v/>
      </c>
      <c r="P98" s="330"/>
      <c r="Q98" s="304"/>
      <c r="R98" s="319" t="str">
        <f t="shared" si="1"/>
        <v/>
      </c>
      <c r="S98" s="304"/>
      <c r="T98" s="306"/>
      <c r="U98" s="305"/>
      <c r="V98" s="304"/>
      <c r="W98" s="304"/>
      <c r="X98" s="320" t="str">
        <f>IF(M98="","",_xlfn.XLOOKUP(M98,'Criteria Mapping'!A:A,'Criteria Mapping'!W:W))</f>
        <v/>
      </c>
      <c r="Y98" s="320" t="str">
        <f>IF(M98="","",_xlfn.XLOOKUP(M98,'Criteria Mapping'!A:A,'Criteria Mapping'!AH:AH))</f>
        <v/>
      </c>
      <c r="Z98" s="320" t="str">
        <f>IF(M98="","",_xlfn.XLOOKUP(M98,'Criteria Mapping'!A:A,'Criteria Mapping'!AD:AD))</f>
        <v/>
      </c>
      <c r="AA98"/>
      <c r="AC98" s="313"/>
      <c r="AE98" s="313"/>
      <c r="AG98" s="313"/>
      <c r="AI98" s="313"/>
      <c r="AK98" s="313"/>
      <c r="AM98" s="313"/>
      <c r="AO98" s="313"/>
      <c r="AQ98" s="313"/>
      <c r="AS98" s="313"/>
      <c r="AU98" s="313"/>
      <c r="KR98" s="313"/>
      <c r="KT98" s="313"/>
      <c r="KV98" s="313"/>
      <c r="KX98" s="313"/>
      <c r="KZ98" s="313"/>
      <c r="LB98" s="313"/>
      <c r="LD98" s="313"/>
      <c r="LF98" s="313"/>
      <c r="LH98" s="313"/>
      <c r="LJ98" s="313"/>
      <c r="LL98" s="313"/>
      <c r="LN98" s="313"/>
      <c r="LP98" s="313"/>
      <c r="LR98" s="313"/>
      <c r="LT98" s="313"/>
      <c r="LV98" s="313"/>
      <c r="LX98" s="313"/>
      <c r="LZ98" s="313"/>
      <c r="MB98" s="313"/>
      <c r="MD98" s="313"/>
      <c r="MF98" s="313"/>
      <c r="MH98" s="313"/>
      <c r="MJ98" s="313"/>
      <c r="ML98" s="313"/>
      <c r="MN98" s="313"/>
      <c r="MP98" s="313"/>
      <c r="MR98" s="313"/>
      <c r="MT98" s="313"/>
      <c r="MV98" s="313"/>
      <c r="MX98" s="313"/>
      <c r="MZ98" s="313"/>
      <c r="NB98" s="313"/>
      <c r="ND98" s="313"/>
      <c r="NF98" s="313"/>
      <c r="NH98" s="313"/>
      <c r="NJ98" s="313"/>
      <c r="NL98" s="313"/>
      <c r="NN98" s="313"/>
      <c r="NP98" s="313"/>
      <c r="NR98" s="313"/>
    </row>
    <row r="99" spans="1:382" s="281" customFormat="1" ht="150" customHeight="1">
      <c r="A99"/>
      <c r="B99"/>
      <c r="C99"/>
      <c r="D99"/>
      <c r="E99"/>
      <c r="F99"/>
      <c r="G99"/>
      <c r="H99"/>
      <c r="I99" t="str">
        <f>IF(M99="","",INDEX(Criterion_list!F:F,MATCH('MMS criteria'!M99,Criterion_list!C:C,0)))</f>
        <v/>
      </c>
      <c r="J99" s="312"/>
      <c r="K99" s="316" t="str">
        <f>IFERROR(IF(_xlfn.XLOOKUP($M99,Criterion_list!$C:$C,Criterion_list!A:A)=0,"",_xlfn.XLOOKUP($M99,Criterion_list!$C:$C,Criterion_list!A:A)),"")</f>
        <v/>
      </c>
      <c r="L99" s="317" t="str">
        <f>IFERROR(IF(_xlfn.XLOOKUP($M99,Criterion_list!$C:$C,Criterion_list!B:B)=0,"",_xlfn.XLOOKUP($M99,Criterion_list!$C:$C,Criterion_list!B:B)),"")</f>
        <v/>
      </c>
      <c r="M99" s="317" t="str">
        <f>IF(J99="","",_xlfn.XLOOKUP(J99,'Criteria Mapping'!B:B,'Criteria Mapping'!A:A))</f>
        <v/>
      </c>
      <c r="N99" s="318" t="str">
        <f>IFERROR(IF(_xlfn.XLOOKUP($J99,Criterion_list!$J:$J,Criterion_list!D:D)=0,"",_xlfn.XLOOKUP($J99,Criterion_list!$J:$J,Criterion_list!D:D)),"")</f>
        <v/>
      </c>
      <c r="O99" s="318" t="str">
        <f>IFERROR(IF(_xlfn.XLOOKUP($M99,Criterion_list!$C:$C,Criterion_list!E:E)=0,"",_xlfn.XLOOKUP($M99,Criterion_list!$C:$C,Criterion_list!E:E)),"")</f>
        <v/>
      </c>
      <c r="P99" s="330"/>
      <c r="Q99" s="304"/>
      <c r="R99" s="319" t="str">
        <f t="shared" si="1"/>
        <v/>
      </c>
      <c r="S99" s="304"/>
      <c r="T99" s="306"/>
      <c r="U99" s="305"/>
      <c r="V99" s="304"/>
      <c r="W99" s="304"/>
      <c r="X99" s="320" t="str">
        <f>IF(M99="","",_xlfn.XLOOKUP(M99,'Criteria Mapping'!A:A,'Criteria Mapping'!W:W))</f>
        <v/>
      </c>
      <c r="Y99" s="320" t="str">
        <f>IF(M99="","",_xlfn.XLOOKUP(M99,'Criteria Mapping'!A:A,'Criteria Mapping'!AH:AH))</f>
        <v/>
      </c>
      <c r="Z99" s="320" t="str">
        <f>IF(M99="","",_xlfn.XLOOKUP(M99,'Criteria Mapping'!A:A,'Criteria Mapping'!AD:AD))</f>
        <v/>
      </c>
      <c r="AA99"/>
      <c r="AC99" s="313"/>
      <c r="AE99" s="313"/>
      <c r="AG99" s="313"/>
      <c r="AI99" s="313"/>
      <c r="AK99" s="313"/>
      <c r="AM99" s="313"/>
      <c r="AO99" s="313"/>
      <c r="AQ99" s="313"/>
      <c r="AS99" s="313"/>
      <c r="AU99" s="313"/>
      <c r="KR99" s="313"/>
      <c r="KT99" s="313"/>
      <c r="KV99" s="313"/>
      <c r="KX99" s="313"/>
      <c r="KZ99" s="313"/>
      <c r="LB99" s="313"/>
      <c r="LD99" s="313"/>
      <c r="LF99" s="313"/>
      <c r="LH99" s="313"/>
      <c r="LJ99" s="313"/>
      <c r="LL99" s="313"/>
      <c r="LN99" s="313"/>
      <c r="LP99" s="313"/>
      <c r="LR99" s="313"/>
      <c r="LT99" s="313"/>
      <c r="LV99" s="313"/>
      <c r="LX99" s="313"/>
      <c r="LZ99" s="313"/>
      <c r="MB99" s="313"/>
      <c r="MD99" s="313"/>
      <c r="MF99" s="313"/>
      <c r="MH99" s="313"/>
      <c r="MJ99" s="313"/>
      <c r="ML99" s="313"/>
      <c r="MN99" s="313"/>
      <c r="MP99" s="313"/>
      <c r="MR99" s="313"/>
      <c r="MT99" s="313"/>
      <c r="MV99" s="313"/>
      <c r="MX99" s="313"/>
      <c r="MZ99" s="313"/>
      <c r="NB99" s="313"/>
      <c r="ND99" s="313"/>
      <c r="NF99" s="313"/>
      <c r="NH99" s="313"/>
      <c r="NJ99" s="313"/>
      <c r="NL99" s="313"/>
      <c r="NN99" s="313"/>
      <c r="NP99" s="313"/>
      <c r="NR99" s="313"/>
    </row>
    <row r="100" spans="1:382" s="281" customFormat="1" ht="150" customHeight="1">
      <c r="A100"/>
      <c r="B100"/>
      <c r="C100"/>
      <c r="D100"/>
      <c r="E100"/>
      <c r="F100"/>
      <c r="G100"/>
      <c r="H100"/>
      <c r="I100" t="str">
        <f>IF(M100="","",INDEX(Criterion_list!F:F,MATCH('MMS criteria'!M100,Criterion_list!C:C,0)))</f>
        <v/>
      </c>
      <c r="J100" s="312"/>
      <c r="K100" s="316" t="str">
        <f>IFERROR(IF(_xlfn.XLOOKUP($M100,Criterion_list!$C:$C,Criterion_list!A:A)=0,"",_xlfn.XLOOKUP($M100,Criterion_list!$C:$C,Criterion_list!A:A)),"")</f>
        <v/>
      </c>
      <c r="L100" s="317" t="str">
        <f>IFERROR(IF(_xlfn.XLOOKUP($M100,Criterion_list!$C:$C,Criterion_list!B:B)=0,"",_xlfn.XLOOKUP($M100,Criterion_list!$C:$C,Criterion_list!B:B)),"")</f>
        <v/>
      </c>
      <c r="M100" s="317" t="str">
        <f>IF(J100="","",_xlfn.XLOOKUP(J100,'Criteria Mapping'!B:B,'Criteria Mapping'!A:A))</f>
        <v/>
      </c>
      <c r="N100" s="318" t="str">
        <f>IFERROR(IF(_xlfn.XLOOKUP($J100,Criterion_list!$J:$J,Criterion_list!D:D)=0,"",_xlfn.XLOOKUP($J100,Criterion_list!$J:$J,Criterion_list!D:D)),"")</f>
        <v/>
      </c>
      <c r="O100" s="318" t="str">
        <f>IFERROR(IF(_xlfn.XLOOKUP($M100,Criterion_list!$C:$C,Criterion_list!E:E)=0,"",_xlfn.XLOOKUP($M100,Criterion_list!$C:$C,Criterion_list!E:E)),"")</f>
        <v/>
      </c>
      <c r="P100" s="330"/>
      <c r="Q100" s="304"/>
      <c r="R100" s="319" t="str">
        <f t="shared" si="1"/>
        <v/>
      </c>
      <c r="S100" s="304"/>
      <c r="T100" s="306"/>
      <c r="U100" s="305"/>
      <c r="V100" s="304"/>
      <c r="W100" s="304"/>
      <c r="X100" s="320" t="str">
        <f>IF(M100="","",_xlfn.XLOOKUP(M100,'Criteria Mapping'!A:A,'Criteria Mapping'!W:W))</f>
        <v/>
      </c>
      <c r="Y100" s="320" t="str">
        <f>IF(M100="","",_xlfn.XLOOKUP(M100,'Criteria Mapping'!A:A,'Criteria Mapping'!AH:AH))</f>
        <v/>
      </c>
      <c r="Z100" s="320" t="str">
        <f>IF(M100="","",_xlfn.XLOOKUP(M100,'Criteria Mapping'!A:A,'Criteria Mapping'!AD:AD))</f>
        <v/>
      </c>
      <c r="AA100"/>
      <c r="AC100" s="313"/>
      <c r="AE100" s="313"/>
      <c r="AG100" s="313"/>
      <c r="AI100" s="313"/>
      <c r="AK100" s="313"/>
      <c r="AM100" s="313"/>
      <c r="AO100" s="313"/>
      <c r="AQ100" s="313"/>
      <c r="AS100" s="313"/>
      <c r="AU100" s="313"/>
      <c r="KR100" s="313"/>
      <c r="KT100" s="313"/>
      <c r="KV100" s="313"/>
      <c r="KX100" s="313"/>
      <c r="KZ100" s="313"/>
      <c r="LB100" s="313"/>
      <c r="LD100" s="313"/>
      <c r="LF100" s="313"/>
      <c r="LH100" s="313"/>
      <c r="LJ100" s="313"/>
      <c r="LL100" s="313"/>
      <c r="LN100" s="313"/>
      <c r="LP100" s="313"/>
      <c r="LR100" s="313"/>
      <c r="LT100" s="313"/>
      <c r="LV100" s="313"/>
      <c r="LX100" s="313"/>
      <c r="LZ100" s="313"/>
      <c r="MB100" s="313"/>
      <c r="MD100" s="313"/>
      <c r="MF100" s="313"/>
      <c r="MH100" s="313"/>
      <c r="MJ100" s="313"/>
      <c r="ML100" s="313"/>
      <c r="MN100" s="313"/>
      <c r="MP100" s="313"/>
      <c r="MR100" s="313"/>
      <c r="MT100" s="313"/>
      <c r="MV100" s="313"/>
      <c r="MX100" s="313"/>
      <c r="MZ100" s="313"/>
      <c r="NB100" s="313"/>
      <c r="ND100" s="313"/>
      <c r="NF100" s="313"/>
      <c r="NH100" s="313"/>
      <c r="NJ100" s="313"/>
      <c r="NL100" s="313"/>
      <c r="NN100" s="313"/>
      <c r="NP100" s="313"/>
      <c r="NR100" s="313"/>
    </row>
    <row r="101" spans="1:382" s="281" customFormat="1" ht="150" customHeight="1">
      <c r="A101"/>
      <c r="B101"/>
      <c r="C101"/>
      <c r="D101"/>
      <c r="E101"/>
      <c r="F101"/>
      <c r="G101"/>
      <c r="H101"/>
      <c r="I101" t="str">
        <f>IF(M101="","",INDEX(Criterion_list!F:F,MATCH('MMS criteria'!M101,Criterion_list!C:C,0)))</f>
        <v/>
      </c>
      <c r="J101" s="312"/>
      <c r="K101" s="316" t="str">
        <f>IFERROR(IF(_xlfn.XLOOKUP($M101,Criterion_list!$C:$C,Criterion_list!A:A)=0,"",_xlfn.XLOOKUP($M101,Criterion_list!$C:$C,Criterion_list!A:A)),"")</f>
        <v/>
      </c>
      <c r="L101" s="317" t="str">
        <f>IFERROR(IF(_xlfn.XLOOKUP($M101,Criterion_list!$C:$C,Criterion_list!B:B)=0,"",_xlfn.XLOOKUP($M101,Criterion_list!$C:$C,Criterion_list!B:B)),"")</f>
        <v/>
      </c>
      <c r="M101" s="317" t="str">
        <f>IF(J101="","",_xlfn.XLOOKUP(J101,'Criteria Mapping'!B:B,'Criteria Mapping'!A:A))</f>
        <v/>
      </c>
      <c r="N101" s="318" t="str">
        <f>IFERROR(IF(_xlfn.XLOOKUP($J101,Criterion_list!$J:$J,Criterion_list!D:D)=0,"",_xlfn.XLOOKUP($J101,Criterion_list!$J:$J,Criterion_list!D:D)),"")</f>
        <v/>
      </c>
      <c r="O101" s="318" t="str">
        <f>IFERROR(IF(_xlfn.XLOOKUP($M101,Criterion_list!$C:$C,Criterion_list!E:E)=0,"",_xlfn.XLOOKUP($M101,Criterion_list!$C:$C,Criterion_list!E:E)),"")</f>
        <v/>
      </c>
      <c r="P101" s="330"/>
      <c r="Q101" s="304"/>
      <c r="R101" s="319" t="str">
        <f t="shared" si="1"/>
        <v/>
      </c>
      <c r="S101" s="304"/>
      <c r="T101" s="306"/>
      <c r="U101" s="305"/>
      <c r="V101" s="304"/>
      <c r="W101" s="304"/>
      <c r="X101" s="320" t="str">
        <f>IF(M101="","",_xlfn.XLOOKUP(M101,'Criteria Mapping'!A:A,'Criteria Mapping'!W:W))</f>
        <v/>
      </c>
      <c r="Y101" s="320" t="str">
        <f>IF(M101="","",_xlfn.XLOOKUP(M101,'Criteria Mapping'!A:A,'Criteria Mapping'!AH:AH))</f>
        <v/>
      </c>
      <c r="Z101" s="320" t="str">
        <f>IF(M101="","",_xlfn.XLOOKUP(M101,'Criteria Mapping'!A:A,'Criteria Mapping'!AD:AD))</f>
        <v/>
      </c>
      <c r="AA101"/>
      <c r="AC101" s="313"/>
      <c r="AE101" s="313"/>
      <c r="AG101" s="313"/>
      <c r="AI101" s="313"/>
      <c r="AK101" s="313"/>
      <c r="AM101" s="313"/>
      <c r="AO101" s="313"/>
      <c r="AQ101" s="313"/>
      <c r="AS101" s="313"/>
      <c r="AU101" s="313"/>
      <c r="KR101" s="313"/>
      <c r="KT101" s="313"/>
      <c r="KV101" s="313"/>
      <c r="KX101" s="313"/>
      <c r="KZ101" s="313"/>
      <c r="LB101" s="313"/>
      <c r="LD101" s="313"/>
      <c r="LF101" s="313"/>
      <c r="LH101" s="313"/>
      <c r="LJ101" s="313"/>
      <c r="LL101" s="313"/>
      <c r="LN101" s="313"/>
      <c r="LP101" s="313"/>
      <c r="LR101" s="313"/>
      <c r="LT101" s="313"/>
      <c r="LV101" s="313"/>
      <c r="LX101" s="313"/>
      <c r="LZ101" s="313"/>
      <c r="MB101" s="313"/>
      <c r="MD101" s="313"/>
      <c r="MF101" s="313"/>
      <c r="MH101" s="313"/>
      <c r="MJ101" s="313"/>
      <c r="ML101" s="313"/>
      <c r="MN101" s="313"/>
      <c r="MP101" s="313"/>
      <c r="MR101" s="313"/>
      <c r="MT101" s="313"/>
      <c r="MV101" s="313"/>
      <c r="MX101" s="313"/>
      <c r="MZ101" s="313"/>
      <c r="NB101" s="313"/>
      <c r="ND101" s="313"/>
      <c r="NF101" s="313"/>
      <c r="NH101" s="313"/>
      <c r="NJ101" s="313"/>
      <c r="NL101" s="313"/>
      <c r="NN101" s="313"/>
      <c r="NP101" s="313"/>
      <c r="NR101" s="313"/>
    </row>
    <row r="102" spans="1:382" s="281" customFormat="1" ht="150" customHeight="1">
      <c r="A102"/>
      <c r="B102"/>
      <c r="C102"/>
      <c r="D102"/>
      <c r="E102"/>
      <c r="F102"/>
      <c r="G102"/>
      <c r="H102"/>
      <c r="I102" t="str">
        <f>IF(M102="","",INDEX(Criterion_list!F:F,MATCH('MMS criteria'!M102,Criterion_list!C:C,0)))</f>
        <v/>
      </c>
      <c r="J102" s="312"/>
      <c r="K102" s="316" t="str">
        <f>IFERROR(IF(_xlfn.XLOOKUP($M102,Criterion_list!$C:$C,Criterion_list!A:A)=0,"",_xlfn.XLOOKUP($M102,Criterion_list!$C:$C,Criterion_list!A:A)),"")</f>
        <v/>
      </c>
      <c r="L102" s="317" t="str">
        <f>IFERROR(IF(_xlfn.XLOOKUP($M102,Criterion_list!$C:$C,Criterion_list!B:B)=0,"",_xlfn.XLOOKUP($M102,Criterion_list!$C:$C,Criterion_list!B:B)),"")</f>
        <v/>
      </c>
      <c r="M102" s="317" t="str">
        <f>IF(J102="","",_xlfn.XLOOKUP(J102,'Criteria Mapping'!B:B,'Criteria Mapping'!A:A))</f>
        <v/>
      </c>
      <c r="N102" s="318" t="str">
        <f>IFERROR(IF(_xlfn.XLOOKUP($J102,Criterion_list!$J:$J,Criterion_list!D:D)=0,"",_xlfn.XLOOKUP($J102,Criterion_list!$J:$J,Criterion_list!D:D)),"")</f>
        <v/>
      </c>
      <c r="O102" s="318" t="str">
        <f>IFERROR(IF(_xlfn.XLOOKUP($M102,Criterion_list!$C:$C,Criterion_list!E:E)=0,"",_xlfn.XLOOKUP($M102,Criterion_list!$C:$C,Criterion_list!E:E)),"")</f>
        <v/>
      </c>
      <c r="P102" s="330"/>
      <c r="Q102" s="304"/>
      <c r="R102" s="319" t="str">
        <f t="shared" si="1"/>
        <v/>
      </c>
      <c r="S102" s="304"/>
      <c r="T102" s="306"/>
      <c r="U102" s="305"/>
      <c r="V102" s="304"/>
      <c r="W102" s="304"/>
      <c r="X102" s="320" t="str">
        <f>IF(M102="","",_xlfn.XLOOKUP(M102,'Criteria Mapping'!A:A,'Criteria Mapping'!W:W))</f>
        <v/>
      </c>
      <c r="Y102" s="320" t="str">
        <f>IF(M102="","",_xlfn.XLOOKUP(M102,'Criteria Mapping'!A:A,'Criteria Mapping'!AH:AH))</f>
        <v/>
      </c>
      <c r="Z102" s="320" t="str">
        <f>IF(M102="","",_xlfn.XLOOKUP(M102,'Criteria Mapping'!A:A,'Criteria Mapping'!AD:AD))</f>
        <v/>
      </c>
      <c r="AA102"/>
      <c r="AC102" s="313"/>
      <c r="AE102" s="313"/>
      <c r="AG102" s="313"/>
      <c r="AI102" s="313"/>
      <c r="AK102" s="313"/>
      <c r="AM102" s="313"/>
      <c r="AO102" s="313"/>
      <c r="AQ102" s="313"/>
      <c r="AS102" s="313"/>
      <c r="AU102" s="313"/>
      <c r="KR102" s="313"/>
      <c r="KT102" s="313"/>
      <c r="KV102" s="313"/>
      <c r="KX102" s="313"/>
      <c r="KZ102" s="313"/>
      <c r="LB102" s="313"/>
      <c r="LD102" s="313"/>
      <c r="LF102" s="313"/>
      <c r="LH102" s="313"/>
      <c r="LJ102" s="313"/>
      <c r="LL102" s="313"/>
      <c r="LN102" s="313"/>
      <c r="LP102" s="313"/>
      <c r="LR102" s="313"/>
      <c r="LT102" s="313"/>
      <c r="LV102" s="313"/>
      <c r="LX102" s="313"/>
      <c r="LZ102" s="313"/>
      <c r="MB102" s="313"/>
      <c r="MD102" s="313"/>
      <c r="MF102" s="313"/>
      <c r="MH102" s="313"/>
      <c r="MJ102" s="313"/>
      <c r="ML102" s="313"/>
      <c r="MN102" s="313"/>
      <c r="MP102" s="313"/>
      <c r="MR102" s="313"/>
      <c r="MT102" s="313"/>
      <c r="MV102" s="313"/>
      <c r="MX102" s="313"/>
      <c r="MZ102" s="313"/>
      <c r="NB102" s="313"/>
      <c r="ND102" s="313"/>
      <c r="NF102" s="313"/>
      <c r="NH102" s="313"/>
      <c r="NJ102" s="313"/>
      <c r="NL102" s="313"/>
      <c r="NN102" s="313"/>
      <c r="NP102" s="313"/>
      <c r="NR102" s="313"/>
    </row>
    <row r="103" spans="1:382" s="281" customFormat="1" ht="150" customHeight="1">
      <c r="A103"/>
      <c r="B103"/>
      <c r="C103"/>
      <c r="D103"/>
      <c r="E103"/>
      <c r="F103"/>
      <c r="G103"/>
      <c r="H103"/>
      <c r="I103" t="str">
        <f>IF(M103="","",INDEX(Criterion_list!F:F,MATCH('MMS criteria'!M103,Criterion_list!C:C,0)))</f>
        <v/>
      </c>
      <c r="J103" s="312"/>
      <c r="K103" s="316" t="str">
        <f>IFERROR(IF(_xlfn.XLOOKUP($M103,Criterion_list!$C:$C,Criterion_list!A:A)=0,"",_xlfn.XLOOKUP($M103,Criterion_list!$C:$C,Criterion_list!A:A)),"")</f>
        <v/>
      </c>
      <c r="L103" s="317" t="str">
        <f>IFERROR(IF(_xlfn.XLOOKUP($M103,Criterion_list!$C:$C,Criterion_list!B:B)=0,"",_xlfn.XLOOKUP($M103,Criterion_list!$C:$C,Criterion_list!B:B)),"")</f>
        <v/>
      </c>
      <c r="M103" s="317" t="str">
        <f>IF(J103="","",_xlfn.XLOOKUP(J103,'Criteria Mapping'!B:B,'Criteria Mapping'!A:A))</f>
        <v/>
      </c>
      <c r="N103" s="318" t="str">
        <f>IFERROR(IF(_xlfn.XLOOKUP($J103,Criterion_list!$J:$J,Criterion_list!D:D)=0,"",_xlfn.XLOOKUP($J103,Criterion_list!$J:$J,Criterion_list!D:D)),"")</f>
        <v/>
      </c>
      <c r="O103" s="318" t="str">
        <f>IFERROR(IF(_xlfn.XLOOKUP($M103,Criterion_list!$C:$C,Criterion_list!E:E)=0,"",_xlfn.XLOOKUP($M103,Criterion_list!$C:$C,Criterion_list!E:E)),"")</f>
        <v/>
      </c>
      <c r="P103" s="330"/>
      <c r="Q103" s="304"/>
      <c r="R103" s="319" t="str">
        <f t="shared" si="1"/>
        <v/>
      </c>
      <c r="S103" s="304"/>
      <c r="T103" s="306"/>
      <c r="U103" s="305"/>
      <c r="V103" s="304"/>
      <c r="W103" s="304"/>
      <c r="X103" s="320" t="str">
        <f>IF(M103="","",_xlfn.XLOOKUP(M103,'Criteria Mapping'!A:A,'Criteria Mapping'!W:W))</f>
        <v/>
      </c>
      <c r="Y103" s="320" t="str">
        <f>IF(M103="","",_xlfn.XLOOKUP(M103,'Criteria Mapping'!A:A,'Criteria Mapping'!AH:AH))</f>
        <v/>
      </c>
      <c r="Z103" s="320" t="str">
        <f>IF(M103="","",_xlfn.XLOOKUP(M103,'Criteria Mapping'!A:A,'Criteria Mapping'!AD:AD))</f>
        <v/>
      </c>
      <c r="AA103"/>
      <c r="AC103" s="313"/>
      <c r="AE103" s="313"/>
      <c r="AG103" s="313"/>
      <c r="AI103" s="313"/>
      <c r="AK103" s="313"/>
      <c r="AM103" s="313"/>
      <c r="AO103" s="313"/>
      <c r="AQ103" s="313"/>
      <c r="AS103" s="313"/>
      <c r="AU103" s="313"/>
      <c r="KR103" s="313"/>
      <c r="KT103" s="313"/>
      <c r="KV103" s="313"/>
      <c r="KX103" s="313"/>
      <c r="KZ103" s="313"/>
      <c r="LB103" s="313"/>
      <c r="LD103" s="313"/>
      <c r="LF103" s="313"/>
      <c r="LH103" s="313"/>
      <c r="LJ103" s="313"/>
      <c r="LL103" s="313"/>
      <c r="LN103" s="313"/>
      <c r="LP103" s="313"/>
      <c r="LR103" s="313"/>
      <c r="LT103" s="313"/>
      <c r="LV103" s="313"/>
      <c r="LX103" s="313"/>
      <c r="LZ103" s="313"/>
      <c r="MB103" s="313"/>
      <c r="MD103" s="313"/>
      <c r="MF103" s="313"/>
      <c r="MH103" s="313"/>
      <c r="MJ103" s="313"/>
      <c r="ML103" s="313"/>
      <c r="MN103" s="313"/>
      <c r="MP103" s="313"/>
      <c r="MR103" s="313"/>
      <c r="MT103" s="313"/>
      <c r="MV103" s="313"/>
      <c r="MX103" s="313"/>
      <c r="MZ103" s="313"/>
      <c r="NB103" s="313"/>
      <c r="ND103" s="313"/>
      <c r="NF103" s="313"/>
      <c r="NH103" s="313"/>
      <c r="NJ103" s="313"/>
      <c r="NL103" s="313"/>
      <c r="NN103" s="313"/>
      <c r="NP103" s="313"/>
      <c r="NR103" s="313"/>
    </row>
    <row r="104" spans="1:382" s="281" customFormat="1" ht="150" customHeight="1">
      <c r="A104"/>
      <c r="B104"/>
      <c r="C104"/>
      <c r="D104"/>
      <c r="E104"/>
      <c r="F104"/>
      <c r="G104"/>
      <c r="H104"/>
      <c r="I104" t="str">
        <f>IF(M104="","",INDEX(Criterion_list!F:F,MATCH('MMS criteria'!M104,Criterion_list!C:C,0)))</f>
        <v/>
      </c>
      <c r="J104" s="312"/>
      <c r="K104" s="316" t="str">
        <f>IFERROR(IF(_xlfn.XLOOKUP($M104,Criterion_list!$C:$C,Criterion_list!A:A)=0,"",_xlfn.XLOOKUP($M104,Criterion_list!$C:$C,Criterion_list!A:A)),"")</f>
        <v/>
      </c>
      <c r="L104" s="317" t="str">
        <f>IFERROR(IF(_xlfn.XLOOKUP($M104,Criterion_list!$C:$C,Criterion_list!B:B)=0,"",_xlfn.XLOOKUP($M104,Criterion_list!$C:$C,Criterion_list!B:B)),"")</f>
        <v/>
      </c>
      <c r="M104" s="317" t="str">
        <f>IF(J104="","",_xlfn.XLOOKUP(J104,'Criteria Mapping'!B:B,'Criteria Mapping'!A:A))</f>
        <v/>
      </c>
      <c r="N104" s="318" t="str">
        <f>IFERROR(IF(_xlfn.XLOOKUP($J104,Criterion_list!$J:$J,Criterion_list!D:D)=0,"",_xlfn.XLOOKUP($J104,Criterion_list!$J:$J,Criterion_list!D:D)),"")</f>
        <v/>
      </c>
      <c r="O104" s="318" t="str">
        <f>IFERROR(IF(_xlfn.XLOOKUP($M104,Criterion_list!$C:$C,Criterion_list!E:E)=0,"",_xlfn.XLOOKUP($M104,Criterion_list!$C:$C,Criterion_list!E:E)),"")</f>
        <v/>
      </c>
      <c r="P104" s="330"/>
      <c r="Q104" s="304"/>
      <c r="R104" s="319" t="str">
        <f t="shared" si="1"/>
        <v/>
      </c>
      <c r="S104" s="304"/>
      <c r="T104" s="306"/>
      <c r="U104" s="305"/>
      <c r="V104" s="304"/>
      <c r="W104" s="304"/>
      <c r="X104" s="320" t="str">
        <f>IF(M104="","",_xlfn.XLOOKUP(M104,'Criteria Mapping'!A:A,'Criteria Mapping'!W:W))</f>
        <v/>
      </c>
      <c r="Y104" s="320" t="str">
        <f>IF(M104="","",_xlfn.XLOOKUP(M104,'Criteria Mapping'!A:A,'Criteria Mapping'!AH:AH))</f>
        <v/>
      </c>
      <c r="Z104" s="320" t="str">
        <f>IF(M104="","",_xlfn.XLOOKUP(M104,'Criteria Mapping'!A:A,'Criteria Mapping'!AD:AD))</f>
        <v/>
      </c>
      <c r="AA104"/>
      <c r="AC104" s="313"/>
      <c r="AE104" s="313"/>
      <c r="AG104" s="313"/>
      <c r="AI104" s="313"/>
      <c r="AK104" s="313"/>
      <c r="AM104" s="313"/>
      <c r="AO104" s="313"/>
      <c r="AQ104" s="313"/>
      <c r="AS104" s="313"/>
      <c r="AU104" s="313"/>
      <c r="KR104" s="313"/>
      <c r="KT104" s="313"/>
      <c r="KV104" s="313"/>
      <c r="KX104" s="313"/>
      <c r="KZ104" s="313"/>
      <c r="LB104" s="313"/>
      <c r="LD104" s="313"/>
      <c r="LF104" s="313"/>
      <c r="LH104" s="313"/>
      <c r="LJ104" s="313"/>
      <c r="LL104" s="313"/>
      <c r="LN104" s="313"/>
      <c r="LP104" s="313"/>
      <c r="LR104" s="313"/>
      <c r="LT104" s="313"/>
      <c r="LV104" s="313"/>
      <c r="LX104" s="313"/>
      <c r="LZ104" s="313"/>
      <c r="MB104" s="313"/>
      <c r="MD104" s="313"/>
      <c r="MF104" s="313"/>
      <c r="MH104" s="313"/>
      <c r="MJ104" s="313"/>
      <c r="ML104" s="313"/>
      <c r="MN104" s="313"/>
      <c r="MP104" s="313"/>
      <c r="MR104" s="313"/>
      <c r="MT104" s="313"/>
      <c r="MV104" s="313"/>
      <c r="MX104" s="313"/>
      <c r="MZ104" s="313"/>
      <c r="NB104" s="313"/>
      <c r="ND104" s="313"/>
      <c r="NF104" s="313"/>
      <c r="NH104" s="313"/>
      <c r="NJ104" s="313"/>
      <c r="NL104" s="313"/>
      <c r="NN104" s="313"/>
      <c r="NP104" s="313"/>
      <c r="NR104" s="313"/>
    </row>
    <row r="105" spans="1:382" s="281" customFormat="1" ht="150" customHeight="1">
      <c r="A105"/>
      <c r="B105"/>
      <c r="C105"/>
      <c r="D105"/>
      <c r="E105"/>
      <c r="F105"/>
      <c r="G105"/>
      <c r="H105"/>
      <c r="I105" t="str">
        <f>IF(M105="","",INDEX(Criterion_list!F:F,MATCH('MMS criteria'!M105,Criterion_list!C:C,0)))</f>
        <v/>
      </c>
      <c r="J105" s="312"/>
      <c r="K105" s="316" t="str">
        <f>IFERROR(IF(_xlfn.XLOOKUP($M105,Criterion_list!$C:$C,Criterion_list!A:A)=0,"",_xlfn.XLOOKUP($M105,Criterion_list!$C:$C,Criterion_list!A:A)),"")</f>
        <v/>
      </c>
      <c r="L105" s="317" t="str">
        <f>IFERROR(IF(_xlfn.XLOOKUP($M105,Criterion_list!$C:$C,Criterion_list!B:B)=0,"",_xlfn.XLOOKUP($M105,Criterion_list!$C:$C,Criterion_list!B:B)),"")</f>
        <v/>
      </c>
      <c r="M105" s="317" t="str">
        <f>IF(J105="","",_xlfn.XLOOKUP(J105,'Criteria Mapping'!B:B,'Criteria Mapping'!A:A))</f>
        <v/>
      </c>
      <c r="N105" s="318" t="str">
        <f>IFERROR(IF(_xlfn.XLOOKUP($J105,Criterion_list!$J:$J,Criterion_list!D:D)=0,"",_xlfn.XLOOKUP($J105,Criterion_list!$J:$J,Criterion_list!D:D)),"")</f>
        <v/>
      </c>
      <c r="O105" s="318" t="str">
        <f>IFERROR(IF(_xlfn.XLOOKUP($M105,Criterion_list!$C:$C,Criterion_list!E:E)=0,"",_xlfn.XLOOKUP($M105,Criterion_list!$C:$C,Criterion_list!E:E)),"")</f>
        <v/>
      </c>
      <c r="P105" s="330"/>
      <c r="Q105" s="304"/>
      <c r="R105" s="319" t="str">
        <f t="shared" si="1"/>
        <v/>
      </c>
      <c r="S105" s="304"/>
      <c r="T105" s="306"/>
      <c r="U105" s="305"/>
      <c r="V105" s="304"/>
      <c r="W105" s="304"/>
      <c r="X105" s="320" t="str">
        <f>IF(M105="","",_xlfn.XLOOKUP(M105,'Criteria Mapping'!A:A,'Criteria Mapping'!W:W))</f>
        <v/>
      </c>
      <c r="Y105" s="320" t="str">
        <f>IF(M105="","",_xlfn.XLOOKUP(M105,'Criteria Mapping'!A:A,'Criteria Mapping'!AH:AH))</f>
        <v/>
      </c>
      <c r="Z105" s="320" t="str">
        <f>IF(M105="","",_xlfn.XLOOKUP(M105,'Criteria Mapping'!A:A,'Criteria Mapping'!AD:AD))</f>
        <v/>
      </c>
      <c r="AA105"/>
      <c r="AC105" s="313"/>
      <c r="AE105" s="313"/>
      <c r="AG105" s="313"/>
      <c r="AI105" s="313"/>
      <c r="AK105" s="313"/>
      <c r="AM105" s="313"/>
      <c r="AO105" s="313"/>
      <c r="AQ105" s="313"/>
      <c r="AS105" s="313"/>
      <c r="AU105" s="313"/>
      <c r="KR105" s="313"/>
      <c r="KT105" s="313"/>
      <c r="KV105" s="313"/>
      <c r="KX105" s="313"/>
      <c r="KZ105" s="313"/>
      <c r="LB105" s="313"/>
      <c r="LD105" s="313"/>
      <c r="LF105" s="313"/>
      <c r="LH105" s="313"/>
      <c r="LJ105" s="313"/>
      <c r="LL105" s="313"/>
      <c r="LN105" s="313"/>
      <c r="LP105" s="313"/>
      <c r="LR105" s="313"/>
      <c r="LT105" s="313"/>
      <c r="LV105" s="313"/>
      <c r="LX105" s="313"/>
      <c r="LZ105" s="313"/>
      <c r="MB105" s="313"/>
      <c r="MD105" s="313"/>
      <c r="MF105" s="313"/>
      <c r="MH105" s="313"/>
      <c r="MJ105" s="313"/>
      <c r="ML105" s="313"/>
      <c r="MN105" s="313"/>
      <c r="MP105" s="313"/>
      <c r="MR105" s="313"/>
      <c r="MT105" s="313"/>
      <c r="MV105" s="313"/>
      <c r="MX105" s="313"/>
      <c r="MZ105" s="313"/>
      <c r="NB105" s="313"/>
      <c r="ND105" s="313"/>
      <c r="NF105" s="313"/>
      <c r="NH105" s="313"/>
      <c r="NJ105" s="313"/>
      <c r="NL105" s="313"/>
      <c r="NN105" s="313"/>
      <c r="NP105" s="313"/>
      <c r="NR105" s="313"/>
    </row>
    <row r="106" spans="1:382" s="281" customFormat="1" ht="150" customHeight="1">
      <c r="A106"/>
      <c r="B106"/>
      <c r="C106"/>
      <c r="D106"/>
      <c r="E106"/>
      <c r="F106"/>
      <c r="G106"/>
      <c r="H106"/>
      <c r="I106" t="str">
        <f>IF(M106="","",INDEX(Criterion_list!F:F,MATCH('MMS criteria'!M106,Criterion_list!C:C,0)))</f>
        <v/>
      </c>
      <c r="J106" s="312"/>
      <c r="K106" s="316" t="str">
        <f>IFERROR(IF(_xlfn.XLOOKUP($M106,Criterion_list!$C:$C,Criterion_list!A:A)=0,"",_xlfn.XLOOKUP($M106,Criterion_list!$C:$C,Criterion_list!A:A)),"")</f>
        <v/>
      </c>
      <c r="L106" s="317" t="str">
        <f>IFERROR(IF(_xlfn.XLOOKUP($M106,Criterion_list!$C:$C,Criterion_list!B:B)=0,"",_xlfn.XLOOKUP($M106,Criterion_list!$C:$C,Criterion_list!B:B)),"")</f>
        <v/>
      </c>
      <c r="M106" s="317" t="str">
        <f>IF(J106="","",_xlfn.XLOOKUP(J106,'Criteria Mapping'!B:B,'Criteria Mapping'!A:A))</f>
        <v/>
      </c>
      <c r="N106" s="318" t="str">
        <f>IFERROR(IF(_xlfn.XLOOKUP($J106,Criterion_list!$J:$J,Criterion_list!D:D)=0,"",_xlfn.XLOOKUP($J106,Criterion_list!$J:$J,Criterion_list!D:D)),"")</f>
        <v/>
      </c>
      <c r="O106" s="318" t="str">
        <f>IFERROR(IF(_xlfn.XLOOKUP($M106,Criterion_list!$C:$C,Criterion_list!E:E)=0,"",_xlfn.XLOOKUP($M106,Criterion_list!$C:$C,Criterion_list!E:E)),"")</f>
        <v/>
      </c>
      <c r="P106" s="330"/>
      <c r="Q106" s="304"/>
      <c r="R106" s="319" t="str">
        <f t="shared" si="1"/>
        <v/>
      </c>
      <c r="S106" s="304"/>
      <c r="T106" s="306"/>
      <c r="U106" s="305"/>
      <c r="V106" s="304"/>
      <c r="W106" s="304"/>
      <c r="X106" s="320" t="str">
        <f>IF(M106="","",_xlfn.XLOOKUP(M106,'Criteria Mapping'!A:A,'Criteria Mapping'!W:W))</f>
        <v/>
      </c>
      <c r="Y106" s="320" t="str">
        <f>IF(M106="","",_xlfn.XLOOKUP(M106,'Criteria Mapping'!A:A,'Criteria Mapping'!AH:AH))</f>
        <v/>
      </c>
      <c r="Z106" s="320" t="str">
        <f>IF(M106="","",_xlfn.XLOOKUP(M106,'Criteria Mapping'!A:A,'Criteria Mapping'!AD:AD))</f>
        <v/>
      </c>
      <c r="AA106"/>
      <c r="AC106" s="313"/>
      <c r="AE106" s="313"/>
      <c r="AG106" s="313"/>
      <c r="AI106" s="313"/>
      <c r="AK106" s="313"/>
      <c r="AM106" s="313"/>
      <c r="AO106" s="313"/>
      <c r="AQ106" s="313"/>
      <c r="AS106" s="313"/>
      <c r="AU106" s="313"/>
      <c r="KR106" s="313"/>
      <c r="KT106" s="313"/>
      <c r="KV106" s="313"/>
      <c r="KX106" s="313"/>
      <c r="KZ106" s="313"/>
      <c r="LB106" s="313"/>
      <c r="LD106" s="313"/>
      <c r="LF106" s="313"/>
      <c r="LH106" s="313"/>
      <c r="LJ106" s="313"/>
      <c r="LL106" s="313"/>
      <c r="LN106" s="313"/>
      <c r="LP106" s="313"/>
      <c r="LR106" s="313"/>
      <c r="LT106" s="313"/>
      <c r="LV106" s="313"/>
      <c r="LX106" s="313"/>
      <c r="LZ106" s="313"/>
      <c r="MB106" s="313"/>
      <c r="MD106" s="313"/>
      <c r="MF106" s="313"/>
      <c r="MH106" s="313"/>
      <c r="MJ106" s="313"/>
      <c r="ML106" s="313"/>
      <c r="MN106" s="313"/>
      <c r="MP106" s="313"/>
      <c r="MR106" s="313"/>
      <c r="MT106" s="313"/>
      <c r="MV106" s="313"/>
      <c r="MX106" s="313"/>
      <c r="MZ106" s="313"/>
      <c r="NB106" s="313"/>
      <c r="ND106" s="313"/>
      <c r="NF106" s="313"/>
      <c r="NH106" s="313"/>
      <c r="NJ106" s="313"/>
      <c r="NL106" s="313"/>
      <c r="NN106" s="313"/>
      <c r="NP106" s="313"/>
      <c r="NR106" s="313"/>
    </row>
    <row r="107" spans="1:382" s="281" customFormat="1" ht="150" customHeight="1">
      <c r="A107"/>
      <c r="B107"/>
      <c r="C107"/>
      <c r="D107"/>
      <c r="E107"/>
      <c r="F107"/>
      <c r="G107"/>
      <c r="H107"/>
      <c r="I107" t="str">
        <f>IF(M107="","",INDEX(Criterion_list!F:F,MATCH('MMS criteria'!M107,Criterion_list!C:C,0)))</f>
        <v/>
      </c>
      <c r="J107" s="312"/>
      <c r="K107" s="316" t="str">
        <f>IFERROR(IF(_xlfn.XLOOKUP($M107,Criterion_list!$C:$C,Criterion_list!A:A)=0,"",_xlfn.XLOOKUP($M107,Criterion_list!$C:$C,Criterion_list!A:A)),"")</f>
        <v/>
      </c>
      <c r="L107" s="317" t="str">
        <f>IFERROR(IF(_xlfn.XLOOKUP($M107,Criterion_list!$C:$C,Criterion_list!B:B)=0,"",_xlfn.XLOOKUP($M107,Criterion_list!$C:$C,Criterion_list!B:B)),"")</f>
        <v/>
      </c>
      <c r="M107" s="317" t="str">
        <f>IF(J107="","",_xlfn.XLOOKUP(J107,'Criteria Mapping'!B:B,'Criteria Mapping'!A:A))</f>
        <v/>
      </c>
      <c r="N107" s="318" t="str">
        <f>IFERROR(IF(_xlfn.XLOOKUP($J107,Criterion_list!$J:$J,Criterion_list!D:D)=0,"",_xlfn.XLOOKUP($J107,Criterion_list!$J:$J,Criterion_list!D:D)),"")</f>
        <v/>
      </c>
      <c r="O107" s="318" t="str">
        <f>IFERROR(IF(_xlfn.XLOOKUP($M107,Criterion_list!$C:$C,Criterion_list!E:E)=0,"",_xlfn.XLOOKUP($M107,Criterion_list!$C:$C,Criterion_list!E:E)),"")</f>
        <v/>
      </c>
      <c r="P107" s="330"/>
      <c r="Q107" s="304"/>
      <c r="R107" s="319" t="str">
        <f t="shared" si="1"/>
        <v/>
      </c>
      <c r="S107" s="304"/>
      <c r="T107" s="306"/>
      <c r="U107" s="305"/>
      <c r="V107" s="304"/>
      <c r="W107" s="304"/>
      <c r="X107" s="320" t="str">
        <f>IF(M107="","",_xlfn.XLOOKUP(M107,'Criteria Mapping'!A:A,'Criteria Mapping'!W:W))</f>
        <v/>
      </c>
      <c r="Y107" s="320" t="str">
        <f>IF(M107="","",_xlfn.XLOOKUP(M107,'Criteria Mapping'!A:A,'Criteria Mapping'!AH:AH))</f>
        <v/>
      </c>
      <c r="Z107" s="320" t="str">
        <f>IF(M107="","",_xlfn.XLOOKUP(M107,'Criteria Mapping'!A:A,'Criteria Mapping'!AD:AD))</f>
        <v/>
      </c>
      <c r="AA107"/>
      <c r="AC107" s="313"/>
      <c r="AE107" s="313"/>
      <c r="AG107" s="313"/>
      <c r="AI107" s="313"/>
      <c r="AK107" s="313"/>
      <c r="AM107" s="313"/>
      <c r="AO107" s="313"/>
      <c r="AQ107" s="313"/>
      <c r="AS107" s="313"/>
      <c r="AU107" s="313"/>
      <c r="KR107" s="313"/>
      <c r="KT107" s="313"/>
      <c r="KV107" s="313"/>
      <c r="KX107" s="313"/>
      <c r="KZ107" s="313"/>
      <c r="LB107" s="313"/>
      <c r="LD107" s="313"/>
      <c r="LF107" s="313"/>
      <c r="LH107" s="313"/>
      <c r="LJ107" s="313"/>
      <c r="LL107" s="313"/>
      <c r="LN107" s="313"/>
      <c r="LP107" s="313"/>
      <c r="LR107" s="313"/>
      <c r="LT107" s="313"/>
      <c r="LV107" s="313"/>
      <c r="LX107" s="313"/>
      <c r="LZ107" s="313"/>
      <c r="MB107" s="313"/>
      <c r="MD107" s="313"/>
      <c r="MF107" s="313"/>
      <c r="MH107" s="313"/>
      <c r="MJ107" s="313"/>
      <c r="ML107" s="313"/>
      <c r="MN107" s="313"/>
      <c r="MP107" s="313"/>
      <c r="MR107" s="313"/>
      <c r="MT107" s="313"/>
      <c r="MV107" s="313"/>
      <c r="MX107" s="313"/>
      <c r="MZ107" s="313"/>
      <c r="NB107" s="313"/>
      <c r="ND107" s="313"/>
      <c r="NF107" s="313"/>
      <c r="NH107" s="313"/>
      <c r="NJ107" s="313"/>
      <c r="NL107" s="313"/>
      <c r="NN107" s="313"/>
      <c r="NP107" s="313"/>
      <c r="NR107" s="313"/>
    </row>
    <row r="108" spans="1:382" s="281" customFormat="1" ht="150" customHeight="1">
      <c r="A108"/>
      <c r="B108"/>
      <c r="C108"/>
      <c r="D108"/>
      <c r="E108"/>
      <c r="F108"/>
      <c r="G108"/>
      <c r="H108"/>
      <c r="I108" t="str">
        <f>IF(M108="","",INDEX(Criterion_list!F:F,MATCH('MMS criteria'!M108,Criterion_list!C:C,0)))</f>
        <v/>
      </c>
      <c r="J108" s="312"/>
      <c r="K108" s="316" t="str">
        <f>IFERROR(IF(_xlfn.XLOOKUP($M108,Criterion_list!$C:$C,Criterion_list!A:A)=0,"",_xlfn.XLOOKUP($M108,Criterion_list!$C:$C,Criterion_list!A:A)),"")</f>
        <v/>
      </c>
      <c r="L108" s="317" t="str">
        <f>IFERROR(IF(_xlfn.XLOOKUP($M108,Criterion_list!$C:$C,Criterion_list!B:B)=0,"",_xlfn.XLOOKUP($M108,Criterion_list!$C:$C,Criterion_list!B:B)),"")</f>
        <v/>
      </c>
      <c r="M108" s="317" t="str">
        <f>IF(J108="","",_xlfn.XLOOKUP(J108,'Criteria Mapping'!B:B,'Criteria Mapping'!A:A))</f>
        <v/>
      </c>
      <c r="N108" s="318" t="str">
        <f>IFERROR(IF(_xlfn.XLOOKUP($J108,Criterion_list!$J:$J,Criterion_list!D:D)=0,"",_xlfn.XLOOKUP($J108,Criterion_list!$J:$J,Criterion_list!D:D)),"")</f>
        <v/>
      </c>
      <c r="O108" s="318" t="str">
        <f>IFERROR(IF(_xlfn.XLOOKUP($M108,Criterion_list!$C:$C,Criterion_list!E:E)=0,"",_xlfn.XLOOKUP($M108,Criterion_list!$C:$C,Criterion_list!E:E)),"")</f>
        <v/>
      </c>
      <c r="P108" s="330"/>
      <c r="Q108" s="304"/>
      <c r="R108" s="319" t="str">
        <f t="shared" si="1"/>
        <v/>
      </c>
      <c r="S108" s="304"/>
      <c r="T108" s="306"/>
      <c r="U108" s="305"/>
      <c r="V108" s="304"/>
      <c r="W108" s="304"/>
      <c r="X108" s="320" t="str">
        <f>IF(M108="","",_xlfn.XLOOKUP(M108,'Criteria Mapping'!A:A,'Criteria Mapping'!W:W))</f>
        <v/>
      </c>
      <c r="Y108" s="320" t="str">
        <f>IF(M108="","",_xlfn.XLOOKUP(M108,'Criteria Mapping'!A:A,'Criteria Mapping'!AH:AH))</f>
        <v/>
      </c>
      <c r="Z108" s="320" t="str">
        <f>IF(M108="","",_xlfn.XLOOKUP(M108,'Criteria Mapping'!A:A,'Criteria Mapping'!AD:AD))</f>
        <v/>
      </c>
      <c r="AA108"/>
      <c r="AC108" s="313"/>
      <c r="AE108" s="313"/>
      <c r="AG108" s="313"/>
      <c r="AI108" s="313"/>
      <c r="AK108" s="313"/>
      <c r="AM108" s="313"/>
      <c r="AO108" s="313"/>
      <c r="AQ108" s="313"/>
      <c r="AS108" s="313"/>
      <c r="AU108" s="313"/>
      <c r="KR108" s="313"/>
      <c r="KT108" s="313"/>
      <c r="KV108" s="313"/>
      <c r="KX108" s="313"/>
      <c r="KZ108" s="313"/>
      <c r="LB108" s="313"/>
      <c r="LD108" s="313"/>
      <c r="LF108" s="313"/>
      <c r="LH108" s="313"/>
      <c r="LJ108" s="313"/>
      <c r="LL108" s="313"/>
      <c r="LN108" s="313"/>
      <c r="LP108" s="313"/>
      <c r="LR108" s="313"/>
      <c r="LT108" s="313"/>
      <c r="LV108" s="313"/>
      <c r="LX108" s="313"/>
      <c r="LZ108" s="313"/>
      <c r="MB108" s="313"/>
      <c r="MD108" s="313"/>
      <c r="MF108" s="313"/>
      <c r="MH108" s="313"/>
      <c r="MJ108" s="313"/>
      <c r="ML108" s="313"/>
      <c r="MN108" s="313"/>
      <c r="MP108" s="313"/>
      <c r="MR108" s="313"/>
      <c r="MT108" s="313"/>
      <c r="MV108" s="313"/>
      <c r="MX108" s="313"/>
      <c r="MZ108" s="313"/>
      <c r="NB108" s="313"/>
      <c r="ND108" s="313"/>
      <c r="NF108" s="313"/>
      <c r="NH108" s="313"/>
      <c r="NJ108" s="313"/>
      <c r="NL108" s="313"/>
      <c r="NN108" s="313"/>
      <c r="NP108" s="313"/>
      <c r="NR108" s="313"/>
    </row>
    <row r="109" spans="1:382" s="281" customFormat="1" ht="150" customHeight="1">
      <c r="A109"/>
      <c r="B109"/>
      <c r="C109"/>
      <c r="D109"/>
      <c r="E109"/>
      <c r="F109"/>
      <c r="G109"/>
      <c r="H109"/>
      <c r="I109" t="str">
        <f>IF(M109="","",INDEX(Criterion_list!F:F,MATCH('MMS criteria'!M109,Criterion_list!C:C,0)))</f>
        <v/>
      </c>
      <c r="J109" s="312"/>
      <c r="K109" s="316" t="str">
        <f>IFERROR(IF(_xlfn.XLOOKUP($M109,Criterion_list!$C:$C,Criterion_list!A:A)=0,"",_xlfn.XLOOKUP($M109,Criterion_list!$C:$C,Criterion_list!A:A)),"")</f>
        <v/>
      </c>
      <c r="L109" s="317" t="str">
        <f>IFERROR(IF(_xlfn.XLOOKUP($M109,Criterion_list!$C:$C,Criterion_list!B:B)=0,"",_xlfn.XLOOKUP($M109,Criterion_list!$C:$C,Criterion_list!B:B)),"")</f>
        <v/>
      </c>
      <c r="M109" s="317" t="str">
        <f>IF(J109="","",_xlfn.XLOOKUP(J109,'Criteria Mapping'!B:B,'Criteria Mapping'!A:A))</f>
        <v/>
      </c>
      <c r="N109" s="318" t="str">
        <f>IFERROR(IF(_xlfn.XLOOKUP($J109,Criterion_list!$J:$J,Criterion_list!D:D)=0,"",_xlfn.XLOOKUP($J109,Criterion_list!$J:$J,Criterion_list!D:D)),"")</f>
        <v/>
      </c>
      <c r="O109" s="318" t="str">
        <f>IFERROR(IF(_xlfn.XLOOKUP($M109,Criterion_list!$C:$C,Criterion_list!E:E)=0,"",_xlfn.XLOOKUP($M109,Criterion_list!$C:$C,Criterion_list!E:E)),"")</f>
        <v/>
      </c>
      <c r="P109" s="330"/>
      <c r="Q109" s="304"/>
      <c r="R109" s="319" t="str">
        <f t="shared" si="1"/>
        <v/>
      </c>
      <c r="S109" s="304"/>
      <c r="T109" s="306"/>
      <c r="U109" s="305"/>
      <c r="V109" s="304"/>
      <c r="W109" s="304"/>
      <c r="X109" s="320" t="str">
        <f>IF(M109="","",_xlfn.XLOOKUP(M109,'Criteria Mapping'!A:A,'Criteria Mapping'!W:W))</f>
        <v/>
      </c>
      <c r="Y109" s="320" t="str">
        <f>IF(M109="","",_xlfn.XLOOKUP(M109,'Criteria Mapping'!A:A,'Criteria Mapping'!AH:AH))</f>
        <v/>
      </c>
      <c r="Z109" s="320" t="str">
        <f>IF(M109="","",_xlfn.XLOOKUP(M109,'Criteria Mapping'!A:A,'Criteria Mapping'!AD:AD))</f>
        <v/>
      </c>
      <c r="AA109"/>
      <c r="AC109" s="313"/>
      <c r="AE109" s="313"/>
      <c r="AG109" s="313"/>
      <c r="AI109" s="313"/>
      <c r="AK109" s="313"/>
      <c r="AM109" s="313"/>
      <c r="AO109" s="313"/>
      <c r="AQ109" s="313"/>
      <c r="AS109" s="313"/>
      <c r="AU109" s="313"/>
      <c r="KR109" s="313"/>
      <c r="KT109" s="313"/>
      <c r="KV109" s="313"/>
      <c r="KX109" s="313"/>
      <c r="KZ109" s="313"/>
      <c r="LB109" s="313"/>
      <c r="LD109" s="313"/>
      <c r="LF109" s="313"/>
      <c r="LH109" s="313"/>
      <c r="LJ109" s="313"/>
      <c r="LL109" s="313"/>
      <c r="LN109" s="313"/>
      <c r="LP109" s="313"/>
      <c r="LR109" s="313"/>
      <c r="LT109" s="313"/>
      <c r="LV109" s="313"/>
      <c r="LX109" s="313"/>
      <c r="LZ109" s="313"/>
      <c r="MB109" s="313"/>
      <c r="MD109" s="313"/>
      <c r="MF109" s="313"/>
      <c r="MH109" s="313"/>
      <c r="MJ109" s="313"/>
      <c r="ML109" s="313"/>
      <c r="MN109" s="313"/>
      <c r="MP109" s="313"/>
      <c r="MR109" s="313"/>
      <c r="MT109" s="313"/>
      <c r="MV109" s="313"/>
      <c r="MX109" s="313"/>
      <c r="MZ109" s="313"/>
      <c r="NB109" s="313"/>
      <c r="ND109" s="313"/>
      <c r="NF109" s="313"/>
      <c r="NH109" s="313"/>
      <c r="NJ109" s="313"/>
      <c r="NL109" s="313"/>
      <c r="NN109" s="313"/>
      <c r="NP109" s="313"/>
      <c r="NR109" s="313"/>
    </row>
    <row r="110" spans="1:382" s="281" customFormat="1" ht="150" customHeight="1">
      <c r="A110"/>
      <c r="B110"/>
      <c r="C110"/>
      <c r="D110"/>
      <c r="E110"/>
      <c r="F110"/>
      <c r="G110"/>
      <c r="H110"/>
      <c r="I110" t="str">
        <f>IF(M110="","",INDEX(Criterion_list!F:F,MATCH('MMS criteria'!M110,Criterion_list!C:C,0)))</f>
        <v/>
      </c>
      <c r="J110" s="312"/>
      <c r="K110" s="316" t="str">
        <f>IFERROR(IF(_xlfn.XLOOKUP($M110,Criterion_list!$C:$C,Criterion_list!A:A)=0,"",_xlfn.XLOOKUP($M110,Criterion_list!$C:$C,Criterion_list!A:A)),"")</f>
        <v/>
      </c>
      <c r="L110" s="317" t="str">
        <f>IFERROR(IF(_xlfn.XLOOKUP($M110,Criterion_list!$C:$C,Criterion_list!B:B)=0,"",_xlfn.XLOOKUP($M110,Criterion_list!$C:$C,Criterion_list!B:B)),"")</f>
        <v/>
      </c>
      <c r="M110" s="317" t="str">
        <f>IF(J110="","",_xlfn.XLOOKUP(J110,'Criteria Mapping'!B:B,'Criteria Mapping'!A:A))</f>
        <v/>
      </c>
      <c r="N110" s="318" t="str">
        <f>IFERROR(IF(_xlfn.XLOOKUP($J110,Criterion_list!$J:$J,Criterion_list!D:D)=0,"",_xlfn.XLOOKUP($J110,Criterion_list!$J:$J,Criterion_list!D:D)),"")</f>
        <v/>
      </c>
      <c r="O110" s="318" t="str">
        <f>IFERROR(IF(_xlfn.XLOOKUP($M110,Criterion_list!$C:$C,Criterion_list!E:E)=0,"",_xlfn.XLOOKUP($M110,Criterion_list!$C:$C,Criterion_list!E:E)),"")</f>
        <v/>
      </c>
      <c r="P110" s="330"/>
      <c r="Q110" s="304"/>
      <c r="R110" s="319" t="str">
        <f t="shared" si="1"/>
        <v/>
      </c>
      <c r="S110" s="304"/>
      <c r="T110" s="306"/>
      <c r="U110" s="305"/>
      <c r="V110" s="304"/>
      <c r="W110" s="304"/>
      <c r="X110" s="320" t="str">
        <f>IF(M110="","",_xlfn.XLOOKUP(M110,'Criteria Mapping'!A:A,'Criteria Mapping'!W:W))</f>
        <v/>
      </c>
      <c r="Y110" s="320" t="str">
        <f>IF(M110="","",_xlfn.XLOOKUP(M110,'Criteria Mapping'!A:A,'Criteria Mapping'!AH:AH))</f>
        <v/>
      </c>
      <c r="Z110" s="320" t="str">
        <f>IF(M110="","",_xlfn.XLOOKUP(M110,'Criteria Mapping'!A:A,'Criteria Mapping'!AD:AD))</f>
        <v/>
      </c>
      <c r="AA110"/>
      <c r="AC110" s="313"/>
      <c r="AE110" s="313"/>
      <c r="AG110" s="313"/>
      <c r="AI110" s="313"/>
      <c r="AK110" s="313"/>
      <c r="AM110" s="313"/>
      <c r="AO110" s="313"/>
      <c r="AQ110" s="313"/>
      <c r="AS110" s="313"/>
      <c r="AU110" s="313"/>
      <c r="KR110" s="313"/>
      <c r="KT110" s="313"/>
      <c r="KV110" s="313"/>
      <c r="KX110" s="313"/>
      <c r="KZ110" s="313"/>
      <c r="LB110" s="313"/>
      <c r="LD110" s="313"/>
      <c r="LF110" s="313"/>
      <c r="LH110" s="313"/>
      <c r="LJ110" s="313"/>
      <c r="LL110" s="313"/>
      <c r="LN110" s="313"/>
      <c r="LP110" s="313"/>
      <c r="LR110" s="313"/>
      <c r="LT110" s="313"/>
      <c r="LV110" s="313"/>
      <c r="LX110" s="313"/>
      <c r="LZ110" s="313"/>
      <c r="MB110" s="313"/>
      <c r="MD110" s="313"/>
      <c r="MF110" s="313"/>
      <c r="MH110" s="313"/>
      <c r="MJ110" s="313"/>
      <c r="ML110" s="313"/>
      <c r="MN110" s="313"/>
      <c r="MP110" s="313"/>
      <c r="MR110" s="313"/>
      <c r="MT110" s="313"/>
      <c r="MV110" s="313"/>
      <c r="MX110" s="313"/>
      <c r="MZ110" s="313"/>
      <c r="NB110" s="313"/>
      <c r="ND110" s="313"/>
      <c r="NF110" s="313"/>
      <c r="NH110" s="313"/>
      <c r="NJ110" s="313"/>
      <c r="NL110" s="313"/>
      <c r="NN110" s="313"/>
      <c r="NP110" s="313"/>
      <c r="NR110" s="313"/>
    </row>
    <row r="111" spans="1:382" s="281" customFormat="1" ht="150" customHeight="1">
      <c r="A111"/>
      <c r="B111"/>
      <c r="C111"/>
      <c r="D111"/>
      <c r="E111"/>
      <c r="F111"/>
      <c r="G111"/>
      <c r="H111"/>
      <c r="I111" t="str">
        <f>IF(M111="","",INDEX(Criterion_list!F:F,MATCH('MMS criteria'!M111,Criterion_list!C:C,0)))</f>
        <v/>
      </c>
      <c r="J111" s="312"/>
      <c r="K111" s="316" t="str">
        <f>IFERROR(IF(_xlfn.XLOOKUP($M111,Criterion_list!$C:$C,Criterion_list!A:A)=0,"",_xlfn.XLOOKUP($M111,Criterion_list!$C:$C,Criterion_list!A:A)),"")</f>
        <v/>
      </c>
      <c r="L111" s="317" t="str">
        <f>IFERROR(IF(_xlfn.XLOOKUP($M111,Criterion_list!$C:$C,Criterion_list!B:B)=0,"",_xlfn.XLOOKUP($M111,Criterion_list!$C:$C,Criterion_list!B:B)),"")</f>
        <v/>
      </c>
      <c r="M111" s="317" t="str">
        <f>IF(J111="","",_xlfn.XLOOKUP(J111,'Criteria Mapping'!B:B,'Criteria Mapping'!A:A))</f>
        <v/>
      </c>
      <c r="N111" s="318" t="str">
        <f>IFERROR(IF(_xlfn.XLOOKUP($J111,Criterion_list!$J:$J,Criterion_list!D:D)=0,"",_xlfn.XLOOKUP($J111,Criterion_list!$J:$J,Criterion_list!D:D)),"")</f>
        <v/>
      </c>
      <c r="O111" s="318" t="str">
        <f>IFERROR(IF(_xlfn.XLOOKUP($M111,Criterion_list!$C:$C,Criterion_list!E:E)=0,"",_xlfn.XLOOKUP($M111,Criterion_list!$C:$C,Criterion_list!E:E)),"")</f>
        <v/>
      </c>
      <c r="P111" s="330"/>
      <c r="Q111" s="304"/>
      <c r="R111" s="319" t="str">
        <f t="shared" si="1"/>
        <v/>
      </c>
      <c r="S111" s="304"/>
      <c r="T111" s="306"/>
      <c r="U111" s="305"/>
      <c r="V111" s="304"/>
      <c r="W111" s="304"/>
      <c r="X111" s="320" t="str">
        <f>IF(M111="","",_xlfn.XLOOKUP(M111,'Criteria Mapping'!A:A,'Criteria Mapping'!W:W))</f>
        <v/>
      </c>
      <c r="Y111" s="320" t="str">
        <f>IF(M111="","",_xlfn.XLOOKUP(M111,'Criteria Mapping'!A:A,'Criteria Mapping'!AH:AH))</f>
        <v/>
      </c>
      <c r="Z111" s="320" t="str">
        <f>IF(M111="","",_xlfn.XLOOKUP(M111,'Criteria Mapping'!A:A,'Criteria Mapping'!AD:AD))</f>
        <v/>
      </c>
      <c r="AA111"/>
      <c r="AC111" s="313"/>
      <c r="AE111" s="313"/>
      <c r="AG111" s="313"/>
      <c r="AI111" s="313"/>
      <c r="AK111" s="313"/>
      <c r="AM111" s="313"/>
      <c r="AO111" s="313"/>
      <c r="AQ111" s="313"/>
      <c r="AS111" s="313"/>
      <c r="AU111" s="313"/>
      <c r="KR111" s="313"/>
      <c r="KT111" s="313"/>
      <c r="KV111" s="313"/>
      <c r="KX111" s="313"/>
      <c r="KZ111" s="313"/>
      <c r="LB111" s="313"/>
      <c r="LD111" s="313"/>
      <c r="LF111" s="313"/>
      <c r="LH111" s="313"/>
      <c r="LJ111" s="313"/>
      <c r="LL111" s="313"/>
      <c r="LN111" s="313"/>
      <c r="LP111" s="313"/>
      <c r="LR111" s="313"/>
      <c r="LT111" s="313"/>
      <c r="LV111" s="313"/>
      <c r="LX111" s="313"/>
      <c r="LZ111" s="313"/>
      <c r="MB111" s="313"/>
      <c r="MD111" s="313"/>
      <c r="MF111" s="313"/>
      <c r="MH111" s="313"/>
      <c r="MJ111" s="313"/>
      <c r="ML111" s="313"/>
      <c r="MN111" s="313"/>
      <c r="MP111" s="313"/>
      <c r="MR111" s="313"/>
      <c r="MT111" s="313"/>
      <c r="MV111" s="313"/>
      <c r="MX111" s="313"/>
      <c r="MZ111" s="313"/>
      <c r="NB111" s="313"/>
      <c r="ND111" s="313"/>
      <c r="NF111" s="313"/>
      <c r="NH111" s="313"/>
      <c r="NJ111" s="313"/>
      <c r="NL111" s="313"/>
      <c r="NN111" s="313"/>
      <c r="NP111" s="313"/>
      <c r="NR111" s="313"/>
    </row>
    <row r="112" spans="1:382" s="281" customFormat="1" ht="150" customHeight="1">
      <c r="A112"/>
      <c r="B112"/>
      <c r="C112"/>
      <c r="D112"/>
      <c r="E112"/>
      <c r="F112"/>
      <c r="G112"/>
      <c r="H112"/>
      <c r="I112" t="str">
        <f>IF(M112="","",INDEX(Criterion_list!F:F,MATCH('MMS criteria'!M112,Criterion_list!C:C,0)))</f>
        <v/>
      </c>
      <c r="J112" s="312"/>
      <c r="K112" s="316" t="str">
        <f>IFERROR(IF(_xlfn.XLOOKUP($M112,Criterion_list!$C:$C,Criterion_list!A:A)=0,"",_xlfn.XLOOKUP($M112,Criterion_list!$C:$C,Criterion_list!A:A)),"")</f>
        <v/>
      </c>
      <c r="L112" s="317" t="str">
        <f>IFERROR(IF(_xlfn.XLOOKUP($M112,Criterion_list!$C:$C,Criterion_list!B:B)=0,"",_xlfn.XLOOKUP($M112,Criterion_list!$C:$C,Criterion_list!B:B)),"")</f>
        <v/>
      </c>
      <c r="M112" s="317" t="str">
        <f>IF(J112="","",_xlfn.XLOOKUP(J112,'Criteria Mapping'!B:B,'Criteria Mapping'!A:A))</f>
        <v/>
      </c>
      <c r="N112" s="318" t="str">
        <f>IFERROR(IF(_xlfn.XLOOKUP($J112,Criterion_list!$J:$J,Criterion_list!D:D)=0,"",_xlfn.XLOOKUP($J112,Criterion_list!$J:$J,Criterion_list!D:D)),"")</f>
        <v/>
      </c>
      <c r="O112" s="318" t="str">
        <f>IFERROR(IF(_xlfn.XLOOKUP($M112,Criterion_list!$C:$C,Criterion_list!E:E)=0,"",_xlfn.XLOOKUP($M112,Criterion_list!$C:$C,Criterion_list!E:E)),"")</f>
        <v/>
      </c>
      <c r="P112" s="330"/>
      <c r="Q112" s="304"/>
      <c r="R112" s="319" t="str">
        <f t="shared" si="1"/>
        <v/>
      </c>
      <c r="S112" s="304"/>
      <c r="T112" s="306"/>
      <c r="U112" s="305"/>
      <c r="V112" s="304"/>
      <c r="W112" s="304"/>
      <c r="X112" s="320" t="str">
        <f>IF(M112="","",_xlfn.XLOOKUP(M112,'Criteria Mapping'!A:A,'Criteria Mapping'!W:W))</f>
        <v/>
      </c>
      <c r="Y112" s="320" t="str">
        <f>IF(M112="","",_xlfn.XLOOKUP(M112,'Criteria Mapping'!A:A,'Criteria Mapping'!AH:AH))</f>
        <v/>
      </c>
      <c r="Z112" s="320" t="str">
        <f>IF(M112="","",_xlfn.XLOOKUP(M112,'Criteria Mapping'!A:A,'Criteria Mapping'!AD:AD))</f>
        <v/>
      </c>
      <c r="AA112"/>
      <c r="AC112" s="313"/>
      <c r="AE112" s="313"/>
      <c r="AG112" s="313"/>
      <c r="AI112" s="313"/>
      <c r="AK112" s="313"/>
      <c r="AM112" s="313"/>
      <c r="AO112" s="313"/>
      <c r="AQ112" s="313"/>
      <c r="AS112" s="313"/>
      <c r="AU112" s="313"/>
      <c r="KR112" s="313"/>
      <c r="KT112" s="313"/>
      <c r="KV112" s="313"/>
      <c r="KX112" s="313"/>
      <c r="KZ112" s="313"/>
      <c r="LB112" s="313"/>
      <c r="LD112" s="313"/>
      <c r="LF112" s="313"/>
      <c r="LH112" s="313"/>
      <c r="LJ112" s="313"/>
      <c r="LL112" s="313"/>
      <c r="LN112" s="313"/>
      <c r="LP112" s="313"/>
      <c r="LR112" s="313"/>
      <c r="LT112" s="313"/>
      <c r="LV112" s="313"/>
      <c r="LX112" s="313"/>
      <c r="LZ112" s="313"/>
      <c r="MB112" s="313"/>
      <c r="MD112" s="313"/>
      <c r="MF112" s="313"/>
      <c r="MH112" s="313"/>
      <c r="MJ112" s="313"/>
      <c r="ML112" s="313"/>
      <c r="MN112" s="313"/>
      <c r="MP112" s="313"/>
      <c r="MR112" s="313"/>
      <c r="MT112" s="313"/>
      <c r="MV112" s="313"/>
      <c r="MX112" s="313"/>
      <c r="MZ112" s="313"/>
      <c r="NB112" s="313"/>
      <c r="ND112" s="313"/>
      <c r="NF112" s="313"/>
      <c r="NH112" s="313"/>
      <c r="NJ112" s="313"/>
      <c r="NL112" s="313"/>
      <c r="NN112" s="313"/>
      <c r="NP112" s="313"/>
      <c r="NR112" s="313"/>
    </row>
    <row r="113" spans="1:382" s="281" customFormat="1" ht="150" customHeight="1">
      <c r="A113"/>
      <c r="B113"/>
      <c r="C113"/>
      <c r="D113"/>
      <c r="E113"/>
      <c r="F113"/>
      <c r="G113"/>
      <c r="H113"/>
      <c r="I113" t="str">
        <f>IF(M113="","",INDEX(Criterion_list!F:F,MATCH('MMS criteria'!M113,Criterion_list!C:C,0)))</f>
        <v/>
      </c>
      <c r="J113" s="312"/>
      <c r="K113" s="316" t="str">
        <f>IFERROR(IF(_xlfn.XLOOKUP($M113,Criterion_list!$C:$C,Criterion_list!A:A)=0,"",_xlfn.XLOOKUP($M113,Criterion_list!$C:$C,Criterion_list!A:A)),"")</f>
        <v/>
      </c>
      <c r="L113" s="317" t="str">
        <f>IFERROR(IF(_xlfn.XLOOKUP($M113,Criterion_list!$C:$C,Criterion_list!B:B)=0,"",_xlfn.XLOOKUP($M113,Criterion_list!$C:$C,Criterion_list!B:B)),"")</f>
        <v/>
      </c>
      <c r="M113" s="317" t="str">
        <f>IF(J113="","",_xlfn.XLOOKUP(J113,'Criteria Mapping'!B:B,'Criteria Mapping'!A:A))</f>
        <v/>
      </c>
      <c r="N113" s="318" t="str">
        <f>IFERROR(IF(_xlfn.XLOOKUP($J113,Criterion_list!$J:$J,Criterion_list!D:D)=0,"",_xlfn.XLOOKUP($J113,Criterion_list!$J:$J,Criterion_list!D:D)),"")</f>
        <v/>
      </c>
      <c r="O113" s="318" t="str">
        <f>IFERROR(IF(_xlfn.XLOOKUP($M113,Criterion_list!$C:$C,Criterion_list!E:E)=0,"",_xlfn.XLOOKUP($M113,Criterion_list!$C:$C,Criterion_list!E:E)),"")</f>
        <v/>
      </c>
      <c r="P113" s="330"/>
      <c r="Q113" s="304"/>
      <c r="R113" s="319" t="str">
        <f t="shared" si="1"/>
        <v/>
      </c>
      <c r="S113" s="304"/>
      <c r="T113" s="306"/>
      <c r="U113" s="305"/>
      <c r="V113" s="304"/>
      <c r="W113" s="304"/>
      <c r="X113" s="320" t="str">
        <f>IF(M113="","",_xlfn.XLOOKUP(M113,'Criteria Mapping'!A:A,'Criteria Mapping'!W:W))</f>
        <v/>
      </c>
      <c r="Y113" s="320" t="str">
        <f>IF(M113="","",_xlfn.XLOOKUP(M113,'Criteria Mapping'!A:A,'Criteria Mapping'!AH:AH))</f>
        <v/>
      </c>
      <c r="Z113" s="320" t="str">
        <f>IF(M113="","",_xlfn.XLOOKUP(M113,'Criteria Mapping'!A:A,'Criteria Mapping'!AD:AD))</f>
        <v/>
      </c>
      <c r="AA113"/>
      <c r="AC113" s="313"/>
      <c r="AE113" s="313"/>
      <c r="AG113" s="313"/>
      <c r="AI113" s="313"/>
      <c r="AK113" s="313"/>
      <c r="AM113" s="313"/>
      <c r="AO113" s="313"/>
      <c r="AQ113" s="313"/>
      <c r="AS113" s="313"/>
      <c r="AU113" s="313"/>
      <c r="KR113" s="313"/>
      <c r="KT113" s="313"/>
      <c r="KV113" s="313"/>
      <c r="KX113" s="313"/>
      <c r="KZ113" s="313"/>
      <c r="LB113" s="313"/>
      <c r="LD113" s="313"/>
      <c r="LF113" s="313"/>
      <c r="LH113" s="313"/>
      <c r="LJ113" s="313"/>
      <c r="LL113" s="313"/>
      <c r="LN113" s="313"/>
      <c r="LP113" s="313"/>
      <c r="LR113" s="313"/>
      <c r="LT113" s="313"/>
      <c r="LV113" s="313"/>
      <c r="LX113" s="313"/>
      <c r="LZ113" s="313"/>
      <c r="MB113" s="313"/>
      <c r="MD113" s="313"/>
      <c r="MF113" s="313"/>
      <c r="MH113" s="313"/>
      <c r="MJ113" s="313"/>
      <c r="ML113" s="313"/>
      <c r="MN113" s="313"/>
      <c r="MP113" s="313"/>
      <c r="MR113" s="313"/>
      <c r="MT113" s="313"/>
      <c r="MV113" s="313"/>
      <c r="MX113" s="313"/>
      <c r="MZ113" s="313"/>
      <c r="NB113" s="313"/>
      <c r="ND113" s="313"/>
      <c r="NF113" s="313"/>
      <c r="NH113" s="313"/>
      <c r="NJ113" s="313"/>
      <c r="NL113" s="313"/>
      <c r="NN113" s="313"/>
      <c r="NP113" s="313"/>
      <c r="NR113" s="313"/>
    </row>
    <row r="114" spans="1:382" s="281" customFormat="1" ht="150" customHeight="1">
      <c r="A114"/>
      <c r="B114"/>
      <c r="C114"/>
      <c r="D114"/>
      <c r="E114"/>
      <c r="F114"/>
      <c r="G114"/>
      <c r="H114"/>
      <c r="I114" t="str">
        <f>IF(M114="","",INDEX(Criterion_list!F:F,MATCH('MMS criteria'!M114,Criterion_list!C:C,0)))</f>
        <v/>
      </c>
      <c r="J114" s="312"/>
      <c r="K114" s="316" t="str">
        <f>IFERROR(IF(_xlfn.XLOOKUP($M114,Criterion_list!$C:$C,Criterion_list!A:A)=0,"",_xlfn.XLOOKUP($M114,Criterion_list!$C:$C,Criterion_list!A:A)),"")</f>
        <v/>
      </c>
      <c r="L114" s="317" t="str">
        <f>IFERROR(IF(_xlfn.XLOOKUP($M114,Criterion_list!$C:$C,Criterion_list!B:B)=0,"",_xlfn.XLOOKUP($M114,Criterion_list!$C:$C,Criterion_list!B:B)),"")</f>
        <v/>
      </c>
      <c r="M114" s="317" t="str">
        <f>IF(J114="","",_xlfn.XLOOKUP(J114,'Criteria Mapping'!B:B,'Criteria Mapping'!A:A))</f>
        <v/>
      </c>
      <c r="N114" s="318" t="str">
        <f>IFERROR(IF(_xlfn.XLOOKUP($J114,Criterion_list!$J:$J,Criterion_list!D:D)=0,"",_xlfn.XLOOKUP($J114,Criterion_list!$J:$J,Criterion_list!D:D)),"")</f>
        <v/>
      </c>
      <c r="O114" s="318" t="str">
        <f>IFERROR(IF(_xlfn.XLOOKUP($M114,Criterion_list!$C:$C,Criterion_list!E:E)=0,"",_xlfn.XLOOKUP($M114,Criterion_list!$C:$C,Criterion_list!E:E)),"")</f>
        <v/>
      </c>
      <c r="P114" s="330"/>
      <c r="Q114" s="304"/>
      <c r="R114" s="319" t="str">
        <f t="shared" si="1"/>
        <v/>
      </c>
      <c r="S114" s="304"/>
      <c r="T114" s="306"/>
      <c r="U114" s="305"/>
      <c r="V114" s="304"/>
      <c r="W114" s="304"/>
      <c r="X114" s="320" t="str">
        <f>IF(M114="","",_xlfn.XLOOKUP(M114,'Criteria Mapping'!A:A,'Criteria Mapping'!W:W))</f>
        <v/>
      </c>
      <c r="Y114" s="320" t="str">
        <f>IF(M114="","",_xlfn.XLOOKUP(M114,'Criteria Mapping'!A:A,'Criteria Mapping'!AH:AH))</f>
        <v/>
      </c>
      <c r="Z114" s="320" t="str">
        <f>IF(M114="","",_xlfn.XLOOKUP(M114,'Criteria Mapping'!A:A,'Criteria Mapping'!AD:AD))</f>
        <v/>
      </c>
      <c r="AA114"/>
      <c r="AC114" s="313"/>
      <c r="AE114" s="313"/>
      <c r="AG114" s="313"/>
      <c r="AI114" s="313"/>
      <c r="AK114" s="313"/>
      <c r="AM114" s="313"/>
      <c r="AO114" s="313"/>
      <c r="AQ114" s="313"/>
      <c r="AS114" s="313"/>
      <c r="AU114" s="313"/>
      <c r="KR114" s="313"/>
      <c r="KT114" s="313"/>
      <c r="KV114" s="313"/>
      <c r="KX114" s="313"/>
      <c r="KZ114" s="313"/>
      <c r="LB114" s="313"/>
      <c r="LD114" s="313"/>
      <c r="LF114" s="313"/>
      <c r="LH114" s="313"/>
      <c r="LJ114" s="313"/>
      <c r="LL114" s="313"/>
      <c r="LN114" s="313"/>
      <c r="LP114" s="313"/>
      <c r="LR114" s="313"/>
      <c r="LT114" s="313"/>
      <c r="LV114" s="313"/>
      <c r="LX114" s="313"/>
      <c r="LZ114" s="313"/>
      <c r="MB114" s="313"/>
      <c r="MD114" s="313"/>
      <c r="MF114" s="313"/>
      <c r="MH114" s="313"/>
      <c r="MJ114" s="313"/>
      <c r="ML114" s="313"/>
      <c r="MN114" s="313"/>
      <c r="MP114" s="313"/>
      <c r="MR114" s="313"/>
      <c r="MT114" s="313"/>
      <c r="MV114" s="313"/>
      <c r="MX114" s="313"/>
      <c r="MZ114" s="313"/>
      <c r="NB114" s="313"/>
      <c r="ND114" s="313"/>
      <c r="NF114" s="313"/>
      <c r="NH114" s="313"/>
      <c r="NJ114" s="313"/>
      <c r="NL114" s="313"/>
      <c r="NN114" s="313"/>
      <c r="NP114" s="313"/>
      <c r="NR114" s="313"/>
    </row>
    <row r="115" spans="1:382" s="281" customFormat="1" ht="150" customHeight="1">
      <c r="A115"/>
      <c r="B115"/>
      <c r="C115"/>
      <c r="D115"/>
      <c r="E115"/>
      <c r="F115"/>
      <c r="G115"/>
      <c r="H115"/>
      <c r="I115" t="str">
        <f>IF(M115="","",INDEX(Criterion_list!F:F,MATCH('MMS criteria'!M115,Criterion_list!C:C,0)))</f>
        <v/>
      </c>
      <c r="J115" s="312"/>
      <c r="K115" s="316" t="str">
        <f>IFERROR(IF(_xlfn.XLOOKUP($M115,Criterion_list!$C:$C,Criterion_list!A:A)=0,"",_xlfn.XLOOKUP($M115,Criterion_list!$C:$C,Criterion_list!A:A)),"")</f>
        <v/>
      </c>
      <c r="L115" s="317" t="str">
        <f>IFERROR(IF(_xlfn.XLOOKUP($M115,Criterion_list!$C:$C,Criterion_list!B:B)=0,"",_xlfn.XLOOKUP($M115,Criterion_list!$C:$C,Criterion_list!B:B)),"")</f>
        <v/>
      </c>
      <c r="M115" s="317" t="str">
        <f>IF(J115="","",_xlfn.XLOOKUP(J115,'Criteria Mapping'!B:B,'Criteria Mapping'!A:A))</f>
        <v/>
      </c>
      <c r="N115" s="318" t="str">
        <f>IFERROR(IF(_xlfn.XLOOKUP($J115,Criterion_list!$J:$J,Criterion_list!D:D)=0,"",_xlfn.XLOOKUP($J115,Criterion_list!$J:$J,Criterion_list!D:D)),"")</f>
        <v/>
      </c>
      <c r="O115" s="318" t="str">
        <f>IFERROR(IF(_xlfn.XLOOKUP($M115,Criterion_list!$C:$C,Criterion_list!E:E)=0,"",_xlfn.XLOOKUP($M115,Criterion_list!$C:$C,Criterion_list!E:E)),"")</f>
        <v/>
      </c>
      <c r="P115" s="330"/>
      <c r="Q115" s="304"/>
      <c r="R115" s="319" t="str">
        <f t="shared" si="1"/>
        <v/>
      </c>
      <c r="S115" s="304"/>
      <c r="T115" s="306"/>
      <c r="U115" s="305"/>
      <c r="V115" s="304"/>
      <c r="W115" s="304"/>
      <c r="X115" s="320" t="str">
        <f>IF(M115="","",_xlfn.XLOOKUP(M115,'Criteria Mapping'!A:A,'Criteria Mapping'!W:W))</f>
        <v/>
      </c>
      <c r="Y115" s="320" t="str">
        <f>IF(M115="","",_xlfn.XLOOKUP(M115,'Criteria Mapping'!A:A,'Criteria Mapping'!AH:AH))</f>
        <v/>
      </c>
      <c r="Z115" s="320" t="str">
        <f>IF(M115="","",_xlfn.XLOOKUP(M115,'Criteria Mapping'!A:A,'Criteria Mapping'!AD:AD))</f>
        <v/>
      </c>
      <c r="AA115"/>
      <c r="AC115" s="313"/>
      <c r="AE115" s="313"/>
      <c r="AG115" s="313"/>
      <c r="AI115" s="313"/>
      <c r="AK115" s="313"/>
      <c r="AM115" s="313"/>
      <c r="AO115" s="313"/>
      <c r="AQ115" s="313"/>
      <c r="AS115" s="313"/>
      <c r="AU115" s="313"/>
      <c r="KR115" s="313"/>
      <c r="KT115" s="313"/>
      <c r="KV115" s="313"/>
      <c r="KX115" s="313"/>
      <c r="KZ115" s="313"/>
      <c r="LB115" s="313"/>
      <c r="LD115" s="313"/>
      <c r="LF115" s="313"/>
      <c r="LH115" s="313"/>
      <c r="LJ115" s="313"/>
      <c r="LL115" s="313"/>
      <c r="LN115" s="313"/>
      <c r="LP115" s="313"/>
      <c r="LR115" s="313"/>
      <c r="LT115" s="313"/>
      <c r="LV115" s="313"/>
      <c r="LX115" s="313"/>
      <c r="LZ115" s="313"/>
      <c r="MB115" s="313"/>
      <c r="MD115" s="313"/>
      <c r="MF115" s="313"/>
      <c r="MH115" s="313"/>
      <c r="MJ115" s="313"/>
      <c r="ML115" s="313"/>
      <c r="MN115" s="313"/>
      <c r="MP115" s="313"/>
      <c r="MR115" s="313"/>
      <c r="MT115" s="313"/>
      <c r="MV115" s="313"/>
      <c r="MX115" s="313"/>
      <c r="MZ115" s="313"/>
      <c r="NB115" s="313"/>
      <c r="ND115" s="313"/>
      <c r="NF115" s="313"/>
      <c r="NH115" s="313"/>
      <c r="NJ115" s="313"/>
      <c r="NL115" s="313"/>
      <c r="NN115" s="313"/>
      <c r="NP115" s="313"/>
      <c r="NR115" s="313"/>
    </row>
    <row r="116" spans="1:382" s="281" customFormat="1" ht="150" customHeight="1">
      <c r="A116"/>
      <c r="B116"/>
      <c r="C116"/>
      <c r="D116"/>
      <c r="E116"/>
      <c r="F116"/>
      <c r="G116"/>
      <c r="H116"/>
      <c r="I116" t="str">
        <f>IF(M116="","",INDEX(Criterion_list!F:F,MATCH('MMS criteria'!M116,Criterion_list!C:C,0)))</f>
        <v/>
      </c>
      <c r="J116" s="312"/>
      <c r="K116" s="316" t="str">
        <f>IFERROR(IF(_xlfn.XLOOKUP($M116,Criterion_list!$C:$C,Criterion_list!A:A)=0,"",_xlfn.XLOOKUP($M116,Criterion_list!$C:$C,Criterion_list!A:A)),"")</f>
        <v/>
      </c>
      <c r="L116" s="317" t="str">
        <f>IFERROR(IF(_xlfn.XLOOKUP($M116,Criterion_list!$C:$C,Criterion_list!B:B)=0,"",_xlfn.XLOOKUP($M116,Criterion_list!$C:$C,Criterion_list!B:B)),"")</f>
        <v/>
      </c>
      <c r="M116" s="317" t="str">
        <f>IF(J116="","",_xlfn.XLOOKUP(J116,'Criteria Mapping'!B:B,'Criteria Mapping'!A:A))</f>
        <v/>
      </c>
      <c r="N116" s="318" t="str">
        <f>IFERROR(IF(_xlfn.XLOOKUP($J116,Criterion_list!$J:$J,Criterion_list!D:D)=0,"",_xlfn.XLOOKUP($J116,Criterion_list!$J:$J,Criterion_list!D:D)),"")</f>
        <v/>
      </c>
      <c r="O116" s="318" t="str">
        <f>IFERROR(IF(_xlfn.XLOOKUP($M116,Criterion_list!$C:$C,Criterion_list!E:E)=0,"",_xlfn.XLOOKUP($M116,Criterion_list!$C:$C,Criterion_list!E:E)),"")</f>
        <v/>
      </c>
      <c r="P116" s="330"/>
      <c r="Q116" s="304"/>
      <c r="R116" s="319" t="str">
        <f t="shared" si="1"/>
        <v/>
      </c>
      <c r="S116" s="304"/>
      <c r="T116" s="306"/>
      <c r="U116" s="305"/>
      <c r="V116" s="304"/>
      <c r="W116" s="304"/>
      <c r="X116" s="320" t="str">
        <f>IF(M116="","",_xlfn.XLOOKUP(M116,'Criteria Mapping'!A:A,'Criteria Mapping'!W:W))</f>
        <v/>
      </c>
      <c r="Y116" s="320" t="str">
        <f>IF(M116="","",_xlfn.XLOOKUP(M116,'Criteria Mapping'!A:A,'Criteria Mapping'!AH:AH))</f>
        <v/>
      </c>
      <c r="Z116" s="320" t="str">
        <f>IF(M116="","",_xlfn.XLOOKUP(M116,'Criteria Mapping'!A:A,'Criteria Mapping'!AD:AD))</f>
        <v/>
      </c>
      <c r="AA116"/>
      <c r="AC116" s="313"/>
      <c r="AE116" s="313"/>
      <c r="AG116" s="313"/>
      <c r="AI116" s="313"/>
      <c r="AK116" s="313"/>
      <c r="AM116" s="313"/>
      <c r="AO116" s="313"/>
      <c r="AQ116" s="313"/>
      <c r="AS116" s="313"/>
      <c r="AU116" s="313"/>
      <c r="KR116" s="313"/>
      <c r="KT116" s="313"/>
      <c r="KV116" s="313"/>
      <c r="KX116" s="313"/>
      <c r="KZ116" s="313"/>
      <c r="LB116" s="313"/>
      <c r="LD116" s="313"/>
      <c r="LF116" s="313"/>
      <c r="LH116" s="313"/>
      <c r="LJ116" s="313"/>
      <c r="LL116" s="313"/>
      <c r="LN116" s="313"/>
      <c r="LP116" s="313"/>
      <c r="LR116" s="313"/>
      <c r="LT116" s="313"/>
      <c r="LV116" s="313"/>
      <c r="LX116" s="313"/>
      <c r="LZ116" s="313"/>
      <c r="MB116" s="313"/>
      <c r="MD116" s="313"/>
      <c r="MF116" s="313"/>
      <c r="MH116" s="313"/>
      <c r="MJ116" s="313"/>
      <c r="ML116" s="313"/>
      <c r="MN116" s="313"/>
      <c r="MP116" s="313"/>
      <c r="MR116" s="313"/>
      <c r="MT116" s="313"/>
      <c r="MV116" s="313"/>
      <c r="MX116" s="313"/>
      <c r="MZ116" s="313"/>
      <c r="NB116" s="313"/>
      <c r="ND116" s="313"/>
      <c r="NF116" s="313"/>
      <c r="NH116" s="313"/>
      <c r="NJ116" s="313"/>
      <c r="NL116" s="313"/>
      <c r="NN116" s="313"/>
      <c r="NP116" s="313"/>
      <c r="NR116" s="313"/>
    </row>
    <row r="117" spans="1:382" s="281" customFormat="1" ht="150" customHeight="1">
      <c r="A117"/>
      <c r="B117"/>
      <c r="C117"/>
      <c r="D117"/>
      <c r="E117"/>
      <c r="F117"/>
      <c r="G117"/>
      <c r="H117"/>
      <c r="I117" t="str">
        <f>IF(M117="","",INDEX(Criterion_list!F:F,MATCH('MMS criteria'!M117,Criterion_list!C:C,0)))</f>
        <v/>
      </c>
      <c r="J117" s="312"/>
      <c r="K117" s="316" t="str">
        <f>IFERROR(IF(_xlfn.XLOOKUP($M117,Criterion_list!$C:$C,Criterion_list!A:A)=0,"",_xlfn.XLOOKUP($M117,Criterion_list!$C:$C,Criterion_list!A:A)),"")</f>
        <v/>
      </c>
      <c r="L117" s="317" t="str">
        <f>IFERROR(IF(_xlfn.XLOOKUP($M117,Criterion_list!$C:$C,Criterion_list!B:B)=0,"",_xlfn.XLOOKUP($M117,Criterion_list!$C:$C,Criterion_list!B:B)),"")</f>
        <v/>
      </c>
      <c r="M117" s="317" t="str">
        <f>IF(J117="","",_xlfn.XLOOKUP(J117,'Criteria Mapping'!B:B,'Criteria Mapping'!A:A))</f>
        <v/>
      </c>
      <c r="N117" s="318" t="str">
        <f>IFERROR(IF(_xlfn.XLOOKUP($J117,Criterion_list!$J:$J,Criterion_list!D:D)=0,"",_xlfn.XLOOKUP($J117,Criterion_list!$J:$J,Criterion_list!D:D)),"")</f>
        <v/>
      </c>
      <c r="O117" s="318" t="str">
        <f>IFERROR(IF(_xlfn.XLOOKUP($M117,Criterion_list!$C:$C,Criterion_list!E:E)=0,"",_xlfn.XLOOKUP($M117,Criterion_list!$C:$C,Criterion_list!E:E)),"")</f>
        <v/>
      </c>
      <c r="P117" s="330"/>
      <c r="Q117" s="304"/>
      <c r="R117" s="319" t="str">
        <f t="shared" si="1"/>
        <v/>
      </c>
      <c r="S117" s="304"/>
      <c r="T117" s="306"/>
      <c r="U117" s="305"/>
      <c r="V117" s="304"/>
      <c r="W117" s="304"/>
      <c r="X117" s="320" t="str">
        <f>IF(M117="","",_xlfn.XLOOKUP(M117,'Criteria Mapping'!A:A,'Criteria Mapping'!W:W))</f>
        <v/>
      </c>
      <c r="Y117" s="320" t="str">
        <f>IF(M117="","",_xlfn.XLOOKUP(M117,'Criteria Mapping'!A:A,'Criteria Mapping'!AH:AH))</f>
        <v/>
      </c>
      <c r="Z117" s="320" t="str">
        <f>IF(M117="","",_xlfn.XLOOKUP(M117,'Criteria Mapping'!A:A,'Criteria Mapping'!AD:AD))</f>
        <v/>
      </c>
      <c r="AA117"/>
      <c r="AC117" s="313"/>
      <c r="AE117" s="313"/>
      <c r="AG117" s="313"/>
      <c r="AI117" s="313"/>
      <c r="AK117" s="313"/>
      <c r="AM117" s="313"/>
      <c r="AO117" s="313"/>
      <c r="AQ117" s="313"/>
      <c r="AS117" s="313"/>
      <c r="AU117" s="313"/>
      <c r="KR117" s="313"/>
      <c r="KT117" s="313"/>
      <c r="KV117" s="313"/>
      <c r="KX117" s="313"/>
      <c r="KZ117" s="313"/>
      <c r="LB117" s="313"/>
      <c r="LD117" s="313"/>
      <c r="LF117" s="313"/>
      <c r="LH117" s="313"/>
      <c r="LJ117" s="313"/>
      <c r="LL117" s="313"/>
      <c r="LN117" s="313"/>
      <c r="LP117" s="313"/>
      <c r="LR117" s="313"/>
      <c r="LT117" s="313"/>
      <c r="LV117" s="313"/>
      <c r="LX117" s="313"/>
      <c r="LZ117" s="313"/>
      <c r="MB117" s="313"/>
      <c r="MD117" s="313"/>
      <c r="MF117" s="313"/>
      <c r="MH117" s="313"/>
      <c r="MJ117" s="313"/>
      <c r="ML117" s="313"/>
      <c r="MN117" s="313"/>
      <c r="MP117" s="313"/>
      <c r="MR117" s="313"/>
      <c r="MT117" s="313"/>
      <c r="MV117" s="313"/>
      <c r="MX117" s="313"/>
      <c r="MZ117" s="313"/>
      <c r="NB117" s="313"/>
      <c r="ND117" s="313"/>
      <c r="NF117" s="313"/>
      <c r="NH117" s="313"/>
      <c r="NJ117" s="313"/>
      <c r="NL117" s="313"/>
      <c r="NN117" s="313"/>
      <c r="NP117" s="313"/>
      <c r="NR117" s="313"/>
    </row>
    <row r="118" spans="1:382" s="281" customFormat="1" ht="150" customHeight="1">
      <c r="A118"/>
      <c r="B118"/>
      <c r="C118"/>
      <c r="D118"/>
      <c r="E118"/>
      <c r="F118"/>
      <c r="G118"/>
      <c r="H118"/>
      <c r="I118" t="str">
        <f>IF(M118="","",INDEX(Criterion_list!F:F,MATCH('MMS criteria'!M118,Criterion_list!C:C,0)))</f>
        <v/>
      </c>
      <c r="J118" s="312"/>
      <c r="K118" s="316" t="str">
        <f>IFERROR(IF(_xlfn.XLOOKUP($M118,Criterion_list!$C:$C,Criterion_list!A:A)=0,"",_xlfn.XLOOKUP($M118,Criterion_list!$C:$C,Criterion_list!A:A)),"")</f>
        <v/>
      </c>
      <c r="L118" s="317" t="str">
        <f>IFERROR(IF(_xlfn.XLOOKUP($M118,Criterion_list!$C:$C,Criterion_list!B:B)=0,"",_xlfn.XLOOKUP($M118,Criterion_list!$C:$C,Criterion_list!B:B)),"")</f>
        <v/>
      </c>
      <c r="M118" s="317" t="str">
        <f>IF(J118="","",_xlfn.XLOOKUP(J118,'Criteria Mapping'!B:B,'Criteria Mapping'!A:A))</f>
        <v/>
      </c>
      <c r="N118" s="318" t="str">
        <f>IFERROR(IF(_xlfn.XLOOKUP($J118,Criterion_list!$J:$J,Criterion_list!D:D)=0,"",_xlfn.XLOOKUP($J118,Criterion_list!$J:$J,Criterion_list!D:D)),"")</f>
        <v/>
      </c>
      <c r="O118" s="318" t="str">
        <f>IFERROR(IF(_xlfn.XLOOKUP($M118,Criterion_list!$C:$C,Criterion_list!E:E)=0,"",_xlfn.XLOOKUP($M118,Criterion_list!$C:$C,Criterion_list!E:E)),"")</f>
        <v/>
      </c>
      <c r="P118" s="330"/>
      <c r="Q118" s="304"/>
      <c r="R118" s="319" t="str">
        <f t="shared" si="1"/>
        <v/>
      </c>
      <c r="S118" s="304"/>
      <c r="T118" s="306"/>
      <c r="U118" s="305"/>
      <c r="V118" s="304"/>
      <c r="W118" s="304"/>
      <c r="X118" s="320" t="str">
        <f>IF(M118="","",_xlfn.XLOOKUP(M118,'Criteria Mapping'!A:A,'Criteria Mapping'!W:W))</f>
        <v/>
      </c>
      <c r="Y118" s="320" t="str">
        <f>IF(M118="","",_xlfn.XLOOKUP(M118,'Criteria Mapping'!A:A,'Criteria Mapping'!AH:AH))</f>
        <v/>
      </c>
      <c r="Z118" s="320" t="str">
        <f>IF(M118="","",_xlfn.XLOOKUP(M118,'Criteria Mapping'!A:A,'Criteria Mapping'!AD:AD))</f>
        <v/>
      </c>
      <c r="AA118"/>
      <c r="AC118" s="313"/>
      <c r="AE118" s="313"/>
      <c r="AG118" s="313"/>
      <c r="AI118" s="313"/>
      <c r="AK118" s="313"/>
      <c r="AM118" s="313"/>
      <c r="AO118" s="313"/>
      <c r="AQ118" s="313"/>
      <c r="AS118" s="313"/>
      <c r="AU118" s="313"/>
      <c r="KR118" s="313"/>
      <c r="KT118" s="313"/>
      <c r="KV118" s="313"/>
      <c r="KX118" s="313"/>
      <c r="KZ118" s="313"/>
      <c r="LB118" s="313"/>
      <c r="LD118" s="313"/>
      <c r="LF118" s="313"/>
      <c r="LH118" s="313"/>
      <c r="LJ118" s="313"/>
      <c r="LL118" s="313"/>
      <c r="LN118" s="313"/>
      <c r="LP118" s="313"/>
      <c r="LR118" s="313"/>
      <c r="LT118" s="313"/>
      <c r="LV118" s="313"/>
      <c r="LX118" s="313"/>
      <c r="LZ118" s="313"/>
      <c r="MB118" s="313"/>
      <c r="MD118" s="313"/>
      <c r="MF118" s="313"/>
      <c r="MH118" s="313"/>
      <c r="MJ118" s="313"/>
      <c r="ML118" s="313"/>
      <c r="MN118" s="313"/>
      <c r="MP118" s="313"/>
      <c r="MR118" s="313"/>
      <c r="MT118" s="313"/>
      <c r="MV118" s="313"/>
      <c r="MX118" s="313"/>
      <c r="MZ118" s="313"/>
      <c r="NB118" s="313"/>
      <c r="ND118" s="313"/>
      <c r="NF118" s="313"/>
      <c r="NH118" s="313"/>
      <c r="NJ118" s="313"/>
      <c r="NL118" s="313"/>
      <c r="NN118" s="313"/>
      <c r="NP118" s="313"/>
      <c r="NR118" s="313"/>
    </row>
    <row r="119" spans="1:382" s="281" customFormat="1" ht="150" customHeight="1">
      <c r="A119"/>
      <c r="B119"/>
      <c r="C119"/>
      <c r="D119"/>
      <c r="E119"/>
      <c r="F119"/>
      <c r="G119"/>
      <c r="H119"/>
      <c r="I119" t="str">
        <f>IF(M119="","",INDEX(Criterion_list!F:F,MATCH('MMS criteria'!M119,Criterion_list!C:C,0)))</f>
        <v/>
      </c>
      <c r="J119" s="312"/>
      <c r="K119" s="316" t="str">
        <f>IFERROR(IF(_xlfn.XLOOKUP($M119,Criterion_list!$C:$C,Criterion_list!A:A)=0,"",_xlfn.XLOOKUP($M119,Criterion_list!$C:$C,Criterion_list!A:A)),"")</f>
        <v/>
      </c>
      <c r="L119" s="317" t="str">
        <f>IFERROR(IF(_xlfn.XLOOKUP($M119,Criterion_list!$C:$C,Criterion_list!B:B)=0,"",_xlfn.XLOOKUP($M119,Criterion_list!$C:$C,Criterion_list!B:B)),"")</f>
        <v/>
      </c>
      <c r="M119" s="317" t="str">
        <f>IF(J119="","",_xlfn.XLOOKUP(J119,'Criteria Mapping'!B:B,'Criteria Mapping'!A:A))</f>
        <v/>
      </c>
      <c r="N119" s="318" t="str">
        <f>IFERROR(IF(_xlfn.XLOOKUP($J119,Criterion_list!$J:$J,Criterion_list!D:D)=0,"",_xlfn.XLOOKUP($J119,Criterion_list!$J:$J,Criterion_list!D:D)),"")</f>
        <v/>
      </c>
      <c r="O119" s="318" t="str">
        <f>IFERROR(IF(_xlfn.XLOOKUP($M119,Criterion_list!$C:$C,Criterion_list!E:E)=0,"",_xlfn.XLOOKUP($M119,Criterion_list!$C:$C,Criterion_list!E:E)),"")</f>
        <v/>
      </c>
      <c r="P119" s="330"/>
      <c r="Q119" s="304"/>
      <c r="R119" s="319" t="str">
        <f t="shared" si="1"/>
        <v/>
      </c>
      <c r="S119" s="304"/>
      <c r="T119" s="306"/>
      <c r="U119" s="305"/>
      <c r="V119" s="304"/>
      <c r="W119" s="304"/>
      <c r="X119" s="320" t="str">
        <f>IF(M119="","",_xlfn.XLOOKUP(M119,'Criteria Mapping'!A:A,'Criteria Mapping'!W:W))</f>
        <v/>
      </c>
      <c r="Y119" s="320" t="str">
        <f>IF(M119="","",_xlfn.XLOOKUP(M119,'Criteria Mapping'!A:A,'Criteria Mapping'!AH:AH))</f>
        <v/>
      </c>
      <c r="Z119" s="320" t="str">
        <f>IF(M119="","",_xlfn.XLOOKUP(M119,'Criteria Mapping'!A:A,'Criteria Mapping'!AD:AD))</f>
        <v/>
      </c>
      <c r="AA119"/>
      <c r="AC119" s="313"/>
      <c r="AE119" s="313"/>
      <c r="AG119" s="313"/>
      <c r="AI119" s="313"/>
      <c r="AK119" s="313"/>
      <c r="AM119" s="313"/>
      <c r="AO119" s="313"/>
      <c r="AQ119" s="313"/>
      <c r="AS119" s="313"/>
      <c r="AU119" s="313"/>
      <c r="KR119" s="313"/>
      <c r="KT119" s="313"/>
      <c r="KV119" s="313"/>
      <c r="KX119" s="313"/>
      <c r="KZ119" s="313"/>
      <c r="LB119" s="313"/>
      <c r="LD119" s="313"/>
      <c r="LF119" s="313"/>
      <c r="LH119" s="313"/>
      <c r="LJ119" s="313"/>
      <c r="LL119" s="313"/>
      <c r="LN119" s="313"/>
      <c r="LP119" s="313"/>
      <c r="LR119" s="313"/>
      <c r="LT119" s="313"/>
      <c r="LV119" s="313"/>
      <c r="LX119" s="313"/>
      <c r="LZ119" s="313"/>
      <c r="MB119" s="313"/>
      <c r="MD119" s="313"/>
      <c r="MF119" s="313"/>
      <c r="MH119" s="313"/>
      <c r="MJ119" s="313"/>
      <c r="ML119" s="313"/>
      <c r="MN119" s="313"/>
      <c r="MP119" s="313"/>
      <c r="MR119" s="313"/>
      <c r="MT119" s="313"/>
      <c r="MV119" s="313"/>
      <c r="MX119" s="313"/>
      <c r="MZ119" s="313"/>
      <c r="NB119" s="313"/>
      <c r="ND119" s="313"/>
      <c r="NF119" s="313"/>
      <c r="NH119" s="313"/>
      <c r="NJ119" s="313"/>
      <c r="NL119" s="313"/>
      <c r="NN119" s="313"/>
      <c r="NP119" s="313"/>
      <c r="NR119" s="313"/>
    </row>
    <row r="120" spans="1:382" s="281" customFormat="1" ht="150" customHeight="1">
      <c r="A120"/>
      <c r="B120"/>
      <c r="C120"/>
      <c r="D120"/>
      <c r="E120"/>
      <c r="F120"/>
      <c r="G120"/>
      <c r="H120"/>
      <c r="I120" t="str">
        <f>IF(M120="","",INDEX(Criterion_list!F:F,MATCH('MMS criteria'!M120,Criterion_list!C:C,0)))</f>
        <v/>
      </c>
      <c r="J120" s="312"/>
      <c r="K120" s="316" t="str">
        <f>IFERROR(IF(_xlfn.XLOOKUP($M120,Criterion_list!$C:$C,Criterion_list!A:A)=0,"",_xlfn.XLOOKUP($M120,Criterion_list!$C:$C,Criterion_list!A:A)),"")</f>
        <v/>
      </c>
      <c r="L120" s="317" t="str">
        <f>IFERROR(IF(_xlfn.XLOOKUP($M120,Criterion_list!$C:$C,Criterion_list!B:B)=0,"",_xlfn.XLOOKUP($M120,Criterion_list!$C:$C,Criterion_list!B:B)),"")</f>
        <v/>
      </c>
      <c r="M120" s="317" t="str">
        <f>IF(J120="","",_xlfn.XLOOKUP(J120,'Criteria Mapping'!B:B,'Criteria Mapping'!A:A))</f>
        <v/>
      </c>
      <c r="N120" s="318" t="str">
        <f>IFERROR(IF(_xlfn.XLOOKUP($J120,Criterion_list!$J:$J,Criterion_list!D:D)=0,"",_xlfn.XLOOKUP($J120,Criterion_list!$J:$J,Criterion_list!D:D)),"")</f>
        <v/>
      </c>
      <c r="O120" s="318" t="str">
        <f>IFERROR(IF(_xlfn.XLOOKUP($M120,Criterion_list!$C:$C,Criterion_list!E:E)=0,"",_xlfn.XLOOKUP($M120,Criterion_list!$C:$C,Criterion_list!E:E)),"")</f>
        <v/>
      </c>
      <c r="P120" s="330"/>
      <c r="Q120" s="304"/>
      <c r="R120" s="319" t="str">
        <f t="shared" si="1"/>
        <v/>
      </c>
      <c r="S120" s="304"/>
      <c r="T120" s="306"/>
      <c r="U120" s="305"/>
      <c r="V120" s="304"/>
      <c r="W120" s="304"/>
      <c r="X120" s="320" t="str">
        <f>IF(M120="","",_xlfn.XLOOKUP(M120,'Criteria Mapping'!A:A,'Criteria Mapping'!W:W))</f>
        <v/>
      </c>
      <c r="Y120" s="320" t="str">
        <f>IF(M120="","",_xlfn.XLOOKUP(M120,'Criteria Mapping'!A:A,'Criteria Mapping'!AH:AH))</f>
        <v/>
      </c>
      <c r="Z120" s="320" t="str">
        <f>IF(M120="","",_xlfn.XLOOKUP(M120,'Criteria Mapping'!A:A,'Criteria Mapping'!AD:AD))</f>
        <v/>
      </c>
      <c r="AA120"/>
      <c r="AC120" s="313"/>
      <c r="AE120" s="313"/>
      <c r="AG120" s="313"/>
      <c r="AI120" s="313"/>
      <c r="AK120" s="313"/>
      <c r="AM120" s="313"/>
      <c r="AO120" s="313"/>
      <c r="AQ120" s="313"/>
      <c r="AS120" s="313"/>
      <c r="AU120" s="313"/>
      <c r="KR120" s="313"/>
      <c r="KT120" s="313"/>
      <c r="KV120" s="313"/>
      <c r="KX120" s="313"/>
      <c r="KZ120" s="313"/>
      <c r="LB120" s="313"/>
      <c r="LD120" s="313"/>
      <c r="LF120" s="313"/>
      <c r="LH120" s="313"/>
      <c r="LJ120" s="313"/>
      <c r="LL120" s="313"/>
      <c r="LN120" s="313"/>
      <c r="LP120" s="313"/>
      <c r="LR120" s="313"/>
      <c r="LT120" s="313"/>
      <c r="LV120" s="313"/>
      <c r="LX120" s="313"/>
      <c r="LZ120" s="313"/>
      <c r="MB120" s="313"/>
      <c r="MD120" s="313"/>
      <c r="MF120" s="313"/>
      <c r="MH120" s="313"/>
      <c r="MJ120" s="313"/>
      <c r="ML120" s="313"/>
      <c r="MN120" s="313"/>
      <c r="MP120" s="313"/>
      <c r="MR120" s="313"/>
      <c r="MT120" s="313"/>
      <c r="MV120" s="313"/>
      <c r="MX120" s="313"/>
      <c r="MZ120" s="313"/>
      <c r="NB120" s="313"/>
      <c r="ND120" s="313"/>
      <c r="NF120" s="313"/>
      <c r="NH120" s="313"/>
      <c r="NJ120" s="313"/>
      <c r="NL120" s="313"/>
      <c r="NN120" s="313"/>
      <c r="NP120" s="313"/>
      <c r="NR120" s="313"/>
    </row>
    <row r="121" spans="1:382" s="281" customFormat="1" ht="150" customHeight="1">
      <c r="A121"/>
      <c r="B121"/>
      <c r="C121"/>
      <c r="D121"/>
      <c r="E121"/>
      <c r="F121"/>
      <c r="G121"/>
      <c r="H121"/>
      <c r="I121" t="str">
        <f>IF(M121="","",INDEX(Criterion_list!F:F,MATCH('MMS criteria'!M121,Criterion_list!C:C,0)))</f>
        <v/>
      </c>
      <c r="J121" s="312"/>
      <c r="K121" s="316" t="str">
        <f>IFERROR(IF(_xlfn.XLOOKUP($M121,Criterion_list!$C:$C,Criterion_list!A:A)=0,"",_xlfn.XLOOKUP($M121,Criterion_list!$C:$C,Criterion_list!A:A)),"")</f>
        <v/>
      </c>
      <c r="L121" s="317" t="str">
        <f>IFERROR(IF(_xlfn.XLOOKUP($M121,Criterion_list!$C:$C,Criterion_list!B:B)=0,"",_xlfn.XLOOKUP($M121,Criterion_list!$C:$C,Criterion_list!B:B)),"")</f>
        <v/>
      </c>
      <c r="M121" s="317" t="str">
        <f>IF(J121="","",_xlfn.XLOOKUP(J121,'Criteria Mapping'!B:B,'Criteria Mapping'!A:A))</f>
        <v/>
      </c>
      <c r="N121" s="318" t="str">
        <f>IFERROR(IF(_xlfn.XLOOKUP($J121,Criterion_list!$J:$J,Criterion_list!D:D)=0,"",_xlfn.XLOOKUP($J121,Criterion_list!$J:$J,Criterion_list!D:D)),"")</f>
        <v/>
      </c>
      <c r="O121" s="318" t="str">
        <f>IFERROR(IF(_xlfn.XLOOKUP($M121,Criterion_list!$C:$C,Criterion_list!E:E)=0,"",_xlfn.XLOOKUP($M121,Criterion_list!$C:$C,Criterion_list!E:E)),"")</f>
        <v/>
      </c>
      <c r="P121" s="330"/>
      <c r="Q121" s="304"/>
      <c r="R121" s="319" t="str">
        <f t="shared" si="1"/>
        <v/>
      </c>
      <c r="S121" s="304"/>
      <c r="T121" s="306"/>
      <c r="U121" s="305"/>
      <c r="V121" s="304"/>
      <c r="W121" s="304"/>
      <c r="X121" s="320" t="str">
        <f>IF(M121="","",_xlfn.XLOOKUP(M121,'Criteria Mapping'!A:A,'Criteria Mapping'!W:W))</f>
        <v/>
      </c>
      <c r="Y121" s="320" t="str">
        <f>IF(M121="","",_xlfn.XLOOKUP(M121,'Criteria Mapping'!A:A,'Criteria Mapping'!AH:AH))</f>
        <v/>
      </c>
      <c r="Z121" s="320" t="str">
        <f>IF(M121="","",_xlfn.XLOOKUP(M121,'Criteria Mapping'!A:A,'Criteria Mapping'!AD:AD))</f>
        <v/>
      </c>
      <c r="AA121"/>
      <c r="AC121" s="313"/>
      <c r="AE121" s="313"/>
      <c r="AG121" s="313"/>
      <c r="AI121" s="313"/>
      <c r="AK121" s="313"/>
      <c r="AM121" s="313"/>
      <c r="AO121" s="313"/>
      <c r="AQ121" s="313"/>
      <c r="AS121" s="313"/>
      <c r="AU121" s="313"/>
      <c r="KR121" s="313"/>
      <c r="KT121" s="313"/>
      <c r="KV121" s="313"/>
      <c r="KX121" s="313"/>
      <c r="KZ121" s="313"/>
      <c r="LB121" s="313"/>
      <c r="LD121" s="313"/>
      <c r="LF121" s="313"/>
      <c r="LH121" s="313"/>
      <c r="LJ121" s="313"/>
      <c r="LL121" s="313"/>
      <c r="LN121" s="313"/>
      <c r="LP121" s="313"/>
      <c r="LR121" s="313"/>
      <c r="LT121" s="313"/>
      <c r="LV121" s="313"/>
      <c r="LX121" s="313"/>
      <c r="LZ121" s="313"/>
      <c r="MB121" s="313"/>
      <c r="MD121" s="313"/>
      <c r="MF121" s="313"/>
      <c r="MH121" s="313"/>
      <c r="MJ121" s="313"/>
      <c r="ML121" s="313"/>
      <c r="MN121" s="313"/>
      <c r="MP121" s="313"/>
      <c r="MR121" s="313"/>
      <c r="MT121" s="313"/>
      <c r="MV121" s="313"/>
      <c r="MX121" s="313"/>
      <c r="MZ121" s="313"/>
      <c r="NB121" s="313"/>
      <c r="ND121" s="313"/>
      <c r="NF121" s="313"/>
      <c r="NH121" s="313"/>
      <c r="NJ121" s="313"/>
      <c r="NL121" s="313"/>
      <c r="NN121" s="313"/>
      <c r="NP121" s="313"/>
      <c r="NR121" s="313"/>
    </row>
    <row r="122" spans="1:382" s="281" customFormat="1" ht="150" customHeight="1">
      <c r="A122"/>
      <c r="B122"/>
      <c r="C122"/>
      <c r="D122"/>
      <c r="E122"/>
      <c r="F122"/>
      <c r="G122"/>
      <c r="H122"/>
      <c r="I122" t="str">
        <f>IF(M122="","",INDEX(Criterion_list!F:F,MATCH('MMS criteria'!M122,Criterion_list!C:C,0)))</f>
        <v/>
      </c>
      <c r="J122" s="312"/>
      <c r="K122" s="316" t="str">
        <f>IFERROR(IF(_xlfn.XLOOKUP($M122,Criterion_list!$C:$C,Criterion_list!A:A)=0,"",_xlfn.XLOOKUP($M122,Criterion_list!$C:$C,Criterion_list!A:A)),"")</f>
        <v/>
      </c>
      <c r="L122" s="317" t="str">
        <f>IFERROR(IF(_xlfn.XLOOKUP($M122,Criterion_list!$C:$C,Criterion_list!B:B)=0,"",_xlfn.XLOOKUP($M122,Criterion_list!$C:$C,Criterion_list!B:B)),"")</f>
        <v/>
      </c>
      <c r="M122" s="317" t="str">
        <f>IF(J122="","",_xlfn.XLOOKUP(J122,'Criteria Mapping'!B:B,'Criteria Mapping'!A:A))</f>
        <v/>
      </c>
      <c r="N122" s="318" t="str">
        <f>IFERROR(IF(_xlfn.XLOOKUP($J122,Criterion_list!$J:$J,Criterion_list!D:D)=0,"",_xlfn.XLOOKUP($J122,Criterion_list!$J:$J,Criterion_list!D:D)),"")</f>
        <v/>
      </c>
      <c r="O122" s="318" t="str">
        <f>IFERROR(IF(_xlfn.XLOOKUP($M122,Criterion_list!$C:$C,Criterion_list!E:E)=0,"",_xlfn.XLOOKUP($M122,Criterion_list!$C:$C,Criterion_list!E:E)),"")</f>
        <v/>
      </c>
      <c r="P122" s="330"/>
      <c r="Q122" s="304"/>
      <c r="R122" s="319" t="str">
        <f t="shared" si="1"/>
        <v/>
      </c>
      <c r="S122" s="304"/>
      <c r="T122" s="306"/>
      <c r="U122" s="305"/>
      <c r="V122" s="304"/>
      <c r="W122" s="304"/>
      <c r="X122" s="320" t="str">
        <f>IF(M122="","",_xlfn.XLOOKUP(M122,'Criteria Mapping'!A:A,'Criteria Mapping'!W:W))</f>
        <v/>
      </c>
      <c r="Y122" s="320" t="str">
        <f>IF(M122="","",_xlfn.XLOOKUP(M122,'Criteria Mapping'!A:A,'Criteria Mapping'!AH:AH))</f>
        <v/>
      </c>
      <c r="Z122" s="320" t="str">
        <f>IF(M122="","",_xlfn.XLOOKUP(M122,'Criteria Mapping'!A:A,'Criteria Mapping'!AD:AD))</f>
        <v/>
      </c>
      <c r="AA122"/>
      <c r="AC122" s="313"/>
      <c r="AE122" s="313"/>
      <c r="AG122" s="313"/>
      <c r="AI122" s="313"/>
      <c r="AK122" s="313"/>
      <c r="AM122" s="313"/>
      <c r="AO122" s="313"/>
      <c r="AQ122" s="313"/>
      <c r="AS122" s="313"/>
      <c r="AU122" s="313"/>
      <c r="KR122" s="313"/>
      <c r="KT122" s="313"/>
      <c r="KV122" s="313"/>
      <c r="KX122" s="313"/>
      <c r="KZ122" s="313"/>
      <c r="LB122" s="313"/>
      <c r="LD122" s="313"/>
      <c r="LF122" s="313"/>
      <c r="LH122" s="313"/>
      <c r="LJ122" s="313"/>
      <c r="LL122" s="313"/>
      <c r="LN122" s="313"/>
      <c r="LP122" s="313"/>
      <c r="LR122" s="313"/>
      <c r="LT122" s="313"/>
      <c r="LV122" s="313"/>
      <c r="LX122" s="313"/>
      <c r="LZ122" s="313"/>
      <c r="MB122" s="313"/>
      <c r="MD122" s="313"/>
      <c r="MF122" s="313"/>
      <c r="MH122" s="313"/>
      <c r="MJ122" s="313"/>
      <c r="ML122" s="313"/>
      <c r="MN122" s="313"/>
      <c r="MP122" s="313"/>
      <c r="MR122" s="313"/>
      <c r="MT122" s="313"/>
      <c r="MV122" s="313"/>
      <c r="MX122" s="313"/>
      <c r="MZ122" s="313"/>
      <c r="NB122" s="313"/>
      <c r="ND122" s="313"/>
      <c r="NF122" s="313"/>
      <c r="NH122" s="313"/>
      <c r="NJ122" s="313"/>
      <c r="NL122" s="313"/>
      <c r="NN122" s="313"/>
      <c r="NP122" s="313"/>
      <c r="NR122" s="313"/>
    </row>
    <row r="123" spans="1:382" s="281" customFormat="1" ht="150" customHeight="1">
      <c r="A123"/>
      <c r="B123"/>
      <c r="C123"/>
      <c r="D123"/>
      <c r="E123"/>
      <c r="F123"/>
      <c r="G123"/>
      <c r="H123"/>
      <c r="I123" t="str">
        <f>IF(M123="","",INDEX(Criterion_list!F:F,MATCH('MMS criteria'!M123,Criterion_list!C:C,0)))</f>
        <v/>
      </c>
      <c r="J123" s="312"/>
      <c r="K123" s="316" t="str">
        <f>IFERROR(IF(_xlfn.XLOOKUP($M123,Criterion_list!$C:$C,Criterion_list!A:A)=0,"",_xlfn.XLOOKUP($M123,Criterion_list!$C:$C,Criterion_list!A:A)),"")</f>
        <v/>
      </c>
      <c r="L123" s="317" t="str">
        <f>IFERROR(IF(_xlfn.XLOOKUP($M123,Criterion_list!$C:$C,Criterion_list!B:B)=0,"",_xlfn.XLOOKUP($M123,Criterion_list!$C:$C,Criterion_list!B:B)),"")</f>
        <v/>
      </c>
      <c r="M123" s="317" t="str">
        <f>IF(J123="","",_xlfn.XLOOKUP(J123,'Criteria Mapping'!B:B,'Criteria Mapping'!A:A))</f>
        <v/>
      </c>
      <c r="N123" s="318" t="str">
        <f>IFERROR(IF(_xlfn.XLOOKUP($J123,Criterion_list!$J:$J,Criterion_list!D:D)=0,"",_xlfn.XLOOKUP($J123,Criterion_list!$J:$J,Criterion_list!D:D)),"")</f>
        <v/>
      </c>
      <c r="O123" s="318" t="str">
        <f>IFERROR(IF(_xlfn.XLOOKUP($M123,Criterion_list!$C:$C,Criterion_list!E:E)=0,"",_xlfn.XLOOKUP($M123,Criterion_list!$C:$C,Criterion_list!E:E)),"")</f>
        <v/>
      </c>
      <c r="P123" s="330"/>
      <c r="Q123" s="304"/>
      <c r="R123" s="319" t="str">
        <f t="shared" si="1"/>
        <v/>
      </c>
      <c r="S123" s="304"/>
      <c r="T123" s="306"/>
      <c r="U123" s="305"/>
      <c r="V123" s="304"/>
      <c r="W123" s="304"/>
      <c r="X123" s="320" t="str">
        <f>IF(M123="","",_xlfn.XLOOKUP(M123,'Criteria Mapping'!A:A,'Criteria Mapping'!W:W))</f>
        <v/>
      </c>
      <c r="Y123" s="320" t="str">
        <f>IF(M123="","",_xlfn.XLOOKUP(M123,'Criteria Mapping'!A:A,'Criteria Mapping'!AH:AH))</f>
        <v/>
      </c>
      <c r="Z123" s="320" t="str">
        <f>IF(M123="","",_xlfn.XLOOKUP(M123,'Criteria Mapping'!A:A,'Criteria Mapping'!AD:AD))</f>
        <v/>
      </c>
      <c r="AA123"/>
      <c r="AC123" s="313"/>
      <c r="AE123" s="313"/>
      <c r="AG123" s="313"/>
      <c r="AI123" s="313"/>
      <c r="AK123" s="313"/>
      <c r="AM123" s="313"/>
      <c r="AO123" s="313"/>
      <c r="AQ123" s="313"/>
      <c r="AS123" s="313"/>
      <c r="AU123" s="313"/>
      <c r="KR123" s="313"/>
      <c r="KT123" s="313"/>
      <c r="KV123" s="313"/>
      <c r="KX123" s="313"/>
      <c r="KZ123" s="313"/>
      <c r="LB123" s="313"/>
      <c r="LD123" s="313"/>
      <c r="LF123" s="313"/>
      <c r="LH123" s="313"/>
      <c r="LJ123" s="313"/>
      <c r="LL123" s="313"/>
      <c r="LN123" s="313"/>
      <c r="LP123" s="313"/>
      <c r="LR123" s="313"/>
      <c r="LT123" s="313"/>
      <c r="LV123" s="313"/>
      <c r="LX123" s="313"/>
      <c r="LZ123" s="313"/>
      <c r="MB123" s="313"/>
      <c r="MD123" s="313"/>
      <c r="MF123" s="313"/>
      <c r="MH123" s="313"/>
      <c r="MJ123" s="313"/>
      <c r="ML123" s="313"/>
      <c r="MN123" s="313"/>
      <c r="MP123" s="313"/>
      <c r="MR123" s="313"/>
      <c r="MT123" s="313"/>
      <c r="MV123" s="313"/>
      <c r="MX123" s="313"/>
      <c r="MZ123" s="313"/>
      <c r="NB123" s="313"/>
      <c r="ND123" s="313"/>
      <c r="NF123" s="313"/>
      <c r="NH123" s="313"/>
      <c r="NJ123" s="313"/>
      <c r="NL123" s="313"/>
      <c r="NN123" s="313"/>
      <c r="NP123" s="313"/>
      <c r="NR123" s="313"/>
    </row>
    <row r="124" spans="1:382" s="281" customFormat="1" ht="150" customHeight="1">
      <c r="A124"/>
      <c r="B124"/>
      <c r="C124"/>
      <c r="D124"/>
      <c r="E124"/>
      <c r="F124"/>
      <c r="G124"/>
      <c r="H124"/>
      <c r="I124" t="str">
        <f>IF(M124="","",INDEX(Criterion_list!F:F,MATCH('MMS criteria'!M124,Criterion_list!C:C,0)))</f>
        <v/>
      </c>
      <c r="J124" s="312"/>
      <c r="K124" s="316" t="str">
        <f>IFERROR(IF(_xlfn.XLOOKUP($M124,Criterion_list!$C:$C,Criterion_list!A:A)=0,"",_xlfn.XLOOKUP($M124,Criterion_list!$C:$C,Criterion_list!A:A)),"")</f>
        <v/>
      </c>
      <c r="L124" s="317" t="str">
        <f>IFERROR(IF(_xlfn.XLOOKUP($M124,Criterion_list!$C:$C,Criterion_list!B:B)=0,"",_xlfn.XLOOKUP($M124,Criterion_list!$C:$C,Criterion_list!B:B)),"")</f>
        <v/>
      </c>
      <c r="M124" s="317" t="str">
        <f>IF(J124="","",_xlfn.XLOOKUP(J124,'Criteria Mapping'!B:B,'Criteria Mapping'!A:A))</f>
        <v/>
      </c>
      <c r="N124" s="318" t="str">
        <f>IFERROR(IF(_xlfn.XLOOKUP($J124,Criterion_list!$J:$J,Criterion_list!D:D)=0,"",_xlfn.XLOOKUP($J124,Criterion_list!$J:$J,Criterion_list!D:D)),"")</f>
        <v/>
      </c>
      <c r="O124" s="318" t="str">
        <f>IFERROR(IF(_xlfn.XLOOKUP($M124,Criterion_list!$C:$C,Criterion_list!E:E)=0,"",_xlfn.XLOOKUP($M124,Criterion_list!$C:$C,Criterion_list!E:E)),"")</f>
        <v/>
      </c>
      <c r="P124" s="330"/>
      <c r="Q124" s="304"/>
      <c r="R124" s="319" t="str">
        <f t="shared" si="1"/>
        <v/>
      </c>
      <c r="S124" s="304"/>
      <c r="T124" s="306"/>
      <c r="U124" s="305"/>
      <c r="V124" s="304"/>
      <c r="W124" s="304"/>
      <c r="X124" s="320" t="str">
        <f>IF(M124="","",_xlfn.XLOOKUP(M124,'Criteria Mapping'!A:A,'Criteria Mapping'!W:W))</f>
        <v/>
      </c>
      <c r="Y124" s="320" t="str">
        <f>IF(M124="","",_xlfn.XLOOKUP(M124,'Criteria Mapping'!A:A,'Criteria Mapping'!AH:AH))</f>
        <v/>
      </c>
      <c r="Z124" s="320" t="str">
        <f>IF(M124="","",_xlfn.XLOOKUP(M124,'Criteria Mapping'!A:A,'Criteria Mapping'!AD:AD))</f>
        <v/>
      </c>
      <c r="AA124"/>
      <c r="AC124" s="313"/>
      <c r="AE124" s="313"/>
      <c r="AG124" s="313"/>
      <c r="AI124" s="313"/>
      <c r="AK124" s="313"/>
      <c r="AM124" s="313"/>
      <c r="AO124" s="313"/>
      <c r="AQ124" s="313"/>
      <c r="AS124" s="313"/>
      <c r="AU124" s="313"/>
      <c r="KR124" s="313"/>
      <c r="KT124" s="313"/>
      <c r="KV124" s="313"/>
      <c r="KX124" s="313"/>
      <c r="KZ124" s="313"/>
      <c r="LB124" s="313"/>
      <c r="LD124" s="313"/>
      <c r="LF124" s="313"/>
      <c r="LH124" s="313"/>
      <c r="LJ124" s="313"/>
      <c r="LL124" s="313"/>
      <c r="LN124" s="313"/>
      <c r="LP124" s="313"/>
      <c r="LR124" s="313"/>
      <c r="LT124" s="313"/>
      <c r="LV124" s="313"/>
      <c r="LX124" s="313"/>
      <c r="LZ124" s="313"/>
      <c r="MB124" s="313"/>
      <c r="MD124" s="313"/>
      <c r="MF124" s="313"/>
      <c r="MH124" s="313"/>
      <c r="MJ124" s="313"/>
      <c r="ML124" s="313"/>
      <c r="MN124" s="313"/>
      <c r="MP124" s="313"/>
      <c r="MR124" s="313"/>
      <c r="MT124" s="313"/>
      <c r="MV124" s="313"/>
      <c r="MX124" s="313"/>
      <c r="MZ124" s="313"/>
      <c r="NB124" s="313"/>
      <c r="ND124" s="313"/>
      <c r="NF124" s="313"/>
      <c r="NH124" s="313"/>
      <c r="NJ124" s="313"/>
      <c r="NL124" s="313"/>
      <c r="NN124" s="313"/>
      <c r="NP124" s="313"/>
      <c r="NR124" s="313"/>
    </row>
    <row r="125" spans="1:382" s="281" customFormat="1" ht="150" customHeight="1">
      <c r="A125"/>
      <c r="B125"/>
      <c r="C125"/>
      <c r="D125"/>
      <c r="E125"/>
      <c r="F125"/>
      <c r="G125"/>
      <c r="H125"/>
      <c r="I125" t="str">
        <f>IF(M125="","",INDEX(Criterion_list!F:F,MATCH('MMS criteria'!M125,Criterion_list!C:C,0)))</f>
        <v/>
      </c>
      <c r="J125" s="312"/>
      <c r="K125" s="316" t="str">
        <f>IFERROR(IF(_xlfn.XLOOKUP($M125,Criterion_list!$C:$C,Criterion_list!A:A)=0,"",_xlfn.XLOOKUP($M125,Criterion_list!$C:$C,Criterion_list!A:A)),"")</f>
        <v/>
      </c>
      <c r="L125" s="317" t="str">
        <f>IFERROR(IF(_xlfn.XLOOKUP($M125,Criterion_list!$C:$C,Criterion_list!B:B)=0,"",_xlfn.XLOOKUP($M125,Criterion_list!$C:$C,Criterion_list!B:B)),"")</f>
        <v/>
      </c>
      <c r="M125" s="317" t="str">
        <f>IF(J125="","",_xlfn.XLOOKUP(J125,'Criteria Mapping'!B:B,'Criteria Mapping'!A:A))</f>
        <v/>
      </c>
      <c r="N125" s="318" t="str">
        <f>IFERROR(IF(_xlfn.XLOOKUP($J125,Criterion_list!$J:$J,Criterion_list!D:D)=0,"",_xlfn.XLOOKUP($J125,Criterion_list!$J:$J,Criterion_list!D:D)),"")</f>
        <v/>
      </c>
      <c r="O125" s="318" t="str">
        <f>IFERROR(IF(_xlfn.XLOOKUP($M125,Criterion_list!$C:$C,Criterion_list!E:E)=0,"",_xlfn.XLOOKUP($M125,Criterion_list!$C:$C,Criterion_list!E:E)),"")</f>
        <v/>
      </c>
      <c r="P125" s="330"/>
      <c r="Q125" s="304"/>
      <c r="R125" s="319" t="str">
        <f t="shared" si="1"/>
        <v/>
      </c>
      <c r="S125" s="304"/>
      <c r="T125" s="306"/>
      <c r="U125" s="305"/>
      <c r="V125" s="304"/>
      <c r="W125" s="304"/>
      <c r="X125" s="320" t="str">
        <f>IF(M125="","",_xlfn.XLOOKUP(M125,'Criteria Mapping'!A:A,'Criteria Mapping'!W:W))</f>
        <v/>
      </c>
      <c r="Y125" s="320" t="str">
        <f>IF(M125="","",_xlfn.XLOOKUP(M125,'Criteria Mapping'!A:A,'Criteria Mapping'!AH:AH))</f>
        <v/>
      </c>
      <c r="Z125" s="320" t="str">
        <f>IF(M125="","",_xlfn.XLOOKUP(M125,'Criteria Mapping'!A:A,'Criteria Mapping'!AD:AD))</f>
        <v/>
      </c>
      <c r="AA125"/>
      <c r="AC125" s="313"/>
      <c r="AE125" s="313"/>
      <c r="AG125" s="313"/>
      <c r="AI125" s="313"/>
      <c r="AK125" s="313"/>
      <c r="AM125" s="313"/>
      <c r="AO125" s="313"/>
      <c r="AQ125" s="313"/>
      <c r="AS125" s="313"/>
      <c r="AU125" s="313"/>
      <c r="KR125" s="313"/>
      <c r="KT125" s="313"/>
      <c r="KV125" s="313"/>
      <c r="KX125" s="313"/>
      <c r="KZ125" s="313"/>
      <c r="LB125" s="313"/>
      <c r="LD125" s="313"/>
      <c r="LF125" s="313"/>
      <c r="LH125" s="313"/>
      <c r="LJ125" s="313"/>
      <c r="LL125" s="313"/>
      <c r="LN125" s="313"/>
      <c r="LP125" s="313"/>
      <c r="LR125" s="313"/>
      <c r="LT125" s="313"/>
      <c r="LV125" s="313"/>
      <c r="LX125" s="313"/>
      <c r="LZ125" s="313"/>
      <c r="MB125" s="313"/>
      <c r="MD125" s="313"/>
      <c r="MF125" s="313"/>
      <c r="MH125" s="313"/>
      <c r="MJ125" s="313"/>
      <c r="ML125" s="313"/>
      <c r="MN125" s="313"/>
      <c r="MP125" s="313"/>
      <c r="MR125" s="313"/>
      <c r="MT125" s="313"/>
      <c r="MV125" s="313"/>
      <c r="MX125" s="313"/>
      <c r="MZ125" s="313"/>
      <c r="NB125" s="313"/>
      <c r="ND125" s="313"/>
      <c r="NF125" s="313"/>
      <c r="NH125" s="313"/>
      <c r="NJ125" s="313"/>
      <c r="NL125" s="313"/>
      <c r="NN125" s="313"/>
      <c r="NP125" s="313"/>
      <c r="NR125" s="313"/>
    </row>
    <row r="126" spans="1:382" s="281" customFormat="1" ht="150" customHeight="1">
      <c r="A126"/>
      <c r="B126"/>
      <c r="C126"/>
      <c r="D126"/>
      <c r="E126"/>
      <c r="F126"/>
      <c r="G126"/>
      <c r="H126"/>
      <c r="I126" t="str">
        <f>IF(M126="","",INDEX(Criterion_list!F:F,MATCH('MMS criteria'!M126,Criterion_list!C:C,0)))</f>
        <v/>
      </c>
      <c r="J126" s="312"/>
      <c r="K126" s="316" t="str">
        <f>IFERROR(IF(_xlfn.XLOOKUP($M126,Criterion_list!$C:$C,Criterion_list!A:A)=0,"",_xlfn.XLOOKUP($M126,Criterion_list!$C:$C,Criterion_list!A:A)),"")</f>
        <v/>
      </c>
      <c r="L126" s="317" t="str">
        <f>IFERROR(IF(_xlfn.XLOOKUP($M126,Criterion_list!$C:$C,Criterion_list!B:B)=0,"",_xlfn.XLOOKUP($M126,Criterion_list!$C:$C,Criterion_list!B:B)),"")</f>
        <v/>
      </c>
      <c r="M126" s="317" t="str">
        <f>IF(J126="","",_xlfn.XLOOKUP(J126,'Criteria Mapping'!B:B,'Criteria Mapping'!A:A))</f>
        <v/>
      </c>
      <c r="N126" s="318" t="str">
        <f>IFERROR(IF(_xlfn.XLOOKUP($J126,Criterion_list!$J:$J,Criterion_list!D:D)=0,"",_xlfn.XLOOKUP($J126,Criterion_list!$J:$J,Criterion_list!D:D)),"")</f>
        <v/>
      </c>
      <c r="O126" s="318" t="str">
        <f>IFERROR(IF(_xlfn.XLOOKUP($M126,Criterion_list!$C:$C,Criterion_list!E:E)=0,"",_xlfn.XLOOKUP($M126,Criterion_list!$C:$C,Criterion_list!E:E)),"")</f>
        <v/>
      </c>
      <c r="P126" s="330"/>
      <c r="Q126" s="304"/>
      <c r="R126" s="319" t="str">
        <f t="shared" si="1"/>
        <v/>
      </c>
      <c r="S126" s="304"/>
      <c r="T126" s="306"/>
      <c r="U126" s="305"/>
      <c r="V126" s="304"/>
      <c r="W126" s="304"/>
      <c r="X126" s="320" t="str">
        <f>IF(M126="","",_xlfn.XLOOKUP(M126,'Criteria Mapping'!A:A,'Criteria Mapping'!W:W))</f>
        <v/>
      </c>
      <c r="Y126" s="320" t="str">
        <f>IF(M126="","",_xlfn.XLOOKUP(M126,'Criteria Mapping'!A:A,'Criteria Mapping'!AH:AH))</f>
        <v/>
      </c>
      <c r="Z126" s="320" t="str">
        <f>IF(M126="","",_xlfn.XLOOKUP(M126,'Criteria Mapping'!A:A,'Criteria Mapping'!AD:AD))</f>
        <v/>
      </c>
      <c r="AA126"/>
      <c r="AC126" s="313"/>
      <c r="AE126" s="313"/>
      <c r="AG126" s="313"/>
      <c r="AI126" s="313"/>
      <c r="AK126" s="313"/>
      <c r="AM126" s="313"/>
      <c r="AO126" s="313"/>
      <c r="AQ126" s="313"/>
      <c r="AS126" s="313"/>
      <c r="AU126" s="313"/>
      <c r="KR126" s="313"/>
      <c r="KT126" s="313"/>
      <c r="KV126" s="313"/>
      <c r="KX126" s="313"/>
      <c r="KZ126" s="313"/>
      <c r="LB126" s="313"/>
      <c r="LD126" s="313"/>
      <c r="LF126" s="313"/>
      <c r="LH126" s="313"/>
      <c r="LJ126" s="313"/>
      <c r="LL126" s="313"/>
      <c r="LN126" s="313"/>
      <c r="LP126" s="313"/>
      <c r="LR126" s="313"/>
      <c r="LT126" s="313"/>
      <c r="LV126" s="313"/>
      <c r="LX126" s="313"/>
      <c r="LZ126" s="313"/>
      <c r="MB126" s="313"/>
      <c r="MD126" s="313"/>
      <c r="MF126" s="313"/>
      <c r="MH126" s="313"/>
      <c r="MJ126" s="313"/>
      <c r="ML126" s="313"/>
      <c r="MN126" s="313"/>
      <c r="MP126" s="313"/>
      <c r="MR126" s="313"/>
      <c r="MT126" s="313"/>
      <c r="MV126" s="313"/>
      <c r="MX126" s="313"/>
      <c r="MZ126" s="313"/>
      <c r="NB126" s="313"/>
      <c r="ND126" s="313"/>
      <c r="NF126" s="313"/>
      <c r="NH126" s="313"/>
      <c r="NJ126" s="313"/>
      <c r="NL126" s="313"/>
      <c r="NN126" s="313"/>
      <c r="NP126" s="313"/>
      <c r="NR126" s="313"/>
    </row>
    <row r="127" spans="1:382" s="281" customFormat="1" ht="150" customHeight="1">
      <c r="A127"/>
      <c r="B127"/>
      <c r="C127"/>
      <c r="D127"/>
      <c r="E127"/>
      <c r="F127"/>
      <c r="G127"/>
      <c r="H127"/>
      <c r="I127" t="str">
        <f>IF(M127="","",INDEX(Criterion_list!F:F,MATCH('MMS criteria'!M127,Criterion_list!C:C,0)))</f>
        <v/>
      </c>
      <c r="J127" s="312"/>
      <c r="K127" s="316" t="str">
        <f>IFERROR(IF(_xlfn.XLOOKUP($M127,Criterion_list!$C:$C,Criterion_list!A:A)=0,"",_xlfn.XLOOKUP($M127,Criterion_list!$C:$C,Criterion_list!A:A)),"")</f>
        <v/>
      </c>
      <c r="L127" s="317" t="str">
        <f>IFERROR(IF(_xlfn.XLOOKUP($M127,Criterion_list!$C:$C,Criterion_list!B:B)=0,"",_xlfn.XLOOKUP($M127,Criterion_list!$C:$C,Criterion_list!B:B)),"")</f>
        <v/>
      </c>
      <c r="M127" s="317" t="str">
        <f>IF(J127="","",_xlfn.XLOOKUP(J127,'Criteria Mapping'!B:B,'Criteria Mapping'!A:A))</f>
        <v/>
      </c>
      <c r="N127" s="318" t="str">
        <f>IFERROR(IF(_xlfn.XLOOKUP($J127,Criterion_list!$J:$J,Criterion_list!D:D)=0,"",_xlfn.XLOOKUP($J127,Criterion_list!$J:$J,Criterion_list!D:D)),"")</f>
        <v/>
      </c>
      <c r="O127" s="318" t="str">
        <f>IFERROR(IF(_xlfn.XLOOKUP($M127,Criterion_list!$C:$C,Criterion_list!E:E)=0,"",_xlfn.XLOOKUP($M127,Criterion_list!$C:$C,Criterion_list!E:E)),"")</f>
        <v/>
      </c>
      <c r="P127" s="330"/>
      <c r="Q127" s="304"/>
      <c r="R127" s="319" t="str">
        <f t="shared" si="1"/>
        <v/>
      </c>
      <c r="S127" s="304"/>
      <c r="T127" s="306"/>
      <c r="U127" s="305"/>
      <c r="V127" s="304"/>
      <c r="W127" s="304"/>
      <c r="X127" s="320" t="str">
        <f>IF(M127="","",_xlfn.XLOOKUP(M127,'Criteria Mapping'!A:A,'Criteria Mapping'!W:W))</f>
        <v/>
      </c>
      <c r="Y127" s="320" t="str">
        <f>IF(M127="","",_xlfn.XLOOKUP(M127,'Criteria Mapping'!A:A,'Criteria Mapping'!AH:AH))</f>
        <v/>
      </c>
      <c r="Z127" s="320" t="str">
        <f>IF(M127="","",_xlfn.XLOOKUP(M127,'Criteria Mapping'!A:A,'Criteria Mapping'!AD:AD))</f>
        <v/>
      </c>
      <c r="AA127"/>
      <c r="AC127" s="313"/>
      <c r="AE127" s="313"/>
      <c r="AG127" s="313"/>
      <c r="AI127" s="313"/>
      <c r="AK127" s="313"/>
      <c r="AM127" s="313"/>
      <c r="AO127" s="313"/>
      <c r="AQ127" s="313"/>
      <c r="AS127" s="313"/>
      <c r="AU127" s="313"/>
      <c r="KR127" s="313"/>
      <c r="KT127" s="313"/>
      <c r="KV127" s="313"/>
      <c r="KX127" s="313"/>
      <c r="KZ127" s="313"/>
      <c r="LB127" s="313"/>
      <c r="LD127" s="313"/>
      <c r="LF127" s="313"/>
      <c r="LH127" s="313"/>
      <c r="LJ127" s="313"/>
      <c r="LL127" s="313"/>
      <c r="LN127" s="313"/>
      <c r="LP127" s="313"/>
      <c r="LR127" s="313"/>
      <c r="LT127" s="313"/>
      <c r="LV127" s="313"/>
      <c r="LX127" s="313"/>
      <c r="LZ127" s="313"/>
      <c r="MB127" s="313"/>
      <c r="MD127" s="313"/>
      <c r="MF127" s="313"/>
      <c r="MH127" s="313"/>
      <c r="MJ127" s="313"/>
      <c r="ML127" s="313"/>
      <c r="MN127" s="313"/>
      <c r="MP127" s="313"/>
      <c r="MR127" s="313"/>
      <c r="MT127" s="313"/>
      <c r="MV127" s="313"/>
      <c r="MX127" s="313"/>
      <c r="MZ127" s="313"/>
      <c r="NB127" s="313"/>
      <c r="ND127" s="313"/>
      <c r="NF127" s="313"/>
      <c r="NH127" s="313"/>
      <c r="NJ127" s="313"/>
      <c r="NL127" s="313"/>
      <c r="NN127" s="313"/>
      <c r="NP127" s="313"/>
      <c r="NR127" s="313"/>
    </row>
    <row r="128" spans="1:382" s="281" customFormat="1" ht="150" customHeight="1">
      <c r="A128"/>
      <c r="B128"/>
      <c r="C128"/>
      <c r="D128"/>
      <c r="E128"/>
      <c r="F128"/>
      <c r="G128"/>
      <c r="H128"/>
      <c r="I128" t="str">
        <f>IF(M128="","",INDEX(Criterion_list!F:F,MATCH('MMS criteria'!M128,Criterion_list!C:C,0)))</f>
        <v/>
      </c>
      <c r="J128" s="312"/>
      <c r="K128" s="316" t="str">
        <f>IFERROR(IF(_xlfn.XLOOKUP($M128,Criterion_list!$C:$C,Criterion_list!A:A)=0,"",_xlfn.XLOOKUP($M128,Criterion_list!$C:$C,Criterion_list!A:A)),"")</f>
        <v/>
      </c>
      <c r="L128" s="317" t="str">
        <f>IFERROR(IF(_xlfn.XLOOKUP($M128,Criterion_list!$C:$C,Criterion_list!B:B)=0,"",_xlfn.XLOOKUP($M128,Criterion_list!$C:$C,Criterion_list!B:B)),"")</f>
        <v/>
      </c>
      <c r="M128" s="317" t="str">
        <f>IF(J128="","",_xlfn.XLOOKUP(J128,'Criteria Mapping'!B:B,'Criteria Mapping'!A:A))</f>
        <v/>
      </c>
      <c r="N128" s="318" t="str">
        <f>IFERROR(IF(_xlfn.XLOOKUP($J128,Criterion_list!$J:$J,Criterion_list!D:D)=0,"",_xlfn.XLOOKUP($J128,Criterion_list!$J:$J,Criterion_list!D:D)),"")</f>
        <v/>
      </c>
      <c r="O128" s="318" t="str">
        <f>IFERROR(IF(_xlfn.XLOOKUP($M128,Criterion_list!$C:$C,Criterion_list!E:E)=0,"",_xlfn.XLOOKUP($M128,Criterion_list!$C:$C,Criterion_list!E:E)),"")</f>
        <v/>
      </c>
      <c r="P128" s="330"/>
      <c r="Q128" s="304"/>
      <c r="R128" s="319" t="str">
        <f t="shared" si="1"/>
        <v/>
      </c>
      <c r="S128" s="304"/>
      <c r="T128" s="306"/>
      <c r="U128" s="305"/>
      <c r="V128" s="304"/>
      <c r="W128" s="304"/>
      <c r="X128" s="320" t="str">
        <f>IF(M128="","",_xlfn.XLOOKUP(M128,'Criteria Mapping'!A:A,'Criteria Mapping'!W:W))</f>
        <v/>
      </c>
      <c r="Y128" s="320" t="str">
        <f>IF(M128="","",_xlfn.XLOOKUP(M128,'Criteria Mapping'!A:A,'Criteria Mapping'!AH:AH))</f>
        <v/>
      </c>
      <c r="Z128" s="320" t="str">
        <f>IF(M128="","",_xlfn.XLOOKUP(M128,'Criteria Mapping'!A:A,'Criteria Mapping'!AD:AD))</f>
        <v/>
      </c>
      <c r="AA128"/>
      <c r="AC128" s="313"/>
      <c r="AE128" s="313"/>
      <c r="AG128" s="313"/>
      <c r="AI128" s="313"/>
      <c r="AK128" s="313"/>
      <c r="AM128" s="313"/>
      <c r="AO128" s="313"/>
      <c r="AQ128" s="313"/>
      <c r="AS128" s="313"/>
      <c r="AU128" s="313"/>
      <c r="KR128" s="313"/>
      <c r="KT128" s="313"/>
      <c r="KV128" s="313"/>
      <c r="KX128" s="313"/>
      <c r="KZ128" s="313"/>
      <c r="LB128" s="313"/>
      <c r="LD128" s="313"/>
      <c r="LF128" s="313"/>
      <c r="LH128" s="313"/>
      <c r="LJ128" s="313"/>
      <c r="LL128" s="313"/>
      <c r="LN128" s="313"/>
      <c r="LP128" s="313"/>
      <c r="LR128" s="313"/>
      <c r="LT128" s="313"/>
      <c r="LV128" s="313"/>
      <c r="LX128" s="313"/>
      <c r="LZ128" s="313"/>
      <c r="MB128" s="313"/>
      <c r="MD128" s="313"/>
      <c r="MF128" s="313"/>
      <c r="MH128" s="313"/>
      <c r="MJ128" s="313"/>
      <c r="ML128" s="313"/>
      <c r="MN128" s="313"/>
      <c r="MP128" s="313"/>
      <c r="MR128" s="313"/>
      <c r="MT128" s="313"/>
      <c r="MV128" s="313"/>
      <c r="MX128" s="313"/>
      <c r="MZ128" s="313"/>
      <c r="NB128" s="313"/>
      <c r="ND128" s="313"/>
      <c r="NF128" s="313"/>
      <c r="NH128" s="313"/>
      <c r="NJ128" s="313"/>
      <c r="NL128" s="313"/>
      <c r="NN128" s="313"/>
      <c r="NP128" s="313"/>
      <c r="NR128" s="313"/>
    </row>
    <row r="129" spans="1:382" s="281" customFormat="1" ht="150" customHeight="1">
      <c r="A129"/>
      <c r="B129"/>
      <c r="C129"/>
      <c r="D129"/>
      <c r="E129"/>
      <c r="F129"/>
      <c r="G129"/>
      <c r="H129"/>
      <c r="I129" t="str">
        <f>IF(M129="","",INDEX(Criterion_list!F:F,MATCH('MMS criteria'!M129,Criterion_list!C:C,0)))</f>
        <v/>
      </c>
      <c r="J129" s="312"/>
      <c r="K129" s="316" t="str">
        <f>IFERROR(IF(_xlfn.XLOOKUP($M129,Criterion_list!$C:$C,Criterion_list!A:A)=0,"",_xlfn.XLOOKUP($M129,Criterion_list!$C:$C,Criterion_list!A:A)),"")</f>
        <v/>
      </c>
      <c r="L129" s="317" t="str">
        <f>IFERROR(IF(_xlfn.XLOOKUP($M129,Criterion_list!$C:$C,Criterion_list!B:B)=0,"",_xlfn.XLOOKUP($M129,Criterion_list!$C:$C,Criterion_list!B:B)),"")</f>
        <v/>
      </c>
      <c r="M129" s="317" t="str">
        <f>IF(J129="","",_xlfn.XLOOKUP(J129,'Criteria Mapping'!B:B,'Criteria Mapping'!A:A))</f>
        <v/>
      </c>
      <c r="N129" s="318" t="str">
        <f>IFERROR(IF(_xlfn.XLOOKUP($J129,Criterion_list!$J:$J,Criterion_list!D:D)=0,"",_xlfn.XLOOKUP($J129,Criterion_list!$J:$J,Criterion_list!D:D)),"")</f>
        <v/>
      </c>
      <c r="O129" s="318" t="str">
        <f>IFERROR(IF(_xlfn.XLOOKUP($M129,Criterion_list!$C:$C,Criterion_list!E:E)=0,"",_xlfn.XLOOKUP($M129,Criterion_list!$C:$C,Criterion_list!E:E)),"")</f>
        <v/>
      </c>
      <c r="P129" s="330"/>
      <c r="Q129" s="304"/>
      <c r="R129" s="319" t="str">
        <f t="shared" si="1"/>
        <v/>
      </c>
      <c r="S129" s="304"/>
      <c r="T129" s="306"/>
      <c r="U129" s="305"/>
      <c r="V129" s="304"/>
      <c r="W129" s="304"/>
      <c r="X129" s="320" t="str">
        <f>IF(M129="","",_xlfn.XLOOKUP(M129,'Criteria Mapping'!A:A,'Criteria Mapping'!W:W))</f>
        <v/>
      </c>
      <c r="Y129" s="320" t="str">
        <f>IF(M129="","",_xlfn.XLOOKUP(M129,'Criteria Mapping'!A:A,'Criteria Mapping'!AH:AH))</f>
        <v/>
      </c>
      <c r="Z129" s="320" t="str">
        <f>IF(M129="","",_xlfn.XLOOKUP(M129,'Criteria Mapping'!A:A,'Criteria Mapping'!AD:AD))</f>
        <v/>
      </c>
      <c r="AA129"/>
      <c r="AC129" s="313"/>
      <c r="AE129" s="313"/>
      <c r="AG129" s="313"/>
      <c r="AI129" s="313"/>
      <c r="AK129" s="313"/>
      <c r="AM129" s="313"/>
      <c r="AO129" s="313"/>
      <c r="AQ129" s="313"/>
      <c r="AS129" s="313"/>
      <c r="AU129" s="313"/>
      <c r="KR129" s="313"/>
      <c r="KT129" s="313"/>
      <c r="KV129" s="313"/>
      <c r="KX129" s="313"/>
      <c r="KZ129" s="313"/>
      <c r="LB129" s="313"/>
      <c r="LD129" s="313"/>
      <c r="LF129" s="313"/>
      <c r="LH129" s="313"/>
      <c r="LJ129" s="313"/>
      <c r="LL129" s="313"/>
      <c r="LN129" s="313"/>
      <c r="LP129" s="313"/>
      <c r="LR129" s="313"/>
      <c r="LT129" s="313"/>
      <c r="LV129" s="313"/>
      <c r="LX129" s="313"/>
      <c r="LZ129" s="313"/>
      <c r="MB129" s="313"/>
      <c r="MD129" s="313"/>
      <c r="MF129" s="313"/>
      <c r="MH129" s="313"/>
      <c r="MJ129" s="313"/>
      <c r="ML129" s="313"/>
      <c r="MN129" s="313"/>
      <c r="MP129" s="313"/>
      <c r="MR129" s="313"/>
      <c r="MT129" s="313"/>
      <c r="MV129" s="313"/>
      <c r="MX129" s="313"/>
      <c r="MZ129" s="313"/>
      <c r="NB129" s="313"/>
      <c r="ND129" s="313"/>
      <c r="NF129" s="313"/>
      <c r="NH129" s="313"/>
      <c r="NJ129" s="313"/>
      <c r="NL129" s="313"/>
      <c r="NN129" s="313"/>
      <c r="NP129" s="313"/>
      <c r="NR129" s="313"/>
    </row>
    <row r="130" spans="1:382" s="281" customFormat="1" ht="150" customHeight="1">
      <c r="A130"/>
      <c r="B130"/>
      <c r="C130"/>
      <c r="D130"/>
      <c r="E130"/>
      <c r="F130"/>
      <c r="G130"/>
      <c r="H130"/>
      <c r="I130" t="str">
        <f>IF(M130="","",INDEX(Criterion_list!F:F,MATCH('MMS criteria'!M130,Criterion_list!C:C,0)))</f>
        <v/>
      </c>
      <c r="J130" s="312"/>
      <c r="K130" s="316" t="str">
        <f>IFERROR(IF(_xlfn.XLOOKUP($M130,Criterion_list!$C:$C,Criterion_list!A:A)=0,"",_xlfn.XLOOKUP($M130,Criterion_list!$C:$C,Criterion_list!A:A)),"")</f>
        <v/>
      </c>
      <c r="L130" s="317" t="str">
        <f>IFERROR(IF(_xlfn.XLOOKUP($M130,Criterion_list!$C:$C,Criterion_list!B:B)=0,"",_xlfn.XLOOKUP($M130,Criterion_list!$C:$C,Criterion_list!B:B)),"")</f>
        <v/>
      </c>
      <c r="M130" s="317" t="str">
        <f>IF(J130="","",_xlfn.XLOOKUP(J130,'Criteria Mapping'!B:B,'Criteria Mapping'!A:A))</f>
        <v/>
      </c>
      <c r="N130" s="318" t="str">
        <f>IFERROR(IF(_xlfn.XLOOKUP($J130,Criterion_list!$J:$J,Criterion_list!D:D)=0,"",_xlfn.XLOOKUP($J130,Criterion_list!$J:$J,Criterion_list!D:D)),"")</f>
        <v/>
      </c>
      <c r="O130" s="318" t="str">
        <f>IFERROR(IF(_xlfn.XLOOKUP($M130,Criterion_list!$C:$C,Criterion_list!E:E)=0,"",_xlfn.XLOOKUP($M130,Criterion_list!$C:$C,Criterion_list!E:E)),"")</f>
        <v/>
      </c>
      <c r="P130" s="330"/>
      <c r="Q130" s="304"/>
      <c r="R130" s="319" t="str">
        <f t="shared" si="1"/>
        <v/>
      </c>
      <c r="S130" s="304"/>
      <c r="T130" s="306"/>
      <c r="U130" s="305"/>
      <c r="V130" s="304"/>
      <c r="W130" s="304"/>
      <c r="X130" s="320" t="str">
        <f>IF(M130="","",_xlfn.XLOOKUP(M130,'Criteria Mapping'!A:A,'Criteria Mapping'!W:W))</f>
        <v/>
      </c>
      <c r="Y130" s="320" t="str">
        <f>IF(M130="","",_xlfn.XLOOKUP(M130,'Criteria Mapping'!A:A,'Criteria Mapping'!AH:AH))</f>
        <v/>
      </c>
      <c r="Z130" s="320" t="str">
        <f>IF(M130="","",_xlfn.XLOOKUP(M130,'Criteria Mapping'!A:A,'Criteria Mapping'!AD:AD))</f>
        <v/>
      </c>
      <c r="AA130"/>
      <c r="AC130" s="313"/>
      <c r="AE130" s="313"/>
      <c r="AG130" s="313"/>
      <c r="AI130" s="313"/>
      <c r="AK130" s="313"/>
      <c r="AM130" s="313"/>
      <c r="AO130" s="313"/>
      <c r="AQ130" s="313"/>
      <c r="AS130" s="313"/>
      <c r="AU130" s="313"/>
      <c r="KR130" s="313"/>
      <c r="KT130" s="313"/>
      <c r="KV130" s="313"/>
      <c r="KX130" s="313"/>
      <c r="KZ130" s="313"/>
      <c r="LB130" s="313"/>
      <c r="LD130" s="313"/>
      <c r="LF130" s="313"/>
      <c r="LH130" s="313"/>
      <c r="LJ130" s="313"/>
      <c r="LL130" s="313"/>
      <c r="LN130" s="313"/>
      <c r="LP130" s="313"/>
      <c r="LR130" s="313"/>
      <c r="LT130" s="313"/>
      <c r="LV130" s="313"/>
      <c r="LX130" s="313"/>
      <c r="LZ130" s="313"/>
      <c r="MB130" s="313"/>
      <c r="MD130" s="313"/>
      <c r="MF130" s="313"/>
      <c r="MH130" s="313"/>
      <c r="MJ130" s="313"/>
      <c r="ML130" s="313"/>
      <c r="MN130" s="313"/>
      <c r="MP130" s="313"/>
      <c r="MR130" s="313"/>
      <c r="MT130" s="313"/>
      <c r="MV130" s="313"/>
      <c r="MX130" s="313"/>
      <c r="MZ130" s="313"/>
      <c r="NB130" s="313"/>
      <c r="ND130" s="313"/>
      <c r="NF130" s="313"/>
      <c r="NH130" s="313"/>
      <c r="NJ130" s="313"/>
      <c r="NL130" s="313"/>
      <c r="NN130" s="313"/>
      <c r="NP130" s="313"/>
      <c r="NR130" s="313"/>
    </row>
    <row r="131" spans="1:382" s="281" customFormat="1" ht="150" customHeight="1">
      <c r="A131"/>
      <c r="B131"/>
      <c r="C131"/>
      <c r="D131"/>
      <c r="E131"/>
      <c r="F131"/>
      <c r="G131"/>
      <c r="H131"/>
      <c r="I131" t="str">
        <f>IF(M131="","",INDEX(Criterion_list!F:F,MATCH('MMS criteria'!M131,Criterion_list!C:C,0)))</f>
        <v/>
      </c>
      <c r="J131" s="312"/>
      <c r="K131" s="316" t="str">
        <f>IFERROR(IF(_xlfn.XLOOKUP($M131,Criterion_list!$C:$C,Criterion_list!A:A)=0,"",_xlfn.XLOOKUP($M131,Criterion_list!$C:$C,Criterion_list!A:A)),"")</f>
        <v/>
      </c>
      <c r="L131" s="317" t="str">
        <f>IFERROR(IF(_xlfn.XLOOKUP($M131,Criterion_list!$C:$C,Criterion_list!B:B)=0,"",_xlfn.XLOOKUP($M131,Criterion_list!$C:$C,Criterion_list!B:B)),"")</f>
        <v/>
      </c>
      <c r="M131" s="317" t="str">
        <f>IF(J131="","",_xlfn.XLOOKUP(J131,'Criteria Mapping'!B:B,'Criteria Mapping'!A:A))</f>
        <v/>
      </c>
      <c r="N131" s="318" t="str">
        <f>IFERROR(IF(_xlfn.XLOOKUP($J131,Criterion_list!$J:$J,Criterion_list!D:D)=0,"",_xlfn.XLOOKUP($J131,Criterion_list!$J:$J,Criterion_list!D:D)),"")</f>
        <v/>
      </c>
      <c r="O131" s="318" t="str">
        <f>IFERROR(IF(_xlfn.XLOOKUP($M131,Criterion_list!$C:$C,Criterion_list!E:E)=0,"",_xlfn.XLOOKUP($M131,Criterion_list!$C:$C,Criterion_list!E:E)),"")</f>
        <v/>
      </c>
      <c r="P131" s="330"/>
      <c r="Q131" s="304"/>
      <c r="R131" s="319" t="str">
        <f t="shared" si="1"/>
        <v/>
      </c>
      <c r="S131" s="304"/>
      <c r="T131" s="306"/>
      <c r="U131" s="305"/>
      <c r="V131" s="304"/>
      <c r="W131" s="304"/>
      <c r="X131" s="320" t="str">
        <f>IF(M131="","",_xlfn.XLOOKUP(M131,'Criteria Mapping'!A:A,'Criteria Mapping'!W:W))</f>
        <v/>
      </c>
      <c r="Y131" s="320" t="str">
        <f>IF(M131="","",_xlfn.XLOOKUP(M131,'Criteria Mapping'!A:A,'Criteria Mapping'!AH:AH))</f>
        <v/>
      </c>
      <c r="Z131" s="320" t="str">
        <f>IF(M131="","",_xlfn.XLOOKUP(M131,'Criteria Mapping'!A:A,'Criteria Mapping'!AD:AD))</f>
        <v/>
      </c>
      <c r="AA131"/>
      <c r="AC131" s="313"/>
      <c r="AE131" s="313"/>
      <c r="AG131" s="313"/>
      <c r="AI131" s="313"/>
      <c r="AK131" s="313"/>
      <c r="AM131" s="313"/>
      <c r="AO131" s="313"/>
      <c r="AQ131" s="313"/>
      <c r="AS131" s="313"/>
      <c r="AU131" s="313"/>
      <c r="KR131" s="313"/>
      <c r="KT131" s="313"/>
      <c r="KV131" s="313"/>
      <c r="KX131" s="313"/>
      <c r="KZ131" s="313"/>
      <c r="LB131" s="313"/>
      <c r="LD131" s="313"/>
      <c r="LF131" s="313"/>
      <c r="LH131" s="313"/>
      <c r="LJ131" s="313"/>
      <c r="LL131" s="313"/>
      <c r="LN131" s="313"/>
      <c r="LP131" s="313"/>
      <c r="LR131" s="313"/>
      <c r="LT131" s="313"/>
      <c r="LV131" s="313"/>
      <c r="LX131" s="313"/>
      <c r="LZ131" s="313"/>
      <c r="MB131" s="313"/>
      <c r="MD131" s="313"/>
      <c r="MF131" s="313"/>
      <c r="MH131" s="313"/>
      <c r="MJ131" s="313"/>
      <c r="ML131" s="313"/>
      <c r="MN131" s="313"/>
      <c r="MP131" s="313"/>
      <c r="MR131" s="313"/>
      <c r="MT131" s="313"/>
      <c r="MV131" s="313"/>
      <c r="MX131" s="313"/>
      <c r="MZ131" s="313"/>
      <c r="NB131" s="313"/>
      <c r="ND131" s="313"/>
      <c r="NF131" s="313"/>
      <c r="NH131" s="313"/>
      <c r="NJ131" s="313"/>
      <c r="NL131" s="313"/>
      <c r="NN131" s="313"/>
      <c r="NP131" s="313"/>
      <c r="NR131" s="313"/>
    </row>
    <row r="132" spans="1:382" s="281" customFormat="1" ht="150" customHeight="1">
      <c r="A132"/>
      <c r="B132"/>
      <c r="C132"/>
      <c r="D132"/>
      <c r="E132"/>
      <c r="F132"/>
      <c r="G132"/>
      <c r="H132"/>
      <c r="I132" t="str">
        <f>IF(M132="","",INDEX(Criterion_list!F:F,MATCH('MMS criteria'!M132,Criterion_list!C:C,0)))</f>
        <v/>
      </c>
      <c r="J132" s="312"/>
      <c r="K132" s="316" t="str">
        <f>IFERROR(IF(_xlfn.XLOOKUP($M132,Criterion_list!$C:$C,Criterion_list!A:A)=0,"",_xlfn.XLOOKUP($M132,Criterion_list!$C:$C,Criterion_list!A:A)),"")</f>
        <v/>
      </c>
      <c r="L132" s="317" t="str">
        <f>IFERROR(IF(_xlfn.XLOOKUP($M132,Criterion_list!$C:$C,Criterion_list!B:B)=0,"",_xlfn.XLOOKUP($M132,Criterion_list!$C:$C,Criterion_list!B:B)),"")</f>
        <v/>
      </c>
      <c r="M132" s="317" t="str">
        <f>IF(J132="","",_xlfn.XLOOKUP(J132,'Criteria Mapping'!B:B,'Criteria Mapping'!A:A))</f>
        <v/>
      </c>
      <c r="N132" s="318" t="str">
        <f>IFERROR(IF(_xlfn.XLOOKUP($J132,Criterion_list!$J:$J,Criterion_list!D:D)=0,"",_xlfn.XLOOKUP($J132,Criterion_list!$J:$J,Criterion_list!D:D)),"")</f>
        <v/>
      </c>
      <c r="O132" s="318" t="str">
        <f>IFERROR(IF(_xlfn.XLOOKUP($M132,Criterion_list!$C:$C,Criterion_list!E:E)=0,"",_xlfn.XLOOKUP($M132,Criterion_list!$C:$C,Criterion_list!E:E)),"")</f>
        <v/>
      </c>
      <c r="P132" s="330"/>
      <c r="Q132" s="304"/>
      <c r="R132" s="319" t="str">
        <f t="shared" si="1"/>
        <v/>
      </c>
      <c r="S132" s="304"/>
      <c r="T132" s="306"/>
      <c r="U132" s="305"/>
      <c r="V132" s="304"/>
      <c r="W132" s="304"/>
      <c r="X132" s="320" t="str">
        <f>IF(M132="","",_xlfn.XLOOKUP(M132,'Criteria Mapping'!A:A,'Criteria Mapping'!W:W))</f>
        <v/>
      </c>
      <c r="Y132" s="320" t="str">
        <f>IF(M132="","",_xlfn.XLOOKUP(M132,'Criteria Mapping'!A:A,'Criteria Mapping'!AH:AH))</f>
        <v/>
      </c>
      <c r="Z132" s="320" t="str">
        <f>IF(M132="","",_xlfn.XLOOKUP(M132,'Criteria Mapping'!A:A,'Criteria Mapping'!AD:AD))</f>
        <v/>
      </c>
      <c r="AA132"/>
      <c r="AC132" s="313"/>
      <c r="AE132" s="313"/>
      <c r="AG132" s="313"/>
      <c r="AI132" s="313"/>
      <c r="AK132" s="313"/>
      <c r="AM132" s="313"/>
      <c r="AO132" s="313"/>
      <c r="AQ132" s="313"/>
      <c r="AS132" s="313"/>
      <c r="AU132" s="313"/>
      <c r="KR132" s="313"/>
      <c r="KT132" s="313"/>
      <c r="KV132" s="313"/>
      <c r="KX132" s="313"/>
      <c r="KZ132" s="313"/>
      <c r="LB132" s="313"/>
      <c r="LD132" s="313"/>
      <c r="LF132" s="313"/>
      <c r="LH132" s="313"/>
      <c r="LJ132" s="313"/>
      <c r="LL132" s="313"/>
      <c r="LN132" s="313"/>
      <c r="LP132" s="313"/>
      <c r="LR132" s="313"/>
      <c r="LT132" s="313"/>
      <c r="LV132" s="313"/>
      <c r="LX132" s="313"/>
      <c r="LZ132" s="313"/>
      <c r="MB132" s="313"/>
      <c r="MD132" s="313"/>
      <c r="MF132" s="313"/>
      <c r="MH132" s="313"/>
      <c r="MJ132" s="313"/>
      <c r="ML132" s="313"/>
      <c r="MN132" s="313"/>
      <c r="MP132" s="313"/>
      <c r="MR132" s="313"/>
      <c r="MT132" s="313"/>
      <c r="MV132" s="313"/>
      <c r="MX132" s="313"/>
      <c r="MZ132" s="313"/>
      <c r="NB132" s="313"/>
      <c r="ND132" s="313"/>
      <c r="NF132" s="313"/>
      <c r="NH132" s="313"/>
      <c r="NJ132" s="313"/>
      <c r="NL132" s="313"/>
      <c r="NN132" s="313"/>
      <c r="NP132" s="313"/>
      <c r="NR132" s="313"/>
    </row>
    <row r="133" spans="1:382" s="281" customFormat="1" ht="150" customHeight="1">
      <c r="A133"/>
      <c r="B133"/>
      <c r="C133"/>
      <c r="D133"/>
      <c r="E133"/>
      <c r="F133"/>
      <c r="G133"/>
      <c r="H133"/>
      <c r="I133" t="str">
        <f>IF(M133="","",INDEX(Criterion_list!F:F,MATCH('MMS criteria'!M133,Criterion_list!C:C,0)))</f>
        <v/>
      </c>
      <c r="J133" s="312"/>
      <c r="K133" s="316" t="str">
        <f>IFERROR(IF(_xlfn.XLOOKUP($M133,Criterion_list!$C:$C,Criterion_list!A:A)=0,"",_xlfn.XLOOKUP($M133,Criterion_list!$C:$C,Criterion_list!A:A)),"")</f>
        <v/>
      </c>
      <c r="L133" s="317" t="str">
        <f>IFERROR(IF(_xlfn.XLOOKUP($M133,Criterion_list!$C:$C,Criterion_list!B:B)=0,"",_xlfn.XLOOKUP($M133,Criterion_list!$C:$C,Criterion_list!B:B)),"")</f>
        <v/>
      </c>
      <c r="M133" s="317" t="str">
        <f>IF(J133="","",_xlfn.XLOOKUP(J133,'Criteria Mapping'!B:B,'Criteria Mapping'!A:A))</f>
        <v/>
      </c>
      <c r="N133" s="318" t="str">
        <f>IFERROR(IF(_xlfn.XLOOKUP($J133,Criterion_list!$J:$J,Criterion_list!D:D)=0,"",_xlfn.XLOOKUP($J133,Criterion_list!$J:$J,Criterion_list!D:D)),"")</f>
        <v/>
      </c>
      <c r="O133" s="318" t="str">
        <f>IFERROR(IF(_xlfn.XLOOKUP($M133,Criterion_list!$C:$C,Criterion_list!E:E)=0,"",_xlfn.XLOOKUP($M133,Criterion_list!$C:$C,Criterion_list!E:E)),"")</f>
        <v/>
      </c>
      <c r="P133" s="330"/>
      <c r="Q133" s="304"/>
      <c r="R133" s="319" t="str">
        <f t="shared" si="1"/>
        <v/>
      </c>
      <c r="S133" s="304"/>
      <c r="T133" s="306"/>
      <c r="U133" s="305"/>
      <c r="V133" s="304"/>
      <c r="W133" s="304"/>
      <c r="X133" s="320" t="str">
        <f>IF(M133="","",_xlfn.XLOOKUP(M133,'Criteria Mapping'!A:A,'Criteria Mapping'!W:W))</f>
        <v/>
      </c>
      <c r="Y133" s="320" t="str">
        <f>IF(M133="","",_xlfn.XLOOKUP(M133,'Criteria Mapping'!A:A,'Criteria Mapping'!AH:AH))</f>
        <v/>
      </c>
      <c r="Z133" s="320" t="str">
        <f>IF(M133="","",_xlfn.XLOOKUP(M133,'Criteria Mapping'!A:A,'Criteria Mapping'!AD:AD))</f>
        <v/>
      </c>
      <c r="AA133"/>
      <c r="AC133" s="313"/>
      <c r="AE133" s="313"/>
      <c r="AG133" s="313"/>
      <c r="AI133" s="313"/>
      <c r="AK133" s="313"/>
      <c r="AM133" s="313"/>
      <c r="AO133" s="313"/>
      <c r="AQ133" s="313"/>
      <c r="AS133" s="313"/>
      <c r="AU133" s="313"/>
      <c r="KR133" s="313"/>
      <c r="KT133" s="313"/>
      <c r="KV133" s="313"/>
      <c r="KX133" s="313"/>
      <c r="KZ133" s="313"/>
      <c r="LB133" s="313"/>
      <c r="LD133" s="313"/>
      <c r="LF133" s="313"/>
      <c r="LH133" s="313"/>
      <c r="LJ133" s="313"/>
      <c r="LL133" s="313"/>
      <c r="LN133" s="313"/>
      <c r="LP133" s="313"/>
      <c r="LR133" s="313"/>
      <c r="LT133" s="313"/>
      <c r="LV133" s="313"/>
      <c r="LX133" s="313"/>
      <c r="LZ133" s="313"/>
      <c r="MB133" s="313"/>
      <c r="MD133" s="313"/>
      <c r="MF133" s="313"/>
      <c r="MH133" s="313"/>
      <c r="MJ133" s="313"/>
      <c r="ML133" s="313"/>
      <c r="MN133" s="313"/>
      <c r="MP133" s="313"/>
      <c r="MR133" s="313"/>
      <c r="MT133" s="313"/>
      <c r="MV133" s="313"/>
      <c r="MX133" s="313"/>
      <c r="MZ133" s="313"/>
      <c r="NB133" s="313"/>
      <c r="ND133" s="313"/>
      <c r="NF133" s="313"/>
      <c r="NH133" s="313"/>
      <c r="NJ133" s="313"/>
      <c r="NL133" s="313"/>
      <c r="NN133" s="313"/>
      <c r="NP133" s="313"/>
      <c r="NR133" s="313"/>
    </row>
    <row r="134" spans="1:382" s="281" customFormat="1" ht="150" customHeight="1">
      <c r="A134"/>
      <c r="B134"/>
      <c r="C134"/>
      <c r="D134"/>
      <c r="E134"/>
      <c r="F134"/>
      <c r="G134"/>
      <c r="H134"/>
      <c r="I134" t="str">
        <f>IF(M134="","",INDEX(Criterion_list!F:F,MATCH('MMS criteria'!M134,Criterion_list!C:C,0)))</f>
        <v/>
      </c>
      <c r="J134" s="312"/>
      <c r="K134" s="316" t="str">
        <f>IFERROR(IF(_xlfn.XLOOKUP($M134,Criterion_list!$C:$C,Criterion_list!A:A)=0,"",_xlfn.XLOOKUP($M134,Criterion_list!$C:$C,Criterion_list!A:A)),"")</f>
        <v/>
      </c>
      <c r="L134" s="317" t="str">
        <f>IFERROR(IF(_xlfn.XLOOKUP($M134,Criterion_list!$C:$C,Criterion_list!B:B)=0,"",_xlfn.XLOOKUP($M134,Criterion_list!$C:$C,Criterion_list!B:B)),"")</f>
        <v/>
      </c>
      <c r="M134" s="317" t="str">
        <f>IF(J134="","",_xlfn.XLOOKUP(J134,'Criteria Mapping'!B:B,'Criteria Mapping'!A:A))</f>
        <v/>
      </c>
      <c r="N134" s="318" t="str">
        <f>IFERROR(IF(_xlfn.XLOOKUP($J134,Criterion_list!$J:$J,Criterion_list!D:D)=0,"",_xlfn.XLOOKUP($J134,Criterion_list!$J:$J,Criterion_list!D:D)),"")</f>
        <v/>
      </c>
      <c r="O134" s="318" t="str">
        <f>IFERROR(IF(_xlfn.XLOOKUP($M134,Criterion_list!$C:$C,Criterion_list!E:E)=0,"",_xlfn.XLOOKUP($M134,Criterion_list!$C:$C,Criterion_list!E:E)),"")</f>
        <v/>
      </c>
      <c r="P134" s="330"/>
      <c r="Q134" s="304"/>
      <c r="R134" s="319" t="str">
        <f t="shared" si="1"/>
        <v/>
      </c>
      <c r="S134" s="304"/>
      <c r="T134" s="306"/>
      <c r="U134" s="305"/>
      <c r="V134" s="304"/>
      <c r="W134" s="304"/>
      <c r="X134" s="320" t="str">
        <f>IF(M134="","",_xlfn.XLOOKUP(M134,'Criteria Mapping'!A:A,'Criteria Mapping'!W:W))</f>
        <v/>
      </c>
      <c r="Y134" s="320" t="str">
        <f>IF(M134="","",_xlfn.XLOOKUP(M134,'Criteria Mapping'!A:A,'Criteria Mapping'!AH:AH))</f>
        <v/>
      </c>
      <c r="Z134" s="320" t="str">
        <f>IF(M134="","",_xlfn.XLOOKUP(M134,'Criteria Mapping'!A:A,'Criteria Mapping'!AD:AD))</f>
        <v/>
      </c>
      <c r="AA134"/>
      <c r="AC134" s="313"/>
      <c r="AE134" s="313"/>
      <c r="AG134" s="313"/>
      <c r="AI134" s="313"/>
      <c r="AK134" s="313"/>
      <c r="AM134" s="313"/>
      <c r="AO134" s="313"/>
      <c r="AQ134" s="313"/>
      <c r="AS134" s="313"/>
      <c r="AU134" s="313"/>
      <c r="KR134" s="313"/>
      <c r="KT134" s="313"/>
      <c r="KV134" s="313"/>
      <c r="KX134" s="313"/>
      <c r="KZ134" s="313"/>
      <c r="LB134" s="313"/>
      <c r="LD134" s="313"/>
      <c r="LF134" s="313"/>
      <c r="LH134" s="313"/>
      <c r="LJ134" s="313"/>
      <c r="LL134" s="313"/>
      <c r="LN134" s="313"/>
      <c r="LP134" s="313"/>
      <c r="LR134" s="313"/>
      <c r="LT134" s="313"/>
      <c r="LV134" s="313"/>
      <c r="LX134" s="313"/>
      <c r="LZ134" s="313"/>
      <c r="MB134" s="313"/>
      <c r="MD134" s="313"/>
      <c r="MF134" s="313"/>
      <c r="MH134" s="313"/>
      <c r="MJ134" s="313"/>
      <c r="ML134" s="313"/>
      <c r="MN134" s="313"/>
      <c r="MP134" s="313"/>
      <c r="MR134" s="313"/>
      <c r="MT134" s="313"/>
      <c r="MV134" s="313"/>
      <c r="MX134" s="313"/>
      <c r="MZ134" s="313"/>
      <c r="NB134" s="313"/>
      <c r="ND134" s="313"/>
      <c r="NF134" s="313"/>
      <c r="NH134" s="313"/>
      <c r="NJ134" s="313"/>
      <c r="NL134" s="313"/>
      <c r="NN134" s="313"/>
      <c r="NP134" s="313"/>
      <c r="NR134" s="313"/>
    </row>
    <row r="135" spans="1:382" s="281" customFormat="1" ht="150" customHeight="1">
      <c r="A135"/>
      <c r="B135"/>
      <c r="C135"/>
      <c r="D135"/>
      <c r="E135"/>
      <c r="F135"/>
      <c r="G135"/>
      <c r="H135"/>
      <c r="I135" t="str">
        <f>IF(M135="","",INDEX(Criterion_list!F:F,MATCH('MMS criteria'!M135,Criterion_list!C:C,0)))</f>
        <v/>
      </c>
      <c r="J135" s="312"/>
      <c r="K135" s="316" t="str">
        <f>IFERROR(IF(_xlfn.XLOOKUP($M135,Criterion_list!$C:$C,Criterion_list!A:A)=0,"",_xlfn.XLOOKUP($M135,Criterion_list!$C:$C,Criterion_list!A:A)),"")</f>
        <v/>
      </c>
      <c r="L135" s="317" t="str">
        <f>IFERROR(IF(_xlfn.XLOOKUP($M135,Criterion_list!$C:$C,Criterion_list!B:B)=0,"",_xlfn.XLOOKUP($M135,Criterion_list!$C:$C,Criterion_list!B:B)),"")</f>
        <v/>
      </c>
      <c r="M135" s="317" t="str">
        <f>IF(J135="","",_xlfn.XLOOKUP(J135,'Criteria Mapping'!B:B,'Criteria Mapping'!A:A))</f>
        <v/>
      </c>
      <c r="N135" s="318" t="str">
        <f>IFERROR(IF(_xlfn.XLOOKUP($J135,Criterion_list!$J:$J,Criterion_list!D:D)=0,"",_xlfn.XLOOKUP($J135,Criterion_list!$J:$J,Criterion_list!D:D)),"")</f>
        <v/>
      </c>
      <c r="O135" s="318" t="str">
        <f>IFERROR(IF(_xlfn.XLOOKUP($M135,Criterion_list!$C:$C,Criterion_list!E:E)=0,"",_xlfn.XLOOKUP($M135,Criterion_list!$C:$C,Criterion_list!E:E)),"")</f>
        <v/>
      </c>
      <c r="P135" s="330"/>
      <c r="Q135" s="304"/>
      <c r="R135" s="319" t="str">
        <f t="shared" si="1"/>
        <v/>
      </c>
      <c r="S135" s="304"/>
      <c r="T135" s="306"/>
      <c r="U135" s="305"/>
      <c r="V135" s="304"/>
      <c r="W135" s="304"/>
      <c r="X135" s="320" t="str">
        <f>IF(M135="","",_xlfn.XLOOKUP(M135,'Criteria Mapping'!A:A,'Criteria Mapping'!W:W))</f>
        <v/>
      </c>
      <c r="Y135" s="320" t="str">
        <f>IF(M135="","",_xlfn.XLOOKUP(M135,'Criteria Mapping'!A:A,'Criteria Mapping'!AH:AH))</f>
        <v/>
      </c>
      <c r="Z135" s="320" t="str">
        <f>IF(M135="","",_xlfn.XLOOKUP(M135,'Criteria Mapping'!A:A,'Criteria Mapping'!AD:AD))</f>
        <v/>
      </c>
      <c r="AA135"/>
      <c r="AC135" s="313"/>
      <c r="AE135" s="313"/>
      <c r="AG135" s="313"/>
      <c r="AI135" s="313"/>
      <c r="AK135" s="313"/>
      <c r="AM135" s="313"/>
      <c r="AO135" s="313"/>
      <c r="AQ135" s="313"/>
      <c r="AS135" s="313"/>
      <c r="AU135" s="313"/>
      <c r="KR135" s="313"/>
      <c r="KT135" s="313"/>
      <c r="KV135" s="313"/>
      <c r="KX135" s="313"/>
      <c r="KZ135" s="313"/>
      <c r="LB135" s="313"/>
      <c r="LD135" s="313"/>
      <c r="LF135" s="313"/>
      <c r="LH135" s="313"/>
      <c r="LJ135" s="313"/>
      <c r="LL135" s="313"/>
      <c r="LN135" s="313"/>
      <c r="LP135" s="313"/>
      <c r="LR135" s="313"/>
      <c r="LT135" s="313"/>
      <c r="LV135" s="313"/>
      <c r="LX135" s="313"/>
      <c r="LZ135" s="313"/>
      <c r="MB135" s="313"/>
      <c r="MD135" s="313"/>
      <c r="MF135" s="313"/>
      <c r="MH135" s="313"/>
      <c r="MJ135" s="313"/>
      <c r="ML135" s="313"/>
      <c r="MN135" s="313"/>
      <c r="MP135" s="313"/>
      <c r="MR135" s="313"/>
      <c r="MT135" s="313"/>
      <c r="MV135" s="313"/>
      <c r="MX135" s="313"/>
      <c r="MZ135" s="313"/>
      <c r="NB135" s="313"/>
      <c r="ND135" s="313"/>
      <c r="NF135" s="313"/>
      <c r="NH135" s="313"/>
      <c r="NJ135" s="313"/>
      <c r="NL135" s="313"/>
      <c r="NN135" s="313"/>
      <c r="NP135" s="313"/>
      <c r="NR135" s="313"/>
    </row>
    <row r="136" spans="1:382" s="281" customFormat="1" ht="150" customHeight="1">
      <c r="A136"/>
      <c r="B136"/>
      <c r="C136"/>
      <c r="D136"/>
      <c r="E136"/>
      <c r="F136"/>
      <c r="G136"/>
      <c r="H136"/>
      <c r="I136" t="str">
        <f>IF(M136="","",INDEX(Criterion_list!F:F,MATCH('MMS criteria'!M136,Criterion_list!C:C,0)))</f>
        <v/>
      </c>
      <c r="J136" s="312"/>
      <c r="K136" s="316" t="str">
        <f>IFERROR(IF(_xlfn.XLOOKUP($M136,Criterion_list!$C:$C,Criterion_list!A:A)=0,"",_xlfn.XLOOKUP($M136,Criterion_list!$C:$C,Criterion_list!A:A)),"")</f>
        <v/>
      </c>
      <c r="L136" s="317" t="str">
        <f>IFERROR(IF(_xlfn.XLOOKUP($M136,Criterion_list!$C:$C,Criterion_list!B:B)=0,"",_xlfn.XLOOKUP($M136,Criterion_list!$C:$C,Criterion_list!B:B)),"")</f>
        <v/>
      </c>
      <c r="M136" s="317" t="str">
        <f>IF(J136="","",_xlfn.XLOOKUP(J136,'Criteria Mapping'!B:B,'Criteria Mapping'!A:A))</f>
        <v/>
      </c>
      <c r="N136" s="318" t="str">
        <f>IFERROR(IF(_xlfn.XLOOKUP($J136,Criterion_list!$J:$J,Criterion_list!D:D)=0,"",_xlfn.XLOOKUP($J136,Criterion_list!$J:$J,Criterion_list!D:D)),"")</f>
        <v/>
      </c>
      <c r="O136" s="318" t="str">
        <f>IFERROR(IF(_xlfn.XLOOKUP($M136,Criterion_list!$C:$C,Criterion_list!E:E)=0,"",_xlfn.XLOOKUP($M136,Criterion_list!$C:$C,Criterion_list!E:E)),"")</f>
        <v/>
      </c>
      <c r="P136" s="330"/>
      <c r="Q136" s="304"/>
      <c r="R136" s="319" t="str">
        <f t="shared" si="1"/>
        <v/>
      </c>
      <c r="S136" s="304"/>
      <c r="T136" s="306"/>
      <c r="U136" s="305"/>
      <c r="V136" s="304"/>
      <c r="W136" s="304"/>
      <c r="X136" s="320" t="str">
        <f>IF(M136="","",_xlfn.XLOOKUP(M136,'Criteria Mapping'!A:A,'Criteria Mapping'!W:W))</f>
        <v/>
      </c>
      <c r="Y136" s="320" t="str">
        <f>IF(M136="","",_xlfn.XLOOKUP(M136,'Criteria Mapping'!A:A,'Criteria Mapping'!AH:AH))</f>
        <v/>
      </c>
      <c r="Z136" s="320" t="str">
        <f>IF(M136="","",_xlfn.XLOOKUP(M136,'Criteria Mapping'!A:A,'Criteria Mapping'!AD:AD))</f>
        <v/>
      </c>
      <c r="AA136"/>
      <c r="AC136" s="313"/>
      <c r="AE136" s="313"/>
      <c r="AG136" s="313"/>
      <c r="AI136" s="313"/>
      <c r="AK136" s="313"/>
      <c r="AM136" s="313"/>
      <c r="AO136" s="313"/>
      <c r="AQ136" s="313"/>
      <c r="AS136" s="313"/>
      <c r="AU136" s="313"/>
      <c r="KR136" s="313"/>
      <c r="KT136" s="313"/>
      <c r="KV136" s="313"/>
      <c r="KX136" s="313"/>
      <c r="KZ136" s="313"/>
      <c r="LB136" s="313"/>
      <c r="LD136" s="313"/>
      <c r="LF136" s="313"/>
      <c r="LH136" s="313"/>
      <c r="LJ136" s="313"/>
      <c r="LL136" s="313"/>
      <c r="LN136" s="313"/>
      <c r="LP136" s="313"/>
      <c r="LR136" s="313"/>
      <c r="LT136" s="313"/>
      <c r="LV136" s="313"/>
      <c r="LX136" s="313"/>
      <c r="LZ136" s="313"/>
      <c r="MB136" s="313"/>
      <c r="MD136" s="313"/>
      <c r="MF136" s="313"/>
      <c r="MH136" s="313"/>
      <c r="MJ136" s="313"/>
      <c r="ML136" s="313"/>
      <c r="MN136" s="313"/>
      <c r="MP136" s="313"/>
      <c r="MR136" s="313"/>
      <c r="MT136" s="313"/>
      <c r="MV136" s="313"/>
      <c r="MX136" s="313"/>
      <c r="MZ136" s="313"/>
      <c r="NB136" s="313"/>
      <c r="ND136" s="313"/>
      <c r="NF136" s="313"/>
      <c r="NH136" s="313"/>
      <c r="NJ136" s="313"/>
      <c r="NL136" s="313"/>
      <c r="NN136" s="313"/>
      <c r="NP136" s="313"/>
      <c r="NR136" s="313"/>
    </row>
    <row r="137" spans="1:382" s="281" customFormat="1" ht="150" customHeight="1">
      <c r="A137"/>
      <c r="B137"/>
      <c r="C137"/>
      <c r="D137"/>
      <c r="E137"/>
      <c r="F137"/>
      <c r="G137"/>
      <c r="H137"/>
      <c r="I137" t="str">
        <f>IF(M137="","",INDEX(Criterion_list!F:F,MATCH('MMS criteria'!M137,Criterion_list!C:C,0)))</f>
        <v/>
      </c>
      <c r="J137" s="312"/>
      <c r="K137" s="316" t="str">
        <f>IFERROR(IF(_xlfn.XLOOKUP($M137,Criterion_list!$C:$C,Criterion_list!A:A)=0,"",_xlfn.XLOOKUP($M137,Criterion_list!$C:$C,Criterion_list!A:A)),"")</f>
        <v/>
      </c>
      <c r="L137" s="317" t="str">
        <f>IFERROR(IF(_xlfn.XLOOKUP($M137,Criterion_list!$C:$C,Criterion_list!B:B)=0,"",_xlfn.XLOOKUP($M137,Criterion_list!$C:$C,Criterion_list!B:B)),"")</f>
        <v/>
      </c>
      <c r="M137" s="317" t="str">
        <f>IF(J137="","",_xlfn.XLOOKUP(J137,'Criteria Mapping'!B:B,'Criteria Mapping'!A:A))</f>
        <v/>
      </c>
      <c r="N137" s="318" t="str">
        <f>IFERROR(IF(_xlfn.XLOOKUP($J137,Criterion_list!$J:$J,Criterion_list!D:D)=0,"",_xlfn.XLOOKUP($J137,Criterion_list!$J:$J,Criterion_list!D:D)),"")</f>
        <v/>
      </c>
      <c r="O137" s="318" t="str">
        <f>IFERROR(IF(_xlfn.XLOOKUP($M137,Criterion_list!$C:$C,Criterion_list!E:E)=0,"",_xlfn.XLOOKUP($M137,Criterion_list!$C:$C,Criterion_list!E:E)),"")</f>
        <v/>
      </c>
      <c r="P137" s="330"/>
      <c r="Q137" s="304"/>
      <c r="R137" s="319" t="str">
        <f t="shared" si="1"/>
        <v/>
      </c>
      <c r="S137" s="304"/>
      <c r="T137" s="306"/>
      <c r="U137" s="305"/>
      <c r="V137" s="304"/>
      <c r="W137" s="304"/>
      <c r="X137" s="320" t="str">
        <f>IF(M137="","",_xlfn.XLOOKUP(M137,'Criteria Mapping'!A:A,'Criteria Mapping'!W:W))</f>
        <v/>
      </c>
      <c r="Y137" s="320" t="str">
        <f>IF(M137="","",_xlfn.XLOOKUP(M137,'Criteria Mapping'!A:A,'Criteria Mapping'!AH:AH))</f>
        <v/>
      </c>
      <c r="Z137" s="320" t="str">
        <f>IF(M137="","",_xlfn.XLOOKUP(M137,'Criteria Mapping'!A:A,'Criteria Mapping'!AD:AD))</f>
        <v/>
      </c>
      <c r="AA137"/>
      <c r="AC137" s="313"/>
      <c r="AE137" s="313"/>
      <c r="AG137" s="313"/>
      <c r="AI137" s="313"/>
      <c r="AK137" s="313"/>
      <c r="AM137" s="313"/>
      <c r="AO137" s="313"/>
      <c r="AQ137" s="313"/>
      <c r="AS137" s="313"/>
      <c r="AU137" s="313"/>
      <c r="KR137" s="313"/>
      <c r="KT137" s="313"/>
      <c r="KV137" s="313"/>
      <c r="KX137" s="313"/>
      <c r="KZ137" s="313"/>
      <c r="LB137" s="313"/>
      <c r="LD137" s="313"/>
      <c r="LF137" s="313"/>
      <c r="LH137" s="313"/>
      <c r="LJ137" s="313"/>
      <c r="LL137" s="313"/>
      <c r="LN137" s="313"/>
      <c r="LP137" s="313"/>
      <c r="LR137" s="313"/>
      <c r="LT137" s="313"/>
      <c r="LV137" s="313"/>
      <c r="LX137" s="313"/>
      <c r="LZ137" s="313"/>
      <c r="MB137" s="313"/>
      <c r="MD137" s="313"/>
      <c r="MF137" s="313"/>
      <c r="MH137" s="313"/>
      <c r="MJ137" s="313"/>
      <c r="ML137" s="313"/>
      <c r="MN137" s="313"/>
      <c r="MP137" s="313"/>
      <c r="MR137" s="313"/>
      <c r="MT137" s="313"/>
      <c r="MV137" s="313"/>
      <c r="MX137" s="313"/>
      <c r="MZ137" s="313"/>
      <c r="NB137" s="313"/>
      <c r="ND137" s="313"/>
      <c r="NF137" s="313"/>
      <c r="NH137" s="313"/>
      <c r="NJ137" s="313"/>
      <c r="NL137" s="313"/>
      <c r="NN137" s="313"/>
      <c r="NP137" s="313"/>
      <c r="NR137" s="313"/>
    </row>
    <row r="138" spans="1:382" s="281" customFormat="1" ht="150" customHeight="1">
      <c r="A138"/>
      <c r="B138"/>
      <c r="C138"/>
      <c r="D138"/>
      <c r="E138"/>
      <c r="F138"/>
      <c r="G138"/>
      <c r="H138"/>
      <c r="I138" t="str">
        <f>IF(M138="","",INDEX(Criterion_list!F:F,MATCH('MMS criteria'!M138,Criterion_list!C:C,0)))</f>
        <v/>
      </c>
      <c r="J138" s="312"/>
      <c r="K138" s="316" t="str">
        <f>IFERROR(IF(_xlfn.XLOOKUP($M138,Criterion_list!$C:$C,Criterion_list!A:A)=0,"",_xlfn.XLOOKUP($M138,Criterion_list!$C:$C,Criterion_list!A:A)),"")</f>
        <v/>
      </c>
      <c r="L138" s="317" t="str">
        <f>IFERROR(IF(_xlfn.XLOOKUP($M138,Criterion_list!$C:$C,Criterion_list!B:B)=0,"",_xlfn.XLOOKUP($M138,Criterion_list!$C:$C,Criterion_list!B:B)),"")</f>
        <v/>
      </c>
      <c r="M138" s="317" t="str">
        <f>IF(J138="","",_xlfn.XLOOKUP(J138,'Criteria Mapping'!B:B,'Criteria Mapping'!A:A))</f>
        <v/>
      </c>
      <c r="N138" s="318" t="str">
        <f>IFERROR(IF(_xlfn.XLOOKUP($J138,Criterion_list!$J:$J,Criterion_list!D:D)=0,"",_xlfn.XLOOKUP($J138,Criterion_list!$J:$J,Criterion_list!D:D)),"")</f>
        <v/>
      </c>
      <c r="O138" s="318" t="str">
        <f>IFERROR(IF(_xlfn.XLOOKUP($M138,Criterion_list!$C:$C,Criterion_list!E:E)=0,"",_xlfn.XLOOKUP($M138,Criterion_list!$C:$C,Criterion_list!E:E)),"")</f>
        <v/>
      </c>
      <c r="P138" s="330"/>
      <c r="Q138" s="304"/>
      <c r="R138" s="319" t="str">
        <f t="shared" si="1"/>
        <v/>
      </c>
      <c r="S138" s="304"/>
      <c r="T138" s="306"/>
      <c r="U138" s="305"/>
      <c r="V138" s="304"/>
      <c r="W138" s="304"/>
      <c r="X138" s="320" t="str">
        <f>IF(M138="","",_xlfn.XLOOKUP(M138,'Criteria Mapping'!A:A,'Criteria Mapping'!W:W))</f>
        <v/>
      </c>
      <c r="Y138" s="320" t="str">
        <f>IF(M138="","",_xlfn.XLOOKUP(M138,'Criteria Mapping'!A:A,'Criteria Mapping'!AH:AH))</f>
        <v/>
      </c>
      <c r="Z138" s="320" t="str">
        <f>IF(M138="","",_xlfn.XLOOKUP(M138,'Criteria Mapping'!A:A,'Criteria Mapping'!AD:AD))</f>
        <v/>
      </c>
      <c r="AA138"/>
      <c r="AC138" s="313"/>
      <c r="AE138" s="313"/>
      <c r="AG138" s="313"/>
      <c r="AI138" s="313"/>
      <c r="AK138" s="313"/>
      <c r="AM138" s="313"/>
      <c r="AO138" s="313"/>
      <c r="AQ138" s="313"/>
      <c r="AS138" s="313"/>
      <c r="AU138" s="313"/>
      <c r="KR138" s="313"/>
      <c r="KT138" s="313"/>
      <c r="KV138" s="313"/>
      <c r="KX138" s="313"/>
      <c r="KZ138" s="313"/>
      <c r="LB138" s="313"/>
      <c r="LD138" s="313"/>
      <c r="LF138" s="313"/>
      <c r="LH138" s="313"/>
      <c r="LJ138" s="313"/>
      <c r="LL138" s="313"/>
      <c r="LN138" s="313"/>
      <c r="LP138" s="313"/>
      <c r="LR138" s="313"/>
      <c r="LT138" s="313"/>
      <c r="LV138" s="313"/>
      <c r="LX138" s="313"/>
      <c r="LZ138" s="313"/>
      <c r="MB138" s="313"/>
      <c r="MD138" s="313"/>
      <c r="MF138" s="313"/>
      <c r="MH138" s="313"/>
      <c r="MJ138" s="313"/>
      <c r="ML138" s="313"/>
      <c r="MN138" s="313"/>
      <c r="MP138" s="313"/>
      <c r="MR138" s="313"/>
      <c r="MT138" s="313"/>
      <c r="MV138" s="313"/>
      <c r="MX138" s="313"/>
      <c r="MZ138" s="313"/>
      <c r="NB138" s="313"/>
      <c r="ND138" s="313"/>
      <c r="NF138" s="313"/>
      <c r="NH138" s="313"/>
      <c r="NJ138" s="313"/>
      <c r="NL138" s="313"/>
      <c r="NN138" s="313"/>
      <c r="NP138" s="313"/>
      <c r="NR138" s="313"/>
    </row>
    <row r="139" spans="1:382" s="281" customFormat="1" ht="150" customHeight="1">
      <c r="A139"/>
      <c r="B139"/>
      <c r="C139"/>
      <c r="D139"/>
      <c r="E139"/>
      <c r="F139"/>
      <c r="G139"/>
      <c r="H139"/>
      <c r="I139" t="str">
        <f>IF(M139="","",INDEX(Criterion_list!F:F,MATCH('MMS criteria'!M139,Criterion_list!C:C,0)))</f>
        <v/>
      </c>
      <c r="J139" s="312"/>
      <c r="K139" s="316" t="str">
        <f>IFERROR(IF(_xlfn.XLOOKUP($M139,Criterion_list!$C:$C,Criterion_list!A:A)=0,"",_xlfn.XLOOKUP($M139,Criterion_list!$C:$C,Criterion_list!A:A)),"")</f>
        <v/>
      </c>
      <c r="L139" s="317" t="str">
        <f>IFERROR(IF(_xlfn.XLOOKUP($M139,Criterion_list!$C:$C,Criterion_list!B:B)=0,"",_xlfn.XLOOKUP($M139,Criterion_list!$C:$C,Criterion_list!B:B)),"")</f>
        <v/>
      </c>
      <c r="M139" s="317" t="str">
        <f>IF(J139="","",_xlfn.XLOOKUP(J139,'Criteria Mapping'!B:B,'Criteria Mapping'!A:A))</f>
        <v/>
      </c>
      <c r="N139" s="318" t="str">
        <f>IFERROR(IF(_xlfn.XLOOKUP($J139,Criterion_list!$J:$J,Criterion_list!D:D)=0,"",_xlfn.XLOOKUP($J139,Criterion_list!$J:$J,Criterion_list!D:D)),"")</f>
        <v/>
      </c>
      <c r="O139" s="318" t="str">
        <f>IFERROR(IF(_xlfn.XLOOKUP($M139,Criterion_list!$C:$C,Criterion_list!E:E)=0,"",_xlfn.XLOOKUP($M139,Criterion_list!$C:$C,Criterion_list!E:E)),"")</f>
        <v/>
      </c>
      <c r="P139" s="330"/>
      <c r="Q139" s="304"/>
      <c r="R139" s="319" t="str">
        <f t="shared" si="1"/>
        <v/>
      </c>
      <c r="S139" s="304"/>
      <c r="T139" s="306"/>
      <c r="U139" s="305"/>
      <c r="V139" s="304"/>
      <c r="W139" s="304"/>
      <c r="X139" s="320" t="str">
        <f>IF(M139="","",_xlfn.XLOOKUP(M139,'Criteria Mapping'!A:A,'Criteria Mapping'!W:W))</f>
        <v/>
      </c>
      <c r="Y139" s="320" t="str">
        <f>IF(M139="","",_xlfn.XLOOKUP(M139,'Criteria Mapping'!A:A,'Criteria Mapping'!AH:AH))</f>
        <v/>
      </c>
      <c r="Z139" s="320" t="str">
        <f>IF(M139="","",_xlfn.XLOOKUP(M139,'Criteria Mapping'!A:A,'Criteria Mapping'!AD:AD))</f>
        <v/>
      </c>
      <c r="AA139"/>
      <c r="AC139" s="313"/>
      <c r="AE139" s="313"/>
      <c r="AG139" s="313"/>
      <c r="AI139" s="313"/>
      <c r="AK139" s="313"/>
      <c r="AM139" s="313"/>
      <c r="AO139" s="313"/>
      <c r="AQ139" s="313"/>
      <c r="AS139" s="313"/>
      <c r="AU139" s="313"/>
      <c r="KR139" s="313"/>
      <c r="KT139" s="313"/>
      <c r="KV139" s="313"/>
      <c r="KX139" s="313"/>
      <c r="KZ139" s="313"/>
      <c r="LB139" s="313"/>
      <c r="LD139" s="313"/>
      <c r="LF139" s="313"/>
      <c r="LH139" s="313"/>
      <c r="LJ139" s="313"/>
      <c r="LL139" s="313"/>
      <c r="LN139" s="313"/>
      <c r="LP139" s="313"/>
      <c r="LR139" s="313"/>
      <c r="LT139" s="313"/>
      <c r="LV139" s="313"/>
      <c r="LX139" s="313"/>
      <c r="LZ139" s="313"/>
      <c r="MB139" s="313"/>
      <c r="MD139" s="313"/>
      <c r="MF139" s="313"/>
      <c r="MH139" s="313"/>
      <c r="MJ139" s="313"/>
      <c r="ML139" s="313"/>
      <c r="MN139" s="313"/>
      <c r="MP139" s="313"/>
      <c r="MR139" s="313"/>
      <c r="MT139" s="313"/>
      <c r="MV139" s="313"/>
      <c r="MX139" s="313"/>
      <c r="MZ139" s="313"/>
      <c r="NB139" s="313"/>
      <c r="ND139" s="313"/>
      <c r="NF139" s="313"/>
      <c r="NH139" s="313"/>
      <c r="NJ139" s="313"/>
      <c r="NL139" s="313"/>
      <c r="NN139" s="313"/>
      <c r="NP139" s="313"/>
      <c r="NR139" s="313"/>
    </row>
    <row r="140" spans="1:382" s="281" customFormat="1" ht="150" customHeight="1">
      <c r="A140"/>
      <c r="B140"/>
      <c r="C140"/>
      <c r="D140"/>
      <c r="E140"/>
      <c r="F140"/>
      <c r="G140"/>
      <c r="H140"/>
      <c r="I140" t="str">
        <f>IF(M140="","",INDEX(Criterion_list!F:F,MATCH('MMS criteria'!M140,Criterion_list!C:C,0)))</f>
        <v/>
      </c>
      <c r="J140" s="312"/>
      <c r="K140" s="316" t="str">
        <f>IFERROR(IF(_xlfn.XLOOKUP($M140,Criterion_list!$C:$C,Criterion_list!A:A)=0,"",_xlfn.XLOOKUP($M140,Criterion_list!$C:$C,Criterion_list!A:A)),"")</f>
        <v/>
      </c>
      <c r="L140" s="317" t="str">
        <f>IFERROR(IF(_xlfn.XLOOKUP($M140,Criterion_list!$C:$C,Criterion_list!B:B)=0,"",_xlfn.XLOOKUP($M140,Criterion_list!$C:$C,Criterion_list!B:B)),"")</f>
        <v/>
      </c>
      <c r="M140" s="317" t="str">
        <f>IF(J140="","",_xlfn.XLOOKUP(J140,'Criteria Mapping'!B:B,'Criteria Mapping'!A:A))</f>
        <v/>
      </c>
      <c r="N140" s="318" t="str">
        <f>IFERROR(IF(_xlfn.XLOOKUP($J140,Criterion_list!$J:$J,Criterion_list!D:D)=0,"",_xlfn.XLOOKUP($J140,Criterion_list!$J:$J,Criterion_list!D:D)),"")</f>
        <v/>
      </c>
      <c r="O140" s="318" t="str">
        <f>IFERROR(IF(_xlfn.XLOOKUP($M140,Criterion_list!$C:$C,Criterion_list!E:E)=0,"",_xlfn.XLOOKUP($M140,Criterion_list!$C:$C,Criterion_list!E:E)),"")</f>
        <v/>
      </c>
      <c r="P140" s="330"/>
      <c r="Q140" s="304"/>
      <c r="R140" s="319" t="str">
        <f t="shared" si="1"/>
        <v/>
      </c>
      <c r="S140" s="304"/>
      <c r="T140" s="306"/>
      <c r="U140" s="305"/>
      <c r="V140" s="304"/>
      <c r="W140" s="304"/>
      <c r="X140" s="320" t="str">
        <f>IF(M140="","",_xlfn.XLOOKUP(M140,'Criteria Mapping'!A:A,'Criteria Mapping'!W:W))</f>
        <v/>
      </c>
      <c r="Y140" s="320" t="str">
        <f>IF(M140="","",_xlfn.XLOOKUP(M140,'Criteria Mapping'!A:A,'Criteria Mapping'!AH:AH))</f>
        <v/>
      </c>
      <c r="Z140" s="320" t="str">
        <f>IF(M140="","",_xlfn.XLOOKUP(M140,'Criteria Mapping'!A:A,'Criteria Mapping'!AD:AD))</f>
        <v/>
      </c>
      <c r="AA140"/>
      <c r="AC140" s="313"/>
      <c r="AE140" s="313"/>
      <c r="AG140" s="313"/>
      <c r="AI140" s="313"/>
      <c r="AK140" s="313"/>
      <c r="AM140" s="313"/>
      <c r="AO140" s="313"/>
      <c r="AQ140" s="313"/>
      <c r="AS140" s="313"/>
      <c r="AU140" s="313"/>
      <c r="KR140" s="313"/>
      <c r="KT140" s="313"/>
      <c r="KV140" s="313"/>
      <c r="KX140" s="313"/>
      <c r="KZ140" s="313"/>
      <c r="LB140" s="313"/>
      <c r="LD140" s="313"/>
      <c r="LF140" s="313"/>
      <c r="LH140" s="313"/>
      <c r="LJ140" s="313"/>
      <c r="LL140" s="313"/>
      <c r="LN140" s="313"/>
      <c r="LP140" s="313"/>
      <c r="LR140" s="313"/>
      <c r="LT140" s="313"/>
      <c r="LV140" s="313"/>
      <c r="LX140" s="313"/>
      <c r="LZ140" s="313"/>
      <c r="MB140" s="313"/>
      <c r="MD140" s="313"/>
      <c r="MF140" s="313"/>
      <c r="MH140" s="313"/>
      <c r="MJ140" s="313"/>
      <c r="ML140" s="313"/>
      <c r="MN140" s="313"/>
      <c r="MP140" s="313"/>
      <c r="MR140" s="313"/>
      <c r="MT140" s="313"/>
      <c r="MV140" s="313"/>
      <c r="MX140" s="313"/>
      <c r="MZ140" s="313"/>
      <c r="NB140" s="313"/>
      <c r="ND140" s="313"/>
      <c r="NF140" s="313"/>
      <c r="NH140" s="313"/>
      <c r="NJ140" s="313"/>
      <c r="NL140" s="313"/>
      <c r="NN140" s="313"/>
      <c r="NP140" s="313"/>
      <c r="NR140" s="313"/>
    </row>
    <row r="141" spans="1:382" s="281" customFormat="1" ht="150" customHeight="1">
      <c r="A141"/>
      <c r="B141"/>
      <c r="C141"/>
      <c r="D141"/>
      <c r="E141"/>
      <c r="F141"/>
      <c r="G141"/>
      <c r="H141"/>
      <c r="I141" t="str">
        <f>IF(M141="","",INDEX(Criterion_list!F:F,MATCH('MMS criteria'!M141,Criterion_list!C:C,0)))</f>
        <v/>
      </c>
      <c r="J141" s="312"/>
      <c r="K141" s="316" t="str">
        <f>IFERROR(IF(_xlfn.XLOOKUP($M141,Criterion_list!$C:$C,Criterion_list!A:A)=0,"",_xlfn.XLOOKUP($M141,Criterion_list!$C:$C,Criterion_list!A:A)),"")</f>
        <v/>
      </c>
      <c r="L141" s="317" t="str">
        <f>IFERROR(IF(_xlfn.XLOOKUP($M141,Criterion_list!$C:$C,Criterion_list!B:B)=0,"",_xlfn.XLOOKUP($M141,Criterion_list!$C:$C,Criterion_list!B:B)),"")</f>
        <v/>
      </c>
      <c r="M141" s="317" t="str">
        <f>IF(J141="","",_xlfn.XLOOKUP(J141,'Criteria Mapping'!B:B,'Criteria Mapping'!A:A))</f>
        <v/>
      </c>
      <c r="N141" s="318" t="str">
        <f>IFERROR(IF(_xlfn.XLOOKUP($J141,Criterion_list!$J:$J,Criterion_list!D:D)=0,"",_xlfn.XLOOKUP($J141,Criterion_list!$J:$J,Criterion_list!D:D)),"")</f>
        <v/>
      </c>
      <c r="O141" s="318" t="str">
        <f>IFERROR(IF(_xlfn.XLOOKUP($M141,Criterion_list!$C:$C,Criterion_list!E:E)=0,"",_xlfn.XLOOKUP($M141,Criterion_list!$C:$C,Criterion_list!E:E)),"")</f>
        <v/>
      </c>
      <c r="P141" s="330"/>
      <c r="Q141" s="304"/>
      <c r="R141" s="319" t="str">
        <f t="shared" si="1"/>
        <v/>
      </c>
      <c r="S141" s="304"/>
      <c r="T141" s="306"/>
      <c r="U141" s="305"/>
      <c r="V141" s="304"/>
      <c r="W141" s="304"/>
      <c r="X141" s="320" t="str">
        <f>IF(M141="","",_xlfn.XLOOKUP(M141,'Criteria Mapping'!A:A,'Criteria Mapping'!W:W))</f>
        <v/>
      </c>
      <c r="Y141" s="320" t="str">
        <f>IF(M141="","",_xlfn.XLOOKUP(M141,'Criteria Mapping'!A:A,'Criteria Mapping'!AH:AH))</f>
        <v/>
      </c>
      <c r="Z141" s="320" t="str">
        <f>IF(M141="","",_xlfn.XLOOKUP(M141,'Criteria Mapping'!A:A,'Criteria Mapping'!AD:AD))</f>
        <v/>
      </c>
      <c r="AA141"/>
      <c r="AC141" s="313"/>
      <c r="AE141" s="313"/>
      <c r="AG141" s="313"/>
      <c r="AI141" s="313"/>
      <c r="AK141" s="313"/>
      <c r="AM141" s="313"/>
      <c r="AO141" s="313"/>
      <c r="AQ141" s="313"/>
      <c r="AS141" s="313"/>
      <c r="AU141" s="313"/>
      <c r="KR141" s="313"/>
      <c r="KT141" s="313"/>
      <c r="KV141" s="313"/>
      <c r="KX141" s="313"/>
      <c r="KZ141" s="313"/>
      <c r="LB141" s="313"/>
      <c r="LD141" s="313"/>
      <c r="LF141" s="313"/>
      <c r="LH141" s="313"/>
      <c r="LJ141" s="313"/>
      <c r="LL141" s="313"/>
      <c r="LN141" s="313"/>
      <c r="LP141" s="313"/>
      <c r="LR141" s="313"/>
      <c r="LT141" s="313"/>
      <c r="LV141" s="313"/>
      <c r="LX141" s="313"/>
      <c r="LZ141" s="313"/>
      <c r="MB141" s="313"/>
      <c r="MD141" s="313"/>
      <c r="MF141" s="313"/>
      <c r="MH141" s="313"/>
      <c r="MJ141" s="313"/>
      <c r="ML141" s="313"/>
      <c r="MN141" s="313"/>
      <c r="MP141" s="313"/>
      <c r="MR141" s="313"/>
      <c r="MT141" s="313"/>
      <c r="MV141" s="313"/>
      <c r="MX141" s="313"/>
      <c r="MZ141" s="313"/>
      <c r="NB141" s="313"/>
      <c r="ND141" s="313"/>
      <c r="NF141" s="313"/>
      <c r="NH141" s="313"/>
      <c r="NJ141" s="313"/>
      <c r="NL141" s="313"/>
      <c r="NN141" s="313"/>
      <c r="NP141" s="313"/>
      <c r="NR141" s="313"/>
    </row>
    <row r="142" spans="1:382" s="281" customFormat="1" ht="150" customHeight="1">
      <c r="A142"/>
      <c r="B142"/>
      <c r="C142"/>
      <c r="D142"/>
      <c r="E142"/>
      <c r="F142"/>
      <c r="G142"/>
      <c r="H142"/>
      <c r="I142" t="str">
        <f>IF(M142="","",INDEX(Criterion_list!F:F,MATCH('MMS criteria'!M142,Criterion_list!C:C,0)))</f>
        <v/>
      </c>
      <c r="J142" s="312"/>
      <c r="K142" s="316" t="str">
        <f>IFERROR(IF(_xlfn.XLOOKUP($M142,Criterion_list!$C:$C,Criterion_list!A:A)=0,"",_xlfn.XLOOKUP($M142,Criterion_list!$C:$C,Criterion_list!A:A)),"")</f>
        <v/>
      </c>
      <c r="L142" s="317" t="str">
        <f>IFERROR(IF(_xlfn.XLOOKUP($M142,Criterion_list!$C:$C,Criterion_list!B:B)=0,"",_xlfn.XLOOKUP($M142,Criterion_list!$C:$C,Criterion_list!B:B)),"")</f>
        <v/>
      </c>
      <c r="M142" s="317" t="str">
        <f>IF(J142="","",_xlfn.XLOOKUP(J142,'Criteria Mapping'!B:B,'Criteria Mapping'!A:A))</f>
        <v/>
      </c>
      <c r="N142" s="318" t="str">
        <f>IFERROR(IF(_xlfn.XLOOKUP($J142,Criterion_list!$J:$J,Criterion_list!D:D)=0,"",_xlfn.XLOOKUP($J142,Criterion_list!$J:$J,Criterion_list!D:D)),"")</f>
        <v/>
      </c>
      <c r="O142" s="318" t="str">
        <f>IFERROR(IF(_xlfn.XLOOKUP($M142,Criterion_list!$C:$C,Criterion_list!E:E)=0,"",_xlfn.XLOOKUP($M142,Criterion_list!$C:$C,Criterion_list!E:E)),"")</f>
        <v/>
      </c>
      <c r="P142" s="330"/>
      <c r="Q142" s="304"/>
      <c r="R142" s="319" t="str">
        <f t="shared" si="1"/>
        <v/>
      </c>
      <c r="S142" s="304"/>
      <c r="T142" s="306"/>
      <c r="U142" s="305"/>
      <c r="V142" s="304"/>
      <c r="W142" s="304"/>
      <c r="X142" s="320" t="str">
        <f>IF(M142="","",_xlfn.XLOOKUP(M142,'Criteria Mapping'!A:A,'Criteria Mapping'!W:W))</f>
        <v/>
      </c>
      <c r="Y142" s="320" t="str">
        <f>IF(M142="","",_xlfn.XLOOKUP(M142,'Criteria Mapping'!A:A,'Criteria Mapping'!AH:AH))</f>
        <v/>
      </c>
      <c r="Z142" s="320" t="str">
        <f>IF(M142="","",_xlfn.XLOOKUP(M142,'Criteria Mapping'!A:A,'Criteria Mapping'!AD:AD))</f>
        <v/>
      </c>
      <c r="AA142"/>
      <c r="AC142" s="313"/>
      <c r="AE142" s="313"/>
      <c r="AG142" s="313"/>
      <c r="AI142" s="313"/>
      <c r="AK142" s="313"/>
      <c r="AM142" s="313"/>
      <c r="AO142" s="313"/>
      <c r="AQ142" s="313"/>
      <c r="AS142" s="313"/>
      <c r="AU142" s="313"/>
      <c r="KR142" s="313"/>
      <c r="KT142" s="313"/>
      <c r="KV142" s="313"/>
      <c r="KX142" s="313"/>
      <c r="KZ142" s="313"/>
      <c r="LB142" s="313"/>
      <c r="LD142" s="313"/>
      <c r="LF142" s="313"/>
      <c r="LH142" s="313"/>
      <c r="LJ142" s="313"/>
      <c r="LL142" s="313"/>
      <c r="LN142" s="313"/>
      <c r="LP142" s="313"/>
      <c r="LR142" s="313"/>
      <c r="LT142" s="313"/>
      <c r="LV142" s="313"/>
      <c r="LX142" s="313"/>
      <c r="LZ142" s="313"/>
      <c r="MB142" s="313"/>
      <c r="MD142" s="313"/>
      <c r="MF142" s="313"/>
      <c r="MH142" s="313"/>
      <c r="MJ142" s="313"/>
      <c r="ML142" s="313"/>
      <c r="MN142" s="313"/>
      <c r="MP142" s="313"/>
      <c r="MR142" s="313"/>
      <c r="MT142" s="313"/>
      <c r="MV142" s="313"/>
      <c r="MX142" s="313"/>
      <c r="MZ142" s="313"/>
      <c r="NB142" s="313"/>
      <c r="ND142" s="313"/>
      <c r="NF142" s="313"/>
      <c r="NH142" s="313"/>
      <c r="NJ142" s="313"/>
      <c r="NL142" s="313"/>
      <c r="NN142" s="313"/>
      <c r="NP142" s="313"/>
      <c r="NR142" s="313"/>
    </row>
    <row r="143" spans="1:382" s="281" customFormat="1" ht="150" customHeight="1">
      <c r="A143"/>
      <c r="B143"/>
      <c r="C143"/>
      <c r="D143"/>
      <c r="E143"/>
      <c r="F143"/>
      <c r="G143"/>
      <c r="H143"/>
      <c r="I143" t="str">
        <f>IF(M143="","",INDEX(Criterion_list!F:F,MATCH('MMS criteria'!M143,Criterion_list!C:C,0)))</f>
        <v/>
      </c>
      <c r="J143" s="312"/>
      <c r="K143" s="316" t="str">
        <f>IFERROR(IF(_xlfn.XLOOKUP($M143,Criterion_list!$C:$C,Criterion_list!A:A)=0,"",_xlfn.XLOOKUP($M143,Criterion_list!$C:$C,Criterion_list!A:A)),"")</f>
        <v/>
      </c>
      <c r="L143" s="317" t="str">
        <f>IFERROR(IF(_xlfn.XLOOKUP($M143,Criterion_list!$C:$C,Criterion_list!B:B)=0,"",_xlfn.XLOOKUP($M143,Criterion_list!$C:$C,Criterion_list!B:B)),"")</f>
        <v/>
      </c>
      <c r="M143" s="317" t="str">
        <f>IF(J143="","",_xlfn.XLOOKUP(J143,'Criteria Mapping'!B:B,'Criteria Mapping'!A:A))</f>
        <v/>
      </c>
      <c r="N143" s="318" t="str">
        <f>IFERROR(IF(_xlfn.XLOOKUP($J143,Criterion_list!$J:$J,Criterion_list!D:D)=0,"",_xlfn.XLOOKUP($J143,Criterion_list!$J:$J,Criterion_list!D:D)),"")</f>
        <v/>
      </c>
      <c r="O143" s="318" t="str">
        <f>IFERROR(IF(_xlfn.XLOOKUP($M143,Criterion_list!$C:$C,Criterion_list!E:E)=0,"",_xlfn.XLOOKUP($M143,Criterion_list!$C:$C,Criterion_list!E:E)),"")</f>
        <v/>
      </c>
      <c r="P143" s="330"/>
      <c r="Q143" s="304"/>
      <c r="R143" s="319" t="str">
        <f t="shared" ref="R143:R206" si="2">IF(M143="","",IF((COUNTIFS(AB143:XFD143,"NC")+COUNTIFS(AB143:XFD143,"NA")+COUNTIFS(AB143:XFD143,"C"))&lt;COUNTA($AB$13:$XFD$13)/2,"Please select conformity for all sites",IF(COUNTIF(AB143:XFD143,"NC")&gt;0,"NC",IF(COUNTIF(AB143:XFD143,"C")&gt;0,"C","NA"))))</f>
        <v/>
      </c>
      <c r="S143" s="304"/>
      <c r="T143" s="306"/>
      <c r="U143" s="305"/>
      <c r="V143" s="304"/>
      <c r="W143" s="304"/>
      <c r="X143" s="320" t="str">
        <f>IF(M143="","",_xlfn.XLOOKUP(M143,'Criteria Mapping'!A:A,'Criteria Mapping'!W:W))</f>
        <v/>
      </c>
      <c r="Y143" s="320" t="str">
        <f>IF(M143="","",_xlfn.XLOOKUP(M143,'Criteria Mapping'!A:A,'Criteria Mapping'!AH:AH))</f>
        <v/>
      </c>
      <c r="Z143" s="320" t="str">
        <f>IF(M143="","",_xlfn.XLOOKUP(M143,'Criteria Mapping'!A:A,'Criteria Mapping'!AD:AD))</f>
        <v/>
      </c>
      <c r="AA143"/>
      <c r="AC143" s="313"/>
      <c r="AE143" s="313"/>
      <c r="AG143" s="313"/>
      <c r="AI143" s="313"/>
      <c r="AK143" s="313"/>
      <c r="AM143" s="313"/>
      <c r="AO143" s="313"/>
      <c r="AQ143" s="313"/>
      <c r="AS143" s="313"/>
      <c r="AU143" s="313"/>
      <c r="KR143" s="313"/>
      <c r="KT143" s="313"/>
      <c r="KV143" s="313"/>
      <c r="KX143" s="313"/>
      <c r="KZ143" s="313"/>
      <c r="LB143" s="313"/>
      <c r="LD143" s="313"/>
      <c r="LF143" s="313"/>
      <c r="LH143" s="313"/>
      <c r="LJ143" s="313"/>
      <c r="LL143" s="313"/>
      <c r="LN143" s="313"/>
      <c r="LP143" s="313"/>
      <c r="LR143" s="313"/>
      <c r="LT143" s="313"/>
      <c r="LV143" s="313"/>
      <c r="LX143" s="313"/>
      <c r="LZ143" s="313"/>
      <c r="MB143" s="313"/>
      <c r="MD143" s="313"/>
      <c r="MF143" s="313"/>
      <c r="MH143" s="313"/>
      <c r="MJ143" s="313"/>
      <c r="ML143" s="313"/>
      <c r="MN143" s="313"/>
      <c r="MP143" s="313"/>
      <c r="MR143" s="313"/>
      <c r="MT143" s="313"/>
      <c r="MV143" s="313"/>
      <c r="MX143" s="313"/>
      <c r="MZ143" s="313"/>
      <c r="NB143" s="313"/>
      <c r="ND143" s="313"/>
      <c r="NF143" s="313"/>
      <c r="NH143" s="313"/>
      <c r="NJ143" s="313"/>
      <c r="NL143" s="313"/>
      <c r="NN143" s="313"/>
      <c r="NP143" s="313"/>
      <c r="NR143" s="313"/>
    </row>
    <row r="144" spans="1:382" s="281" customFormat="1" ht="150" customHeight="1">
      <c r="A144"/>
      <c r="B144"/>
      <c r="C144"/>
      <c r="D144"/>
      <c r="E144"/>
      <c r="F144"/>
      <c r="G144"/>
      <c r="H144"/>
      <c r="I144" t="str">
        <f>IF(M144="","",INDEX(Criterion_list!F:F,MATCH('MMS criteria'!M144,Criterion_list!C:C,0)))</f>
        <v/>
      </c>
      <c r="J144" s="312"/>
      <c r="K144" s="316" t="str">
        <f>IFERROR(IF(_xlfn.XLOOKUP($M144,Criterion_list!$C:$C,Criterion_list!A:A)=0,"",_xlfn.XLOOKUP($M144,Criterion_list!$C:$C,Criterion_list!A:A)),"")</f>
        <v/>
      </c>
      <c r="L144" s="317" t="str">
        <f>IFERROR(IF(_xlfn.XLOOKUP($M144,Criterion_list!$C:$C,Criterion_list!B:B)=0,"",_xlfn.XLOOKUP($M144,Criterion_list!$C:$C,Criterion_list!B:B)),"")</f>
        <v/>
      </c>
      <c r="M144" s="317" t="str">
        <f>IF(J144="","",_xlfn.XLOOKUP(J144,'Criteria Mapping'!B:B,'Criteria Mapping'!A:A))</f>
        <v/>
      </c>
      <c r="N144" s="318" t="str">
        <f>IFERROR(IF(_xlfn.XLOOKUP($J144,Criterion_list!$J:$J,Criterion_list!D:D)=0,"",_xlfn.XLOOKUP($J144,Criterion_list!$J:$J,Criterion_list!D:D)),"")</f>
        <v/>
      </c>
      <c r="O144" s="318" t="str">
        <f>IFERROR(IF(_xlfn.XLOOKUP($M144,Criterion_list!$C:$C,Criterion_list!E:E)=0,"",_xlfn.XLOOKUP($M144,Criterion_list!$C:$C,Criterion_list!E:E)),"")</f>
        <v/>
      </c>
      <c r="P144" s="330"/>
      <c r="Q144" s="304"/>
      <c r="R144" s="319" t="str">
        <f t="shared" si="2"/>
        <v/>
      </c>
      <c r="S144" s="304"/>
      <c r="T144" s="306"/>
      <c r="U144" s="305"/>
      <c r="V144" s="304"/>
      <c r="W144" s="304"/>
      <c r="X144" s="320" t="str">
        <f>IF(M144="","",_xlfn.XLOOKUP(M144,'Criteria Mapping'!A:A,'Criteria Mapping'!W:W))</f>
        <v/>
      </c>
      <c r="Y144" s="320" t="str">
        <f>IF(M144="","",_xlfn.XLOOKUP(M144,'Criteria Mapping'!A:A,'Criteria Mapping'!AH:AH))</f>
        <v/>
      </c>
      <c r="Z144" s="320" t="str">
        <f>IF(M144="","",_xlfn.XLOOKUP(M144,'Criteria Mapping'!A:A,'Criteria Mapping'!AD:AD))</f>
        <v/>
      </c>
      <c r="AA144"/>
      <c r="AC144" s="313"/>
      <c r="AE144" s="313"/>
      <c r="AG144" s="313"/>
      <c r="AI144" s="313"/>
      <c r="AK144" s="313"/>
      <c r="AM144" s="313"/>
      <c r="AO144" s="313"/>
      <c r="AQ144" s="313"/>
      <c r="AS144" s="313"/>
      <c r="AU144" s="313"/>
      <c r="KR144" s="313"/>
      <c r="KT144" s="313"/>
      <c r="KV144" s="313"/>
      <c r="KX144" s="313"/>
      <c r="KZ144" s="313"/>
      <c r="LB144" s="313"/>
      <c r="LD144" s="313"/>
      <c r="LF144" s="313"/>
      <c r="LH144" s="313"/>
      <c r="LJ144" s="313"/>
      <c r="LL144" s="313"/>
      <c r="LN144" s="313"/>
      <c r="LP144" s="313"/>
      <c r="LR144" s="313"/>
      <c r="LT144" s="313"/>
      <c r="LV144" s="313"/>
      <c r="LX144" s="313"/>
      <c r="LZ144" s="313"/>
      <c r="MB144" s="313"/>
      <c r="MD144" s="313"/>
      <c r="MF144" s="313"/>
      <c r="MH144" s="313"/>
      <c r="MJ144" s="313"/>
      <c r="ML144" s="313"/>
      <c r="MN144" s="313"/>
      <c r="MP144" s="313"/>
      <c r="MR144" s="313"/>
      <c r="MT144" s="313"/>
      <c r="MV144" s="313"/>
      <c r="MX144" s="313"/>
      <c r="MZ144" s="313"/>
      <c r="NB144" s="313"/>
      <c r="ND144" s="313"/>
      <c r="NF144" s="313"/>
      <c r="NH144" s="313"/>
      <c r="NJ144" s="313"/>
      <c r="NL144" s="313"/>
      <c r="NN144" s="313"/>
      <c r="NP144" s="313"/>
      <c r="NR144" s="313"/>
    </row>
    <row r="145" spans="1:382" s="281" customFormat="1" ht="150" customHeight="1">
      <c r="A145"/>
      <c r="B145"/>
      <c r="C145"/>
      <c r="D145"/>
      <c r="E145"/>
      <c r="F145"/>
      <c r="G145"/>
      <c r="H145"/>
      <c r="I145" t="str">
        <f>IF(M145="","",INDEX(Criterion_list!F:F,MATCH('MMS criteria'!M145,Criterion_list!C:C,0)))</f>
        <v/>
      </c>
      <c r="J145" s="312"/>
      <c r="K145" s="316" t="str">
        <f>IFERROR(IF(_xlfn.XLOOKUP($M145,Criterion_list!$C:$C,Criterion_list!A:A)=0,"",_xlfn.XLOOKUP($M145,Criterion_list!$C:$C,Criterion_list!A:A)),"")</f>
        <v/>
      </c>
      <c r="L145" s="317" t="str">
        <f>IFERROR(IF(_xlfn.XLOOKUP($M145,Criterion_list!$C:$C,Criterion_list!B:B)=0,"",_xlfn.XLOOKUP($M145,Criterion_list!$C:$C,Criterion_list!B:B)),"")</f>
        <v/>
      </c>
      <c r="M145" s="317" t="str">
        <f>IF(J145="","",_xlfn.XLOOKUP(J145,'Criteria Mapping'!B:B,'Criteria Mapping'!A:A))</f>
        <v/>
      </c>
      <c r="N145" s="318" t="str">
        <f>IFERROR(IF(_xlfn.XLOOKUP($J145,Criterion_list!$J:$J,Criterion_list!D:D)=0,"",_xlfn.XLOOKUP($J145,Criterion_list!$J:$J,Criterion_list!D:D)),"")</f>
        <v/>
      </c>
      <c r="O145" s="318" t="str">
        <f>IFERROR(IF(_xlfn.XLOOKUP($M145,Criterion_list!$C:$C,Criterion_list!E:E)=0,"",_xlfn.XLOOKUP($M145,Criterion_list!$C:$C,Criterion_list!E:E)),"")</f>
        <v/>
      </c>
      <c r="P145" s="330"/>
      <c r="Q145" s="304"/>
      <c r="R145" s="319" t="str">
        <f t="shared" si="2"/>
        <v/>
      </c>
      <c r="S145" s="304"/>
      <c r="T145" s="306"/>
      <c r="U145" s="305"/>
      <c r="V145" s="304"/>
      <c r="W145" s="304"/>
      <c r="X145" s="320" t="str">
        <f>IF(M145="","",_xlfn.XLOOKUP(M145,'Criteria Mapping'!A:A,'Criteria Mapping'!W:W))</f>
        <v/>
      </c>
      <c r="Y145" s="320" t="str">
        <f>IF(M145="","",_xlfn.XLOOKUP(M145,'Criteria Mapping'!A:A,'Criteria Mapping'!AH:AH))</f>
        <v/>
      </c>
      <c r="Z145" s="320" t="str">
        <f>IF(M145="","",_xlfn.XLOOKUP(M145,'Criteria Mapping'!A:A,'Criteria Mapping'!AD:AD))</f>
        <v/>
      </c>
      <c r="AA145"/>
      <c r="AC145" s="313"/>
      <c r="AE145" s="313"/>
      <c r="AG145" s="313"/>
      <c r="AI145" s="313"/>
      <c r="AK145" s="313"/>
      <c r="AM145" s="313"/>
      <c r="AO145" s="313"/>
      <c r="AQ145" s="313"/>
      <c r="AS145" s="313"/>
      <c r="AU145" s="313"/>
      <c r="KR145" s="313"/>
      <c r="KT145" s="313"/>
      <c r="KV145" s="313"/>
      <c r="KX145" s="313"/>
      <c r="KZ145" s="313"/>
      <c r="LB145" s="313"/>
      <c r="LD145" s="313"/>
      <c r="LF145" s="313"/>
      <c r="LH145" s="313"/>
      <c r="LJ145" s="313"/>
      <c r="LL145" s="313"/>
      <c r="LN145" s="313"/>
      <c r="LP145" s="313"/>
      <c r="LR145" s="313"/>
      <c r="LT145" s="313"/>
      <c r="LV145" s="313"/>
      <c r="LX145" s="313"/>
      <c r="LZ145" s="313"/>
      <c r="MB145" s="313"/>
      <c r="MD145" s="313"/>
      <c r="MF145" s="313"/>
      <c r="MH145" s="313"/>
      <c r="MJ145" s="313"/>
      <c r="ML145" s="313"/>
      <c r="MN145" s="313"/>
      <c r="MP145" s="313"/>
      <c r="MR145" s="313"/>
      <c r="MT145" s="313"/>
      <c r="MV145" s="313"/>
      <c r="MX145" s="313"/>
      <c r="MZ145" s="313"/>
      <c r="NB145" s="313"/>
      <c r="ND145" s="313"/>
      <c r="NF145" s="313"/>
      <c r="NH145" s="313"/>
      <c r="NJ145" s="313"/>
      <c r="NL145" s="313"/>
      <c r="NN145" s="313"/>
      <c r="NP145" s="313"/>
      <c r="NR145" s="313"/>
    </row>
    <row r="146" spans="1:382" s="281" customFormat="1" ht="150" customHeight="1">
      <c r="A146"/>
      <c r="B146"/>
      <c r="C146"/>
      <c r="D146"/>
      <c r="E146"/>
      <c r="F146"/>
      <c r="G146"/>
      <c r="H146"/>
      <c r="I146" t="str">
        <f>IF(M146="","",INDEX(Criterion_list!F:F,MATCH('MMS criteria'!M146,Criterion_list!C:C,0)))</f>
        <v/>
      </c>
      <c r="J146" s="312"/>
      <c r="K146" s="316" t="str">
        <f>IFERROR(IF(_xlfn.XLOOKUP($M146,Criterion_list!$C:$C,Criterion_list!A:A)=0,"",_xlfn.XLOOKUP($M146,Criterion_list!$C:$C,Criterion_list!A:A)),"")</f>
        <v/>
      </c>
      <c r="L146" s="317" t="str">
        <f>IFERROR(IF(_xlfn.XLOOKUP($M146,Criterion_list!$C:$C,Criterion_list!B:B)=0,"",_xlfn.XLOOKUP($M146,Criterion_list!$C:$C,Criterion_list!B:B)),"")</f>
        <v/>
      </c>
      <c r="M146" s="317" t="str">
        <f>IF(J146="","",_xlfn.XLOOKUP(J146,'Criteria Mapping'!B:B,'Criteria Mapping'!A:A))</f>
        <v/>
      </c>
      <c r="N146" s="318" t="str">
        <f>IFERROR(IF(_xlfn.XLOOKUP($J146,Criterion_list!$J:$J,Criterion_list!D:D)=0,"",_xlfn.XLOOKUP($J146,Criterion_list!$J:$J,Criterion_list!D:D)),"")</f>
        <v/>
      </c>
      <c r="O146" s="318" t="str">
        <f>IFERROR(IF(_xlfn.XLOOKUP($M146,Criterion_list!$C:$C,Criterion_list!E:E)=0,"",_xlfn.XLOOKUP($M146,Criterion_list!$C:$C,Criterion_list!E:E)),"")</f>
        <v/>
      </c>
      <c r="P146" s="330"/>
      <c r="Q146" s="304"/>
      <c r="R146" s="319" t="str">
        <f t="shared" si="2"/>
        <v/>
      </c>
      <c r="S146" s="304"/>
      <c r="T146" s="306"/>
      <c r="U146" s="305"/>
      <c r="V146" s="304"/>
      <c r="W146" s="304"/>
      <c r="X146" s="320" t="str">
        <f>IF(M146="","",_xlfn.XLOOKUP(M146,'Criteria Mapping'!A:A,'Criteria Mapping'!W:W))</f>
        <v/>
      </c>
      <c r="Y146" s="320" t="str">
        <f>IF(M146="","",_xlfn.XLOOKUP(M146,'Criteria Mapping'!A:A,'Criteria Mapping'!AH:AH))</f>
        <v/>
      </c>
      <c r="Z146" s="320" t="str">
        <f>IF(M146="","",_xlfn.XLOOKUP(M146,'Criteria Mapping'!A:A,'Criteria Mapping'!AD:AD))</f>
        <v/>
      </c>
      <c r="AA146"/>
      <c r="AC146" s="313"/>
      <c r="AE146" s="313"/>
      <c r="AG146" s="313"/>
      <c r="AI146" s="313"/>
      <c r="AK146" s="313"/>
      <c r="AM146" s="313"/>
      <c r="AO146" s="313"/>
      <c r="AQ146" s="313"/>
      <c r="AS146" s="313"/>
      <c r="AU146" s="313"/>
      <c r="KR146" s="313"/>
      <c r="KT146" s="313"/>
      <c r="KV146" s="313"/>
      <c r="KX146" s="313"/>
      <c r="KZ146" s="313"/>
      <c r="LB146" s="313"/>
      <c r="LD146" s="313"/>
      <c r="LF146" s="313"/>
      <c r="LH146" s="313"/>
      <c r="LJ146" s="313"/>
      <c r="LL146" s="313"/>
      <c r="LN146" s="313"/>
      <c r="LP146" s="313"/>
      <c r="LR146" s="313"/>
      <c r="LT146" s="313"/>
      <c r="LV146" s="313"/>
      <c r="LX146" s="313"/>
      <c r="LZ146" s="313"/>
      <c r="MB146" s="313"/>
      <c r="MD146" s="313"/>
      <c r="MF146" s="313"/>
      <c r="MH146" s="313"/>
      <c r="MJ146" s="313"/>
      <c r="ML146" s="313"/>
      <c r="MN146" s="313"/>
      <c r="MP146" s="313"/>
      <c r="MR146" s="313"/>
      <c r="MT146" s="313"/>
      <c r="MV146" s="313"/>
      <c r="MX146" s="313"/>
      <c r="MZ146" s="313"/>
      <c r="NB146" s="313"/>
      <c r="ND146" s="313"/>
      <c r="NF146" s="313"/>
      <c r="NH146" s="313"/>
      <c r="NJ146" s="313"/>
      <c r="NL146" s="313"/>
      <c r="NN146" s="313"/>
      <c r="NP146" s="313"/>
      <c r="NR146" s="313"/>
    </row>
    <row r="147" spans="1:382" s="281" customFormat="1" ht="150" customHeight="1">
      <c r="A147"/>
      <c r="B147"/>
      <c r="C147"/>
      <c r="D147"/>
      <c r="E147"/>
      <c r="F147"/>
      <c r="G147"/>
      <c r="H147"/>
      <c r="I147" t="str">
        <f>IF(M147="","",INDEX(Criterion_list!F:F,MATCH('MMS criteria'!M147,Criterion_list!C:C,0)))</f>
        <v/>
      </c>
      <c r="J147" s="312"/>
      <c r="K147" s="316" t="str">
        <f>IFERROR(IF(_xlfn.XLOOKUP($M147,Criterion_list!$C:$C,Criterion_list!A:A)=0,"",_xlfn.XLOOKUP($M147,Criterion_list!$C:$C,Criterion_list!A:A)),"")</f>
        <v/>
      </c>
      <c r="L147" s="317" t="str">
        <f>IFERROR(IF(_xlfn.XLOOKUP($M147,Criterion_list!$C:$C,Criterion_list!B:B)=0,"",_xlfn.XLOOKUP($M147,Criterion_list!$C:$C,Criterion_list!B:B)),"")</f>
        <v/>
      </c>
      <c r="M147" s="317" t="str">
        <f>IF(J147="","",_xlfn.XLOOKUP(J147,'Criteria Mapping'!B:B,'Criteria Mapping'!A:A))</f>
        <v/>
      </c>
      <c r="N147" s="318" t="str">
        <f>IFERROR(IF(_xlfn.XLOOKUP($J147,Criterion_list!$J:$J,Criterion_list!D:D)=0,"",_xlfn.XLOOKUP($J147,Criterion_list!$J:$J,Criterion_list!D:D)),"")</f>
        <v/>
      </c>
      <c r="O147" s="318" t="str">
        <f>IFERROR(IF(_xlfn.XLOOKUP($M147,Criterion_list!$C:$C,Criterion_list!E:E)=0,"",_xlfn.XLOOKUP($M147,Criterion_list!$C:$C,Criterion_list!E:E)),"")</f>
        <v/>
      </c>
      <c r="P147" s="330"/>
      <c r="Q147" s="304"/>
      <c r="R147" s="319" t="str">
        <f t="shared" si="2"/>
        <v/>
      </c>
      <c r="S147" s="304"/>
      <c r="T147" s="306"/>
      <c r="U147" s="305"/>
      <c r="V147" s="304"/>
      <c r="W147" s="304"/>
      <c r="X147" s="320" t="str">
        <f>IF(M147="","",_xlfn.XLOOKUP(M147,'Criteria Mapping'!A:A,'Criteria Mapping'!W:W))</f>
        <v/>
      </c>
      <c r="Y147" s="320" t="str">
        <f>IF(M147="","",_xlfn.XLOOKUP(M147,'Criteria Mapping'!A:A,'Criteria Mapping'!AH:AH))</f>
        <v/>
      </c>
      <c r="Z147" s="320" t="str">
        <f>IF(M147="","",_xlfn.XLOOKUP(M147,'Criteria Mapping'!A:A,'Criteria Mapping'!AD:AD))</f>
        <v/>
      </c>
      <c r="AA147"/>
      <c r="AC147" s="313"/>
      <c r="AE147" s="313"/>
      <c r="AG147" s="313"/>
      <c r="AI147" s="313"/>
      <c r="AK147" s="313"/>
      <c r="AM147" s="313"/>
      <c r="AO147" s="313"/>
      <c r="AQ147" s="313"/>
      <c r="AS147" s="313"/>
      <c r="AU147" s="313"/>
      <c r="KR147" s="313"/>
      <c r="KT147" s="313"/>
      <c r="KV147" s="313"/>
      <c r="KX147" s="313"/>
      <c r="KZ147" s="313"/>
      <c r="LB147" s="313"/>
      <c r="LD147" s="313"/>
      <c r="LF147" s="313"/>
      <c r="LH147" s="313"/>
      <c r="LJ147" s="313"/>
      <c r="LL147" s="313"/>
      <c r="LN147" s="313"/>
      <c r="LP147" s="313"/>
      <c r="LR147" s="313"/>
      <c r="LT147" s="313"/>
      <c r="LV147" s="313"/>
      <c r="LX147" s="313"/>
      <c r="LZ147" s="313"/>
      <c r="MB147" s="313"/>
      <c r="MD147" s="313"/>
      <c r="MF147" s="313"/>
      <c r="MH147" s="313"/>
      <c r="MJ147" s="313"/>
      <c r="ML147" s="313"/>
      <c r="MN147" s="313"/>
      <c r="MP147" s="313"/>
      <c r="MR147" s="313"/>
      <c r="MT147" s="313"/>
      <c r="MV147" s="313"/>
      <c r="MX147" s="313"/>
      <c r="MZ147" s="313"/>
      <c r="NB147" s="313"/>
      <c r="ND147" s="313"/>
      <c r="NF147" s="313"/>
      <c r="NH147" s="313"/>
      <c r="NJ147" s="313"/>
      <c r="NL147" s="313"/>
      <c r="NN147" s="313"/>
      <c r="NP147" s="313"/>
      <c r="NR147" s="313"/>
    </row>
    <row r="148" spans="1:382" s="281" customFormat="1" ht="150" customHeight="1">
      <c r="A148"/>
      <c r="B148"/>
      <c r="C148"/>
      <c r="D148"/>
      <c r="E148"/>
      <c r="F148"/>
      <c r="G148"/>
      <c r="H148"/>
      <c r="I148" t="str">
        <f>IF(M148="","",INDEX(Criterion_list!F:F,MATCH('MMS criteria'!M148,Criterion_list!C:C,0)))</f>
        <v/>
      </c>
      <c r="J148" s="312"/>
      <c r="K148" s="316" t="str">
        <f>IFERROR(IF(_xlfn.XLOOKUP($M148,Criterion_list!$C:$C,Criterion_list!A:A)=0,"",_xlfn.XLOOKUP($M148,Criterion_list!$C:$C,Criterion_list!A:A)),"")</f>
        <v/>
      </c>
      <c r="L148" s="317" t="str">
        <f>IFERROR(IF(_xlfn.XLOOKUP($M148,Criterion_list!$C:$C,Criterion_list!B:B)=0,"",_xlfn.XLOOKUP($M148,Criterion_list!$C:$C,Criterion_list!B:B)),"")</f>
        <v/>
      </c>
      <c r="M148" s="317" t="str">
        <f>IF(J148="","",_xlfn.XLOOKUP(J148,'Criteria Mapping'!B:B,'Criteria Mapping'!A:A))</f>
        <v/>
      </c>
      <c r="N148" s="318" t="str">
        <f>IFERROR(IF(_xlfn.XLOOKUP($J148,Criterion_list!$J:$J,Criterion_list!D:D)=0,"",_xlfn.XLOOKUP($J148,Criterion_list!$J:$J,Criterion_list!D:D)),"")</f>
        <v/>
      </c>
      <c r="O148" s="318" t="str">
        <f>IFERROR(IF(_xlfn.XLOOKUP($M148,Criterion_list!$C:$C,Criterion_list!E:E)=0,"",_xlfn.XLOOKUP($M148,Criterion_list!$C:$C,Criterion_list!E:E)),"")</f>
        <v/>
      </c>
      <c r="P148" s="330"/>
      <c r="Q148" s="304"/>
      <c r="R148" s="319" t="str">
        <f t="shared" si="2"/>
        <v/>
      </c>
      <c r="S148" s="304"/>
      <c r="T148" s="306"/>
      <c r="U148" s="305"/>
      <c r="V148" s="304"/>
      <c r="W148" s="304"/>
      <c r="X148" s="320" t="str">
        <f>IF(M148="","",_xlfn.XLOOKUP(M148,'Criteria Mapping'!A:A,'Criteria Mapping'!W:W))</f>
        <v/>
      </c>
      <c r="Y148" s="320" t="str">
        <f>IF(M148="","",_xlfn.XLOOKUP(M148,'Criteria Mapping'!A:A,'Criteria Mapping'!AH:AH))</f>
        <v/>
      </c>
      <c r="Z148" s="320" t="str">
        <f>IF(M148="","",_xlfn.XLOOKUP(M148,'Criteria Mapping'!A:A,'Criteria Mapping'!AD:AD))</f>
        <v/>
      </c>
      <c r="AA148"/>
      <c r="AC148" s="313"/>
      <c r="AE148" s="313"/>
      <c r="AG148" s="313"/>
      <c r="AI148" s="313"/>
      <c r="AK148" s="313"/>
      <c r="AM148" s="313"/>
      <c r="AO148" s="313"/>
      <c r="AQ148" s="313"/>
      <c r="AS148" s="313"/>
      <c r="AU148" s="313"/>
      <c r="KR148" s="313"/>
      <c r="KT148" s="313"/>
      <c r="KV148" s="313"/>
      <c r="KX148" s="313"/>
      <c r="KZ148" s="313"/>
      <c r="LB148" s="313"/>
      <c r="LD148" s="313"/>
      <c r="LF148" s="313"/>
      <c r="LH148" s="313"/>
      <c r="LJ148" s="313"/>
      <c r="LL148" s="313"/>
      <c r="LN148" s="313"/>
      <c r="LP148" s="313"/>
      <c r="LR148" s="313"/>
      <c r="LT148" s="313"/>
      <c r="LV148" s="313"/>
      <c r="LX148" s="313"/>
      <c r="LZ148" s="313"/>
      <c r="MB148" s="313"/>
      <c r="MD148" s="313"/>
      <c r="MF148" s="313"/>
      <c r="MH148" s="313"/>
      <c r="MJ148" s="313"/>
      <c r="ML148" s="313"/>
      <c r="MN148" s="313"/>
      <c r="MP148" s="313"/>
      <c r="MR148" s="313"/>
      <c r="MT148" s="313"/>
      <c r="MV148" s="313"/>
      <c r="MX148" s="313"/>
      <c r="MZ148" s="313"/>
      <c r="NB148" s="313"/>
      <c r="ND148" s="313"/>
      <c r="NF148" s="313"/>
      <c r="NH148" s="313"/>
      <c r="NJ148" s="313"/>
      <c r="NL148" s="313"/>
      <c r="NN148" s="313"/>
      <c r="NP148" s="313"/>
      <c r="NR148" s="313"/>
    </row>
    <row r="149" spans="1:382" s="281" customFormat="1" ht="150" customHeight="1">
      <c r="A149"/>
      <c r="B149"/>
      <c r="C149"/>
      <c r="D149"/>
      <c r="E149"/>
      <c r="F149"/>
      <c r="G149"/>
      <c r="H149"/>
      <c r="I149" t="str">
        <f>IF(M149="","",INDEX(Criterion_list!F:F,MATCH('MMS criteria'!M149,Criterion_list!C:C,0)))</f>
        <v/>
      </c>
      <c r="J149" s="312"/>
      <c r="K149" s="316" t="str">
        <f>IFERROR(IF(_xlfn.XLOOKUP($M149,Criterion_list!$C:$C,Criterion_list!A:A)=0,"",_xlfn.XLOOKUP($M149,Criterion_list!$C:$C,Criterion_list!A:A)),"")</f>
        <v/>
      </c>
      <c r="L149" s="317" t="str">
        <f>IFERROR(IF(_xlfn.XLOOKUP($M149,Criterion_list!$C:$C,Criterion_list!B:B)=0,"",_xlfn.XLOOKUP($M149,Criterion_list!$C:$C,Criterion_list!B:B)),"")</f>
        <v/>
      </c>
      <c r="M149" s="317" t="str">
        <f>IF(J149="","",_xlfn.XLOOKUP(J149,'Criteria Mapping'!B:B,'Criteria Mapping'!A:A))</f>
        <v/>
      </c>
      <c r="N149" s="318" t="str">
        <f>IFERROR(IF(_xlfn.XLOOKUP($J149,Criterion_list!$J:$J,Criterion_list!D:D)=0,"",_xlfn.XLOOKUP($J149,Criterion_list!$J:$J,Criterion_list!D:D)),"")</f>
        <v/>
      </c>
      <c r="O149" s="318" t="str">
        <f>IFERROR(IF(_xlfn.XLOOKUP($M149,Criterion_list!$C:$C,Criterion_list!E:E)=0,"",_xlfn.XLOOKUP($M149,Criterion_list!$C:$C,Criterion_list!E:E)),"")</f>
        <v/>
      </c>
      <c r="P149" s="330"/>
      <c r="Q149" s="304"/>
      <c r="R149" s="319" t="str">
        <f t="shared" si="2"/>
        <v/>
      </c>
      <c r="S149" s="304"/>
      <c r="T149" s="306"/>
      <c r="U149" s="305"/>
      <c r="V149" s="304"/>
      <c r="W149" s="304"/>
      <c r="X149" s="320" t="str">
        <f>IF(M149="","",_xlfn.XLOOKUP(M149,'Criteria Mapping'!A:A,'Criteria Mapping'!W:W))</f>
        <v/>
      </c>
      <c r="Y149" s="320" t="str">
        <f>IF(M149="","",_xlfn.XLOOKUP(M149,'Criteria Mapping'!A:A,'Criteria Mapping'!AH:AH))</f>
        <v/>
      </c>
      <c r="Z149" s="320" t="str">
        <f>IF(M149="","",_xlfn.XLOOKUP(M149,'Criteria Mapping'!A:A,'Criteria Mapping'!AD:AD))</f>
        <v/>
      </c>
      <c r="AA149"/>
      <c r="AC149" s="313"/>
      <c r="AE149" s="313"/>
      <c r="AG149" s="313"/>
      <c r="AI149" s="313"/>
      <c r="AK149" s="313"/>
      <c r="AM149" s="313"/>
      <c r="AO149" s="313"/>
      <c r="AQ149" s="313"/>
      <c r="AS149" s="313"/>
      <c r="AU149" s="313"/>
      <c r="KR149" s="313"/>
      <c r="KT149" s="313"/>
      <c r="KV149" s="313"/>
      <c r="KX149" s="313"/>
      <c r="KZ149" s="313"/>
      <c r="LB149" s="313"/>
      <c r="LD149" s="313"/>
      <c r="LF149" s="313"/>
      <c r="LH149" s="313"/>
      <c r="LJ149" s="313"/>
      <c r="LL149" s="313"/>
      <c r="LN149" s="313"/>
      <c r="LP149" s="313"/>
      <c r="LR149" s="313"/>
      <c r="LT149" s="313"/>
      <c r="LV149" s="313"/>
      <c r="LX149" s="313"/>
      <c r="LZ149" s="313"/>
      <c r="MB149" s="313"/>
      <c r="MD149" s="313"/>
      <c r="MF149" s="313"/>
      <c r="MH149" s="313"/>
      <c r="MJ149" s="313"/>
      <c r="ML149" s="313"/>
      <c r="MN149" s="313"/>
      <c r="MP149" s="313"/>
      <c r="MR149" s="313"/>
      <c r="MT149" s="313"/>
      <c r="MV149" s="313"/>
      <c r="MX149" s="313"/>
      <c r="MZ149" s="313"/>
      <c r="NB149" s="313"/>
      <c r="ND149" s="313"/>
      <c r="NF149" s="313"/>
      <c r="NH149" s="313"/>
      <c r="NJ149" s="313"/>
      <c r="NL149" s="313"/>
      <c r="NN149" s="313"/>
      <c r="NP149" s="313"/>
      <c r="NR149" s="313"/>
    </row>
    <row r="150" spans="1:382" s="281" customFormat="1" ht="150" customHeight="1">
      <c r="A150"/>
      <c r="B150"/>
      <c r="C150"/>
      <c r="D150"/>
      <c r="E150"/>
      <c r="F150"/>
      <c r="G150"/>
      <c r="H150"/>
      <c r="I150" t="str">
        <f>IF(M150="","",INDEX(Criterion_list!F:F,MATCH('MMS criteria'!M150,Criterion_list!C:C,0)))</f>
        <v/>
      </c>
      <c r="J150" s="312"/>
      <c r="K150" s="316" t="str">
        <f>IFERROR(IF(_xlfn.XLOOKUP($M150,Criterion_list!$C:$C,Criterion_list!A:A)=0,"",_xlfn.XLOOKUP($M150,Criterion_list!$C:$C,Criterion_list!A:A)),"")</f>
        <v/>
      </c>
      <c r="L150" s="317" t="str">
        <f>IFERROR(IF(_xlfn.XLOOKUP($M150,Criterion_list!$C:$C,Criterion_list!B:B)=0,"",_xlfn.XLOOKUP($M150,Criterion_list!$C:$C,Criterion_list!B:B)),"")</f>
        <v/>
      </c>
      <c r="M150" s="317" t="str">
        <f>IF(J150="","",_xlfn.XLOOKUP(J150,'Criteria Mapping'!B:B,'Criteria Mapping'!A:A))</f>
        <v/>
      </c>
      <c r="N150" s="318" t="str">
        <f>IFERROR(IF(_xlfn.XLOOKUP($J150,Criterion_list!$J:$J,Criterion_list!D:D)=0,"",_xlfn.XLOOKUP($J150,Criterion_list!$J:$J,Criterion_list!D:D)),"")</f>
        <v/>
      </c>
      <c r="O150" s="318" t="str">
        <f>IFERROR(IF(_xlfn.XLOOKUP($M150,Criterion_list!$C:$C,Criterion_list!E:E)=0,"",_xlfn.XLOOKUP($M150,Criterion_list!$C:$C,Criterion_list!E:E)),"")</f>
        <v/>
      </c>
      <c r="P150" s="330"/>
      <c r="Q150" s="304"/>
      <c r="R150" s="319" t="str">
        <f t="shared" si="2"/>
        <v/>
      </c>
      <c r="S150" s="304"/>
      <c r="T150" s="306"/>
      <c r="U150" s="305"/>
      <c r="V150" s="304"/>
      <c r="W150" s="304"/>
      <c r="X150" s="320" t="str">
        <f>IF(M150="","",_xlfn.XLOOKUP(M150,'Criteria Mapping'!A:A,'Criteria Mapping'!W:W))</f>
        <v/>
      </c>
      <c r="Y150" s="320" t="str">
        <f>IF(M150="","",_xlfn.XLOOKUP(M150,'Criteria Mapping'!A:A,'Criteria Mapping'!AH:AH))</f>
        <v/>
      </c>
      <c r="Z150" s="320" t="str">
        <f>IF(M150="","",_xlfn.XLOOKUP(M150,'Criteria Mapping'!A:A,'Criteria Mapping'!AD:AD))</f>
        <v/>
      </c>
      <c r="AA150"/>
      <c r="AC150" s="313"/>
      <c r="AE150" s="313"/>
      <c r="AG150" s="313"/>
      <c r="AI150" s="313"/>
      <c r="AK150" s="313"/>
      <c r="AM150" s="313"/>
      <c r="AO150" s="313"/>
      <c r="AQ150" s="313"/>
      <c r="AS150" s="313"/>
      <c r="AU150" s="313"/>
      <c r="KR150" s="313"/>
      <c r="KT150" s="313"/>
      <c r="KV150" s="313"/>
      <c r="KX150" s="313"/>
      <c r="KZ150" s="313"/>
      <c r="LB150" s="313"/>
      <c r="LD150" s="313"/>
      <c r="LF150" s="313"/>
      <c r="LH150" s="313"/>
      <c r="LJ150" s="313"/>
      <c r="LL150" s="313"/>
      <c r="LN150" s="313"/>
      <c r="LP150" s="313"/>
      <c r="LR150" s="313"/>
      <c r="LT150" s="313"/>
      <c r="LV150" s="313"/>
      <c r="LX150" s="313"/>
      <c r="LZ150" s="313"/>
      <c r="MB150" s="313"/>
      <c r="MD150" s="313"/>
      <c r="MF150" s="313"/>
      <c r="MH150" s="313"/>
      <c r="MJ150" s="313"/>
      <c r="ML150" s="313"/>
      <c r="MN150" s="313"/>
      <c r="MP150" s="313"/>
      <c r="MR150" s="313"/>
      <c r="MT150" s="313"/>
      <c r="MV150" s="313"/>
      <c r="MX150" s="313"/>
      <c r="MZ150" s="313"/>
      <c r="NB150" s="313"/>
      <c r="ND150" s="313"/>
      <c r="NF150" s="313"/>
      <c r="NH150" s="313"/>
      <c r="NJ150" s="313"/>
      <c r="NL150" s="313"/>
      <c r="NN150" s="313"/>
      <c r="NP150" s="313"/>
      <c r="NR150" s="313"/>
    </row>
    <row r="151" spans="1:382" s="281" customFormat="1" ht="150" customHeight="1">
      <c r="A151"/>
      <c r="B151"/>
      <c r="C151"/>
      <c r="D151"/>
      <c r="E151"/>
      <c r="F151"/>
      <c r="G151"/>
      <c r="H151"/>
      <c r="I151" t="str">
        <f>IF(M151="","",INDEX(Criterion_list!F:F,MATCH('MMS criteria'!M151,Criterion_list!C:C,0)))</f>
        <v/>
      </c>
      <c r="J151" s="312"/>
      <c r="K151" s="316" t="str">
        <f>IFERROR(IF(_xlfn.XLOOKUP($M151,Criterion_list!$C:$C,Criterion_list!A:A)=0,"",_xlfn.XLOOKUP($M151,Criterion_list!$C:$C,Criterion_list!A:A)),"")</f>
        <v/>
      </c>
      <c r="L151" s="317" t="str">
        <f>IFERROR(IF(_xlfn.XLOOKUP($M151,Criterion_list!$C:$C,Criterion_list!B:B)=0,"",_xlfn.XLOOKUP($M151,Criterion_list!$C:$C,Criterion_list!B:B)),"")</f>
        <v/>
      </c>
      <c r="M151" s="317" t="str">
        <f>IF(J151="","",_xlfn.XLOOKUP(J151,'Criteria Mapping'!B:B,'Criteria Mapping'!A:A))</f>
        <v/>
      </c>
      <c r="N151" s="318" t="str">
        <f>IFERROR(IF(_xlfn.XLOOKUP($J151,Criterion_list!$J:$J,Criterion_list!D:D)=0,"",_xlfn.XLOOKUP($J151,Criterion_list!$J:$J,Criterion_list!D:D)),"")</f>
        <v/>
      </c>
      <c r="O151" s="318" t="str">
        <f>IFERROR(IF(_xlfn.XLOOKUP($M151,Criterion_list!$C:$C,Criterion_list!E:E)=0,"",_xlfn.XLOOKUP($M151,Criterion_list!$C:$C,Criterion_list!E:E)),"")</f>
        <v/>
      </c>
      <c r="P151" s="330"/>
      <c r="Q151" s="304"/>
      <c r="R151" s="319" t="str">
        <f t="shared" si="2"/>
        <v/>
      </c>
      <c r="S151" s="304"/>
      <c r="T151" s="306"/>
      <c r="U151" s="305"/>
      <c r="V151" s="304"/>
      <c r="W151" s="304"/>
      <c r="X151" s="320" t="str">
        <f>IF(M151="","",_xlfn.XLOOKUP(M151,'Criteria Mapping'!A:A,'Criteria Mapping'!W:W))</f>
        <v/>
      </c>
      <c r="Y151" s="320" t="str">
        <f>IF(M151="","",_xlfn.XLOOKUP(M151,'Criteria Mapping'!A:A,'Criteria Mapping'!AH:AH))</f>
        <v/>
      </c>
      <c r="Z151" s="320" t="str">
        <f>IF(M151="","",_xlfn.XLOOKUP(M151,'Criteria Mapping'!A:A,'Criteria Mapping'!AD:AD))</f>
        <v/>
      </c>
      <c r="AA151"/>
      <c r="AC151" s="313"/>
      <c r="AE151" s="313"/>
      <c r="AG151" s="313"/>
      <c r="AI151" s="313"/>
      <c r="AK151" s="313"/>
      <c r="AM151" s="313"/>
      <c r="AO151" s="313"/>
      <c r="AQ151" s="313"/>
      <c r="AS151" s="313"/>
      <c r="AU151" s="313"/>
      <c r="KR151" s="313"/>
      <c r="KT151" s="313"/>
      <c r="KV151" s="313"/>
      <c r="KX151" s="313"/>
      <c r="KZ151" s="313"/>
      <c r="LB151" s="313"/>
      <c r="LD151" s="313"/>
      <c r="LF151" s="313"/>
      <c r="LH151" s="313"/>
      <c r="LJ151" s="313"/>
      <c r="LL151" s="313"/>
      <c r="LN151" s="313"/>
      <c r="LP151" s="313"/>
      <c r="LR151" s="313"/>
      <c r="LT151" s="313"/>
      <c r="LV151" s="313"/>
      <c r="LX151" s="313"/>
      <c r="LZ151" s="313"/>
      <c r="MB151" s="313"/>
      <c r="MD151" s="313"/>
      <c r="MF151" s="313"/>
      <c r="MH151" s="313"/>
      <c r="MJ151" s="313"/>
      <c r="ML151" s="313"/>
      <c r="MN151" s="313"/>
      <c r="MP151" s="313"/>
      <c r="MR151" s="313"/>
      <c r="MT151" s="313"/>
      <c r="MV151" s="313"/>
      <c r="MX151" s="313"/>
      <c r="MZ151" s="313"/>
      <c r="NB151" s="313"/>
      <c r="ND151" s="313"/>
      <c r="NF151" s="313"/>
      <c r="NH151" s="313"/>
      <c r="NJ151" s="313"/>
      <c r="NL151" s="313"/>
      <c r="NN151" s="313"/>
      <c r="NP151" s="313"/>
      <c r="NR151" s="313"/>
    </row>
    <row r="152" spans="1:382" s="281" customFormat="1" ht="150" customHeight="1">
      <c r="A152"/>
      <c r="B152"/>
      <c r="C152"/>
      <c r="D152"/>
      <c r="E152"/>
      <c r="F152"/>
      <c r="G152"/>
      <c r="H152"/>
      <c r="I152" t="str">
        <f>IF(M152="","",INDEX(Criterion_list!F:F,MATCH('MMS criteria'!M152,Criterion_list!C:C,0)))</f>
        <v/>
      </c>
      <c r="J152" s="312"/>
      <c r="K152" s="316" t="str">
        <f>IFERROR(IF(_xlfn.XLOOKUP($M152,Criterion_list!$C:$C,Criterion_list!A:A)=0,"",_xlfn.XLOOKUP($M152,Criterion_list!$C:$C,Criterion_list!A:A)),"")</f>
        <v/>
      </c>
      <c r="L152" s="317" t="str">
        <f>IFERROR(IF(_xlfn.XLOOKUP($M152,Criterion_list!$C:$C,Criterion_list!B:B)=0,"",_xlfn.XLOOKUP($M152,Criterion_list!$C:$C,Criterion_list!B:B)),"")</f>
        <v/>
      </c>
      <c r="M152" s="317" t="str">
        <f>IF(J152="","",_xlfn.XLOOKUP(J152,'Criteria Mapping'!B:B,'Criteria Mapping'!A:A))</f>
        <v/>
      </c>
      <c r="N152" s="318" t="str">
        <f>IFERROR(IF(_xlfn.XLOOKUP($J152,Criterion_list!$J:$J,Criterion_list!D:D)=0,"",_xlfn.XLOOKUP($J152,Criterion_list!$J:$J,Criterion_list!D:D)),"")</f>
        <v/>
      </c>
      <c r="O152" s="318" t="str">
        <f>IFERROR(IF(_xlfn.XLOOKUP($M152,Criterion_list!$C:$C,Criterion_list!E:E)=0,"",_xlfn.XLOOKUP($M152,Criterion_list!$C:$C,Criterion_list!E:E)),"")</f>
        <v/>
      </c>
      <c r="P152" s="330"/>
      <c r="Q152" s="304"/>
      <c r="R152" s="319" t="str">
        <f t="shared" si="2"/>
        <v/>
      </c>
      <c r="S152" s="304"/>
      <c r="T152" s="306"/>
      <c r="U152" s="305"/>
      <c r="V152" s="304"/>
      <c r="W152" s="304"/>
      <c r="X152" s="320" t="str">
        <f>IF(M152="","",_xlfn.XLOOKUP(M152,'Criteria Mapping'!A:A,'Criteria Mapping'!W:W))</f>
        <v/>
      </c>
      <c r="Y152" s="320" t="str">
        <f>IF(M152="","",_xlfn.XLOOKUP(M152,'Criteria Mapping'!A:A,'Criteria Mapping'!AH:AH))</f>
        <v/>
      </c>
      <c r="Z152" s="320" t="str">
        <f>IF(M152="","",_xlfn.XLOOKUP(M152,'Criteria Mapping'!A:A,'Criteria Mapping'!AD:AD))</f>
        <v/>
      </c>
      <c r="AA152"/>
      <c r="AC152" s="313"/>
      <c r="AE152" s="313"/>
      <c r="AG152" s="313"/>
      <c r="AI152" s="313"/>
      <c r="AK152" s="313"/>
      <c r="AM152" s="313"/>
      <c r="AO152" s="313"/>
      <c r="AQ152" s="313"/>
      <c r="AS152" s="313"/>
      <c r="AU152" s="313"/>
      <c r="KR152" s="313"/>
      <c r="KT152" s="313"/>
      <c r="KV152" s="313"/>
      <c r="KX152" s="313"/>
      <c r="KZ152" s="313"/>
      <c r="LB152" s="313"/>
      <c r="LD152" s="313"/>
      <c r="LF152" s="313"/>
      <c r="LH152" s="313"/>
      <c r="LJ152" s="313"/>
      <c r="LL152" s="313"/>
      <c r="LN152" s="313"/>
      <c r="LP152" s="313"/>
      <c r="LR152" s="313"/>
      <c r="LT152" s="313"/>
      <c r="LV152" s="313"/>
      <c r="LX152" s="313"/>
      <c r="LZ152" s="313"/>
      <c r="MB152" s="313"/>
      <c r="MD152" s="313"/>
      <c r="MF152" s="313"/>
      <c r="MH152" s="313"/>
      <c r="MJ152" s="313"/>
      <c r="ML152" s="313"/>
      <c r="MN152" s="313"/>
      <c r="MP152" s="313"/>
      <c r="MR152" s="313"/>
      <c r="MT152" s="313"/>
      <c r="MV152" s="313"/>
      <c r="MX152" s="313"/>
      <c r="MZ152" s="313"/>
      <c r="NB152" s="313"/>
      <c r="ND152" s="313"/>
      <c r="NF152" s="313"/>
      <c r="NH152" s="313"/>
      <c r="NJ152" s="313"/>
      <c r="NL152" s="313"/>
      <c r="NN152" s="313"/>
      <c r="NP152" s="313"/>
      <c r="NR152" s="313"/>
    </row>
    <row r="153" spans="1:382" s="281" customFormat="1" ht="150" customHeight="1">
      <c r="A153"/>
      <c r="B153"/>
      <c r="C153"/>
      <c r="D153"/>
      <c r="E153"/>
      <c r="F153"/>
      <c r="G153"/>
      <c r="H153"/>
      <c r="I153" t="str">
        <f>IF(M153="","",INDEX(Criterion_list!F:F,MATCH('MMS criteria'!M153,Criterion_list!C:C,0)))</f>
        <v/>
      </c>
      <c r="J153" s="312"/>
      <c r="K153" s="316" t="str">
        <f>IFERROR(IF(_xlfn.XLOOKUP($M153,Criterion_list!$C:$C,Criterion_list!A:A)=0,"",_xlfn.XLOOKUP($M153,Criterion_list!$C:$C,Criterion_list!A:A)),"")</f>
        <v/>
      </c>
      <c r="L153" s="317" t="str">
        <f>IFERROR(IF(_xlfn.XLOOKUP($M153,Criterion_list!$C:$C,Criterion_list!B:B)=0,"",_xlfn.XLOOKUP($M153,Criterion_list!$C:$C,Criterion_list!B:B)),"")</f>
        <v/>
      </c>
      <c r="M153" s="317" t="str">
        <f>IF(J153="","",_xlfn.XLOOKUP(J153,'Criteria Mapping'!B:B,'Criteria Mapping'!A:A))</f>
        <v/>
      </c>
      <c r="N153" s="318" t="str">
        <f>IFERROR(IF(_xlfn.XLOOKUP($J153,Criterion_list!$J:$J,Criterion_list!D:D)=0,"",_xlfn.XLOOKUP($J153,Criterion_list!$J:$J,Criterion_list!D:D)),"")</f>
        <v/>
      </c>
      <c r="O153" s="318" t="str">
        <f>IFERROR(IF(_xlfn.XLOOKUP($M153,Criterion_list!$C:$C,Criterion_list!E:E)=0,"",_xlfn.XLOOKUP($M153,Criterion_list!$C:$C,Criterion_list!E:E)),"")</f>
        <v/>
      </c>
      <c r="P153" s="330"/>
      <c r="Q153" s="304"/>
      <c r="R153" s="319" t="str">
        <f t="shared" si="2"/>
        <v/>
      </c>
      <c r="S153" s="304"/>
      <c r="T153" s="306"/>
      <c r="U153" s="305"/>
      <c r="V153" s="304"/>
      <c r="W153" s="304"/>
      <c r="X153" s="320" t="str">
        <f>IF(M153="","",_xlfn.XLOOKUP(M153,'Criteria Mapping'!A:A,'Criteria Mapping'!W:W))</f>
        <v/>
      </c>
      <c r="Y153" s="320" t="str">
        <f>IF(M153="","",_xlfn.XLOOKUP(M153,'Criteria Mapping'!A:A,'Criteria Mapping'!AH:AH))</f>
        <v/>
      </c>
      <c r="Z153" s="320" t="str">
        <f>IF(M153="","",_xlfn.XLOOKUP(M153,'Criteria Mapping'!A:A,'Criteria Mapping'!AD:AD))</f>
        <v/>
      </c>
      <c r="AA153"/>
      <c r="AC153" s="313"/>
      <c r="AE153" s="313"/>
      <c r="AG153" s="313"/>
      <c r="AI153" s="313"/>
      <c r="AK153" s="313"/>
      <c r="AM153" s="313"/>
      <c r="AO153" s="313"/>
      <c r="AQ153" s="313"/>
      <c r="AS153" s="313"/>
      <c r="AU153" s="313"/>
      <c r="KR153" s="313"/>
      <c r="KT153" s="313"/>
      <c r="KV153" s="313"/>
      <c r="KX153" s="313"/>
      <c r="KZ153" s="313"/>
      <c r="LB153" s="313"/>
      <c r="LD153" s="313"/>
      <c r="LF153" s="313"/>
      <c r="LH153" s="313"/>
      <c r="LJ153" s="313"/>
      <c r="LL153" s="313"/>
      <c r="LN153" s="313"/>
      <c r="LP153" s="313"/>
      <c r="LR153" s="313"/>
      <c r="LT153" s="313"/>
      <c r="LV153" s="313"/>
      <c r="LX153" s="313"/>
      <c r="LZ153" s="313"/>
      <c r="MB153" s="313"/>
      <c r="MD153" s="313"/>
      <c r="MF153" s="313"/>
      <c r="MH153" s="313"/>
      <c r="MJ153" s="313"/>
      <c r="ML153" s="313"/>
      <c r="MN153" s="313"/>
      <c r="MP153" s="313"/>
      <c r="MR153" s="313"/>
      <c r="MT153" s="313"/>
      <c r="MV153" s="313"/>
      <c r="MX153" s="313"/>
      <c r="MZ153" s="313"/>
      <c r="NB153" s="313"/>
      <c r="ND153" s="313"/>
      <c r="NF153" s="313"/>
      <c r="NH153" s="313"/>
      <c r="NJ153" s="313"/>
      <c r="NL153" s="313"/>
      <c r="NN153" s="313"/>
      <c r="NP153" s="313"/>
      <c r="NR153" s="313"/>
    </row>
    <row r="154" spans="1:382" s="281" customFormat="1" ht="150" customHeight="1">
      <c r="A154"/>
      <c r="B154"/>
      <c r="C154"/>
      <c r="D154"/>
      <c r="E154"/>
      <c r="F154"/>
      <c r="G154"/>
      <c r="H154"/>
      <c r="I154" t="str">
        <f>IF(M154="","",INDEX(Criterion_list!F:F,MATCH('MMS criteria'!M154,Criterion_list!C:C,0)))</f>
        <v/>
      </c>
      <c r="J154" s="312"/>
      <c r="K154" s="316" t="str">
        <f>IFERROR(IF(_xlfn.XLOOKUP($M154,Criterion_list!$C:$C,Criterion_list!A:A)=0,"",_xlfn.XLOOKUP($M154,Criterion_list!$C:$C,Criterion_list!A:A)),"")</f>
        <v/>
      </c>
      <c r="L154" s="317" t="str">
        <f>IFERROR(IF(_xlfn.XLOOKUP($M154,Criterion_list!$C:$C,Criterion_list!B:B)=0,"",_xlfn.XLOOKUP($M154,Criterion_list!$C:$C,Criterion_list!B:B)),"")</f>
        <v/>
      </c>
      <c r="M154" s="317" t="str">
        <f>IF(J154="","",_xlfn.XLOOKUP(J154,'Criteria Mapping'!B:B,'Criteria Mapping'!A:A))</f>
        <v/>
      </c>
      <c r="N154" s="318" t="str">
        <f>IFERROR(IF(_xlfn.XLOOKUP($J154,Criterion_list!$J:$J,Criterion_list!D:D)=0,"",_xlfn.XLOOKUP($J154,Criterion_list!$J:$J,Criterion_list!D:D)),"")</f>
        <v/>
      </c>
      <c r="O154" s="318" t="str">
        <f>IFERROR(IF(_xlfn.XLOOKUP($M154,Criterion_list!$C:$C,Criterion_list!E:E)=0,"",_xlfn.XLOOKUP($M154,Criterion_list!$C:$C,Criterion_list!E:E)),"")</f>
        <v/>
      </c>
      <c r="P154" s="330"/>
      <c r="Q154" s="304"/>
      <c r="R154" s="319" t="str">
        <f t="shared" si="2"/>
        <v/>
      </c>
      <c r="S154" s="304"/>
      <c r="T154" s="306"/>
      <c r="U154" s="305"/>
      <c r="V154" s="304"/>
      <c r="W154" s="304"/>
      <c r="X154" s="320" t="str">
        <f>IF(M154="","",_xlfn.XLOOKUP(M154,'Criteria Mapping'!A:A,'Criteria Mapping'!W:W))</f>
        <v/>
      </c>
      <c r="Y154" s="320" t="str">
        <f>IF(M154="","",_xlfn.XLOOKUP(M154,'Criteria Mapping'!A:A,'Criteria Mapping'!AH:AH))</f>
        <v/>
      </c>
      <c r="Z154" s="320" t="str">
        <f>IF(M154="","",_xlfn.XLOOKUP(M154,'Criteria Mapping'!A:A,'Criteria Mapping'!AD:AD))</f>
        <v/>
      </c>
      <c r="AA154"/>
      <c r="AC154" s="313"/>
      <c r="AE154" s="313"/>
      <c r="AG154" s="313"/>
      <c r="AI154" s="313"/>
      <c r="AK154" s="313"/>
      <c r="AM154" s="313"/>
      <c r="AO154" s="313"/>
      <c r="AQ154" s="313"/>
      <c r="AS154" s="313"/>
      <c r="AU154" s="313"/>
      <c r="KR154" s="313"/>
      <c r="KT154" s="313"/>
      <c r="KV154" s="313"/>
      <c r="KX154" s="313"/>
      <c r="KZ154" s="313"/>
      <c r="LB154" s="313"/>
      <c r="LD154" s="313"/>
      <c r="LF154" s="313"/>
      <c r="LH154" s="313"/>
      <c r="LJ154" s="313"/>
      <c r="LL154" s="313"/>
      <c r="LN154" s="313"/>
      <c r="LP154" s="313"/>
      <c r="LR154" s="313"/>
      <c r="LT154" s="313"/>
      <c r="LV154" s="313"/>
      <c r="LX154" s="313"/>
      <c r="LZ154" s="313"/>
      <c r="MB154" s="313"/>
      <c r="MD154" s="313"/>
      <c r="MF154" s="313"/>
      <c r="MH154" s="313"/>
      <c r="MJ154" s="313"/>
      <c r="ML154" s="313"/>
      <c r="MN154" s="313"/>
      <c r="MP154" s="313"/>
      <c r="MR154" s="313"/>
      <c r="MT154" s="313"/>
      <c r="MV154" s="313"/>
      <c r="MX154" s="313"/>
      <c r="MZ154" s="313"/>
      <c r="NB154" s="313"/>
      <c r="ND154" s="313"/>
      <c r="NF154" s="313"/>
      <c r="NH154" s="313"/>
      <c r="NJ154" s="313"/>
      <c r="NL154" s="313"/>
      <c r="NN154" s="313"/>
      <c r="NP154" s="313"/>
      <c r="NR154" s="313"/>
    </row>
    <row r="155" spans="1:382" s="281" customFormat="1" ht="150" customHeight="1">
      <c r="A155"/>
      <c r="B155"/>
      <c r="C155"/>
      <c r="D155"/>
      <c r="E155"/>
      <c r="F155"/>
      <c r="G155"/>
      <c r="H155"/>
      <c r="I155" t="str">
        <f>IF(M155="","",INDEX(Criterion_list!F:F,MATCH('MMS criteria'!M155,Criterion_list!C:C,0)))</f>
        <v/>
      </c>
      <c r="J155" s="312"/>
      <c r="K155" s="316" t="str">
        <f>IFERROR(IF(_xlfn.XLOOKUP($M155,Criterion_list!$C:$C,Criterion_list!A:A)=0,"",_xlfn.XLOOKUP($M155,Criterion_list!$C:$C,Criterion_list!A:A)),"")</f>
        <v/>
      </c>
      <c r="L155" s="317" t="str">
        <f>IFERROR(IF(_xlfn.XLOOKUP($M155,Criterion_list!$C:$C,Criterion_list!B:B)=0,"",_xlfn.XLOOKUP($M155,Criterion_list!$C:$C,Criterion_list!B:B)),"")</f>
        <v/>
      </c>
      <c r="M155" s="317" t="str">
        <f>IF(J155="","",_xlfn.XLOOKUP(J155,'Criteria Mapping'!B:B,'Criteria Mapping'!A:A))</f>
        <v/>
      </c>
      <c r="N155" s="318" t="str">
        <f>IFERROR(IF(_xlfn.XLOOKUP($J155,Criterion_list!$J:$J,Criterion_list!D:D)=0,"",_xlfn.XLOOKUP($J155,Criterion_list!$J:$J,Criterion_list!D:D)),"")</f>
        <v/>
      </c>
      <c r="O155" s="318" t="str">
        <f>IFERROR(IF(_xlfn.XLOOKUP($M155,Criterion_list!$C:$C,Criterion_list!E:E)=0,"",_xlfn.XLOOKUP($M155,Criterion_list!$C:$C,Criterion_list!E:E)),"")</f>
        <v/>
      </c>
      <c r="P155" s="330"/>
      <c r="Q155" s="304"/>
      <c r="R155" s="319" t="str">
        <f t="shared" si="2"/>
        <v/>
      </c>
      <c r="S155" s="304"/>
      <c r="T155" s="306"/>
      <c r="U155" s="305"/>
      <c r="V155" s="304"/>
      <c r="W155" s="304"/>
      <c r="X155" s="320" t="str">
        <f>IF(M155="","",_xlfn.XLOOKUP(M155,'Criteria Mapping'!A:A,'Criteria Mapping'!W:W))</f>
        <v/>
      </c>
      <c r="Y155" s="320" t="str">
        <f>IF(M155="","",_xlfn.XLOOKUP(M155,'Criteria Mapping'!A:A,'Criteria Mapping'!AH:AH))</f>
        <v/>
      </c>
      <c r="Z155" s="320" t="str">
        <f>IF(M155="","",_xlfn.XLOOKUP(M155,'Criteria Mapping'!A:A,'Criteria Mapping'!AD:AD))</f>
        <v/>
      </c>
      <c r="AA155"/>
      <c r="AC155" s="313"/>
      <c r="AE155" s="313"/>
      <c r="AG155" s="313"/>
      <c r="AI155" s="313"/>
      <c r="AK155" s="313"/>
      <c r="AM155" s="313"/>
      <c r="AO155" s="313"/>
      <c r="AQ155" s="313"/>
      <c r="AS155" s="313"/>
      <c r="AU155" s="313"/>
      <c r="KR155" s="313"/>
      <c r="KT155" s="313"/>
      <c r="KV155" s="313"/>
      <c r="KX155" s="313"/>
      <c r="KZ155" s="313"/>
      <c r="LB155" s="313"/>
      <c r="LD155" s="313"/>
      <c r="LF155" s="313"/>
      <c r="LH155" s="313"/>
      <c r="LJ155" s="313"/>
      <c r="LL155" s="313"/>
      <c r="LN155" s="313"/>
      <c r="LP155" s="313"/>
      <c r="LR155" s="313"/>
      <c r="LT155" s="313"/>
      <c r="LV155" s="313"/>
      <c r="LX155" s="313"/>
      <c r="LZ155" s="313"/>
      <c r="MB155" s="313"/>
      <c r="MD155" s="313"/>
      <c r="MF155" s="313"/>
      <c r="MH155" s="313"/>
      <c r="MJ155" s="313"/>
      <c r="ML155" s="313"/>
      <c r="MN155" s="313"/>
      <c r="MP155" s="313"/>
      <c r="MR155" s="313"/>
      <c r="MT155" s="313"/>
      <c r="MV155" s="313"/>
      <c r="MX155" s="313"/>
      <c r="MZ155" s="313"/>
      <c r="NB155" s="313"/>
      <c r="ND155" s="313"/>
      <c r="NF155" s="313"/>
      <c r="NH155" s="313"/>
      <c r="NJ155" s="313"/>
      <c r="NL155" s="313"/>
      <c r="NN155" s="313"/>
      <c r="NP155" s="313"/>
      <c r="NR155" s="313"/>
    </row>
    <row r="156" spans="1:382" s="281" customFormat="1" ht="150" customHeight="1">
      <c r="A156"/>
      <c r="B156"/>
      <c r="C156"/>
      <c r="D156"/>
      <c r="E156"/>
      <c r="F156"/>
      <c r="G156"/>
      <c r="H156"/>
      <c r="I156" t="str">
        <f>IF(M156="","",INDEX(Criterion_list!F:F,MATCH('MMS criteria'!M156,Criterion_list!C:C,0)))</f>
        <v/>
      </c>
      <c r="J156" s="312"/>
      <c r="K156" s="316" t="str">
        <f>IFERROR(IF(_xlfn.XLOOKUP($M156,Criterion_list!$C:$C,Criterion_list!A:A)=0,"",_xlfn.XLOOKUP($M156,Criterion_list!$C:$C,Criterion_list!A:A)),"")</f>
        <v/>
      </c>
      <c r="L156" s="317" t="str">
        <f>IFERROR(IF(_xlfn.XLOOKUP($M156,Criterion_list!$C:$C,Criterion_list!B:B)=0,"",_xlfn.XLOOKUP($M156,Criterion_list!$C:$C,Criterion_list!B:B)),"")</f>
        <v/>
      </c>
      <c r="M156" s="317" t="str">
        <f>IF(J156="","",_xlfn.XLOOKUP(J156,'Criteria Mapping'!B:B,'Criteria Mapping'!A:A))</f>
        <v/>
      </c>
      <c r="N156" s="318" t="str">
        <f>IFERROR(IF(_xlfn.XLOOKUP($J156,Criterion_list!$J:$J,Criterion_list!D:D)=0,"",_xlfn.XLOOKUP($J156,Criterion_list!$J:$J,Criterion_list!D:D)),"")</f>
        <v/>
      </c>
      <c r="O156" s="318" t="str">
        <f>IFERROR(IF(_xlfn.XLOOKUP($M156,Criterion_list!$C:$C,Criterion_list!E:E)=0,"",_xlfn.XLOOKUP($M156,Criterion_list!$C:$C,Criterion_list!E:E)),"")</f>
        <v/>
      </c>
      <c r="P156" s="330"/>
      <c r="Q156" s="304"/>
      <c r="R156" s="319" t="str">
        <f t="shared" si="2"/>
        <v/>
      </c>
      <c r="S156" s="304"/>
      <c r="T156" s="306"/>
      <c r="U156" s="305"/>
      <c r="V156" s="304"/>
      <c r="W156" s="304"/>
      <c r="X156" s="320" t="str">
        <f>IF(M156="","",_xlfn.XLOOKUP(M156,'Criteria Mapping'!A:A,'Criteria Mapping'!W:W))</f>
        <v/>
      </c>
      <c r="Y156" s="320" t="str">
        <f>IF(M156="","",_xlfn.XLOOKUP(M156,'Criteria Mapping'!A:A,'Criteria Mapping'!AH:AH))</f>
        <v/>
      </c>
      <c r="Z156" s="320" t="str">
        <f>IF(M156="","",_xlfn.XLOOKUP(M156,'Criteria Mapping'!A:A,'Criteria Mapping'!AD:AD))</f>
        <v/>
      </c>
      <c r="AA156"/>
      <c r="AC156" s="313"/>
      <c r="AE156" s="313"/>
      <c r="AG156" s="313"/>
      <c r="AI156" s="313"/>
      <c r="AK156" s="313"/>
      <c r="AM156" s="313"/>
      <c r="AO156" s="313"/>
      <c r="AQ156" s="313"/>
      <c r="AS156" s="313"/>
      <c r="AU156" s="313"/>
      <c r="KR156" s="313"/>
      <c r="KT156" s="313"/>
      <c r="KV156" s="313"/>
      <c r="KX156" s="313"/>
      <c r="KZ156" s="313"/>
      <c r="LB156" s="313"/>
      <c r="LD156" s="313"/>
      <c r="LF156" s="313"/>
      <c r="LH156" s="313"/>
      <c r="LJ156" s="313"/>
      <c r="LL156" s="313"/>
      <c r="LN156" s="313"/>
      <c r="LP156" s="313"/>
      <c r="LR156" s="313"/>
      <c r="LT156" s="313"/>
      <c r="LV156" s="313"/>
      <c r="LX156" s="313"/>
      <c r="LZ156" s="313"/>
      <c r="MB156" s="313"/>
      <c r="MD156" s="313"/>
      <c r="MF156" s="313"/>
      <c r="MH156" s="313"/>
      <c r="MJ156" s="313"/>
      <c r="ML156" s="313"/>
      <c r="MN156" s="313"/>
      <c r="MP156" s="313"/>
      <c r="MR156" s="313"/>
      <c r="MT156" s="313"/>
      <c r="MV156" s="313"/>
      <c r="MX156" s="313"/>
      <c r="MZ156" s="313"/>
      <c r="NB156" s="313"/>
      <c r="ND156" s="313"/>
      <c r="NF156" s="313"/>
      <c r="NH156" s="313"/>
      <c r="NJ156" s="313"/>
      <c r="NL156" s="313"/>
      <c r="NN156" s="313"/>
      <c r="NP156" s="313"/>
      <c r="NR156" s="313"/>
    </row>
    <row r="157" spans="1:382" s="281" customFormat="1" ht="150" customHeight="1">
      <c r="A157"/>
      <c r="B157"/>
      <c r="C157"/>
      <c r="D157"/>
      <c r="E157"/>
      <c r="F157"/>
      <c r="G157"/>
      <c r="H157"/>
      <c r="I157" t="str">
        <f>IF(M157="","",INDEX(Criterion_list!F:F,MATCH('MMS criteria'!M157,Criterion_list!C:C,0)))</f>
        <v/>
      </c>
      <c r="J157" s="312"/>
      <c r="K157" s="316" t="str">
        <f>IFERROR(IF(_xlfn.XLOOKUP($M157,Criterion_list!$C:$C,Criterion_list!A:A)=0,"",_xlfn.XLOOKUP($M157,Criterion_list!$C:$C,Criterion_list!A:A)),"")</f>
        <v/>
      </c>
      <c r="L157" s="317" t="str">
        <f>IFERROR(IF(_xlfn.XLOOKUP($M157,Criterion_list!$C:$C,Criterion_list!B:B)=0,"",_xlfn.XLOOKUP($M157,Criterion_list!$C:$C,Criterion_list!B:B)),"")</f>
        <v/>
      </c>
      <c r="M157" s="317" t="str">
        <f>IF(J157="","",_xlfn.XLOOKUP(J157,'Criteria Mapping'!B:B,'Criteria Mapping'!A:A))</f>
        <v/>
      </c>
      <c r="N157" s="318" t="str">
        <f>IFERROR(IF(_xlfn.XLOOKUP($J157,Criterion_list!$J:$J,Criterion_list!D:D)=0,"",_xlfn.XLOOKUP($J157,Criterion_list!$J:$J,Criterion_list!D:D)),"")</f>
        <v/>
      </c>
      <c r="O157" s="318" t="str">
        <f>IFERROR(IF(_xlfn.XLOOKUP($M157,Criterion_list!$C:$C,Criterion_list!E:E)=0,"",_xlfn.XLOOKUP($M157,Criterion_list!$C:$C,Criterion_list!E:E)),"")</f>
        <v/>
      </c>
      <c r="P157" s="330"/>
      <c r="Q157" s="304"/>
      <c r="R157" s="319" t="str">
        <f t="shared" si="2"/>
        <v/>
      </c>
      <c r="S157" s="304"/>
      <c r="T157" s="306"/>
      <c r="U157" s="305"/>
      <c r="V157" s="304"/>
      <c r="W157" s="304"/>
      <c r="X157" s="320" t="str">
        <f>IF(M157="","",_xlfn.XLOOKUP(M157,'Criteria Mapping'!A:A,'Criteria Mapping'!W:W))</f>
        <v/>
      </c>
      <c r="Y157" s="320" t="str">
        <f>IF(M157="","",_xlfn.XLOOKUP(M157,'Criteria Mapping'!A:A,'Criteria Mapping'!AH:AH))</f>
        <v/>
      </c>
      <c r="Z157" s="320" t="str">
        <f>IF(M157="","",_xlfn.XLOOKUP(M157,'Criteria Mapping'!A:A,'Criteria Mapping'!AD:AD))</f>
        <v/>
      </c>
      <c r="AA157"/>
      <c r="AC157" s="313"/>
      <c r="AE157" s="313"/>
      <c r="AG157" s="313"/>
      <c r="AI157" s="313"/>
      <c r="AK157" s="313"/>
      <c r="AM157" s="313"/>
      <c r="AO157" s="313"/>
      <c r="AQ157" s="313"/>
      <c r="AS157" s="313"/>
      <c r="AU157" s="313"/>
      <c r="KR157" s="313"/>
      <c r="KT157" s="313"/>
      <c r="KV157" s="313"/>
      <c r="KX157" s="313"/>
      <c r="KZ157" s="313"/>
      <c r="LB157" s="313"/>
      <c r="LD157" s="313"/>
      <c r="LF157" s="313"/>
      <c r="LH157" s="313"/>
      <c r="LJ157" s="313"/>
      <c r="LL157" s="313"/>
      <c r="LN157" s="313"/>
      <c r="LP157" s="313"/>
      <c r="LR157" s="313"/>
      <c r="LT157" s="313"/>
      <c r="LV157" s="313"/>
      <c r="LX157" s="313"/>
      <c r="LZ157" s="313"/>
      <c r="MB157" s="313"/>
      <c r="MD157" s="313"/>
      <c r="MF157" s="313"/>
      <c r="MH157" s="313"/>
      <c r="MJ157" s="313"/>
      <c r="ML157" s="313"/>
      <c r="MN157" s="313"/>
      <c r="MP157" s="313"/>
      <c r="MR157" s="313"/>
      <c r="MT157" s="313"/>
      <c r="MV157" s="313"/>
      <c r="MX157" s="313"/>
      <c r="MZ157" s="313"/>
      <c r="NB157" s="313"/>
      <c r="ND157" s="313"/>
      <c r="NF157" s="313"/>
      <c r="NH157" s="313"/>
      <c r="NJ157" s="313"/>
      <c r="NL157" s="313"/>
      <c r="NN157" s="313"/>
      <c r="NP157" s="313"/>
      <c r="NR157" s="313"/>
    </row>
    <row r="158" spans="1:382" s="281" customFormat="1" ht="150" customHeight="1">
      <c r="A158"/>
      <c r="B158"/>
      <c r="C158"/>
      <c r="D158"/>
      <c r="E158"/>
      <c r="F158"/>
      <c r="G158"/>
      <c r="H158"/>
      <c r="I158" t="str">
        <f>IF(M158="","",INDEX(Criterion_list!F:F,MATCH('MMS criteria'!M158,Criterion_list!C:C,0)))</f>
        <v/>
      </c>
      <c r="J158" s="312"/>
      <c r="K158" s="316" t="str">
        <f>IFERROR(IF(_xlfn.XLOOKUP($M158,Criterion_list!$C:$C,Criterion_list!A:A)=0,"",_xlfn.XLOOKUP($M158,Criterion_list!$C:$C,Criterion_list!A:A)),"")</f>
        <v/>
      </c>
      <c r="L158" s="317" t="str">
        <f>IFERROR(IF(_xlfn.XLOOKUP($M158,Criterion_list!$C:$C,Criterion_list!B:B)=0,"",_xlfn.XLOOKUP($M158,Criterion_list!$C:$C,Criterion_list!B:B)),"")</f>
        <v/>
      </c>
      <c r="M158" s="317" t="str">
        <f>IF(J158="","",_xlfn.XLOOKUP(J158,'Criteria Mapping'!B:B,'Criteria Mapping'!A:A))</f>
        <v/>
      </c>
      <c r="N158" s="318" t="str">
        <f>IFERROR(IF(_xlfn.XLOOKUP($J158,Criterion_list!$J:$J,Criterion_list!D:D)=0,"",_xlfn.XLOOKUP($J158,Criterion_list!$J:$J,Criterion_list!D:D)),"")</f>
        <v/>
      </c>
      <c r="O158" s="318" t="str">
        <f>IFERROR(IF(_xlfn.XLOOKUP($M158,Criterion_list!$C:$C,Criterion_list!E:E)=0,"",_xlfn.XLOOKUP($M158,Criterion_list!$C:$C,Criterion_list!E:E)),"")</f>
        <v/>
      </c>
      <c r="P158" s="330"/>
      <c r="Q158" s="304"/>
      <c r="R158" s="319" t="str">
        <f t="shared" si="2"/>
        <v/>
      </c>
      <c r="S158" s="304"/>
      <c r="T158" s="306"/>
      <c r="U158" s="305"/>
      <c r="V158" s="304"/>
      <c r="W158" s="304"/>
      <c r="X158" s="320" t="str">
        <f>IF(M158="","",_xlfn.XLOOKUP(M158,'Criteria Mapping'!A:A,'Criteria Mapping'!W:W))</f>
        <v/>
      </c>
      <c r="Y158" s="320" t="str">
        <f>IF(M158="","",_xlfn.XLOOKUP(M158,'Criteria Mapping'!A:A,'Criteria Mapping'!AH:AH))</f>
        <v/>
      </c>
      <c r="Z158" s="320" t="str">
        <f>IF(M158="","",_xlfn.XLOOKUP(M158,'Criteria Mapping'!A:A,'Criteria Mapping'!AD:AD))</f>
        <v/>
      </c>
      <c r="AA158"/>
      <c r="AC158" s="313"/>
      <c r="AE158" s="313"/>
      <c r="AG158" s="313"/>
      <c r="AI158" s="313"/>
      <c r="AK158" s="313"/>
      <c r="AM158" s="313"/>
      <c r="AO158" s="313"/>
      <c r="AQ158" s="313"/>
      <c r="AS158" s="313"/>
      <c r="AU158" s="313"/>
      <c r="KR158" s="313"/>
      <c r="KT158" s="313"/>
      <c r="KV158" s="313"/>
      <c r="KX158" s="313"/>
      <c r="KZ158" s="313"/>
      <c r="LB158" s="313"/>
      <c r="LD158" s="313"/>
      <c r="LF158" s="313"/>
      <c r="LH158" s="313"/>
      <c r="LJ158" s="313"/>
      <c r="LL158" s="313"/>
      <c r="LN158" s="313"/>
      <c r="LP158" s="313"/>
      <c r="LR158" s="313"/>
      <c r="LT158" s="313"/>
      <c r="LV158" s="313"/>
      <c r="LX158" s="313"/>
      <c r="LZ158" s="313"/>
      <c r="MB158" s="313"/>
      <c r="MD158" s="313"/>
      <c r="MF158" s="313"/>
      <c r="MH158" s="313"/>
      <c r="MJ158" s="313"/>
      <c r="ML158" s="313"/>
      <c r="MN158" s="313"/>
      <c r="MP158" s="313"/>
      <c r="MR158" s="313"/>
      <c r="MT158" s="313"/>
      <c r="MV158" s="313"/>
      <c r="MX158" s="313"/>
      <c r="MZ158" s="313"/>
      <c r="NB158" s="313"/>
      <c r="ND158" s="313"/>
      <c r="NF158" s="313"/>
      <c r="NH158" s="313"/>
      <c r="NJ158" s="313"/>
      <c r="NL158" s="313"/>
      <c r="NN158" s="313"/>
      <c r="NP158" s="313"/>
      <c r="NR158" s="313"/>
    </row>
    <row r="159" spans="1:382" s="281" customFormat="1" ht="150" customHeight="1">
      <c r="A159"/>
      <c r="B159"/>
      <c r="C159"/>
      <c r="D159"/>
      <c r="E159"/>
      <c r="F159"/>
      <c r="G159"/>
      <c r="H159"/>
      <c r="I159" t="str">
        <f>IF(M159="","",INDEX(Criterion_list!F:F,MATCH('MMS criteria'!M159,Criterion_list!C:C,0)))</f>
        <v/>
      </c>
      <c r="J159" s="312"/>
      <c r="K159" s="316" t="str">
        <f>IFERROR(IF(_xlfn.XLOOKUP($M159,Criterion_list!$C:$C,Criterion_list!A:A)=0,"",_xlfn.XLOOKUP($M159,Criterion_list!$C:$C,Criterion_list!A:A)),"")</f>
        <v/>
      </c>
      <c r="L159" s="317" t="str">
        <f>IFERROR(IF(_xlfn.XLOOKUP($M159,Criterion_list!$C:$C,Criterion_list!B:B)=0,"",_xlfn.XLOOKUP($M159,Criterion_list!$C:$C,Criterion_list!B:B)),"")</f>
        <v/>
      </c>
      <c r="M159" s="317" t="str">
        <f>IF(J159="","",_xlfn.XLOOKUP(J159,'Criteria Mapping'!B:B,'Criteria Mapping'!A:A))</f>
        <v/>
      </c>
      <c r="N159" s="318" t="str">
        <f>IFERROR(IF(_xlfn.XLOOKUP($J159,Criterion_list!$J:$J,Criterion_list!D:D)=0,"",_xlfn.XLOOKUP($J159,Criterion_list!$J:$J,Criterion_list!D:D)),"")</f>
        <v/>
      </c>
      <c r="O159" s="318" t="str">
        <f>IFERROR(IF(_xlfn.XLOOKUP($M159,Criterion_list!$C:$C,Criterion_list!E:E)=0,"",_xlfn.XLOOKUP($M159,Criterion_list!$C:$C,Criterion_list!E:E)),"")</f>
        <v/>
      </c>
      <c r="P159" s="330"/>
      <c r="Q159" s="304"/>
      <c r="R159" s="319" t="str">
        <f t="shared" si="2"/>
        <v/>
      </c>
      <c r="S159" s="304"/>
      <c r="T159" s="306"/>
      <c r="U159" s="305"/>
      <c r="V159" s="304"/>
      <c r="W159" s="304"/>
      <c r="X159" s="320" t="str">
        <f>IF(M159="","",_xlfn.XLOOKUP(M159,'Criteria Mapping'!A:A,'Criteria Mapping'!W:W))</f>
        <v/>
      </c>
      <c r="Y159" s="320" t="str">
        <f>IF(M159="","",_xlfn.XLOOKUP(M159,'Criteria Mapping'!A:A,'Criteria Mapping'!AH:AH))</f>
        <v/>
      </c>
      <c r="Z159" s="320" t="str">
        <f>IF(M159="","",_xlfn.XLOOKUP(M159,'Criteria Mapping'!A:A,'Criteria Mapping'!AD:AD))</f>
        <v/>
      </c>
      <c r="AA159"/>
      <c r="AC159" s="313"/>
      <c r="AE159" s="313"/>
      <c r="AG159" s="313"/>
      <c r="AI159" s="313"/>
      <c r="AK159" s="313"/>
      <c r="AM159" s="313"/>
      <c r="AO159" s="313"/>
      <c r="AQ159" s="313"/>
      <c r="AS159" s="313"/>
      <c r="AU159" s="313"/>
      <c r="KR159" s="313"/>
      <c r="KT159" s="313"/>
      <c r="KV159" s="313"/>
      <c r="KX159" s="313"/>
      <c r="KZ159" s="313"/>
      <c r="LB159" s="313"/>
      <c r="LD159" s="313"/>
      <c r="LF159" s="313"/>
      <c r="LH159" s="313"/>
      <c r="LJ159" s="313"/>
      <c r="LL159" s="313"/>
      <c r="LN159" s="313"/>
      <c r="LP159" s="313"/>
      <c r="LR159" s="313"/>
      <c r="LT159" s="313"/>
      <c r="LV159" s="313"/>
      <c r="LX159" s="313"/>
      <c r="LZ159" s="313"/>
      <c r="MB159" s="313"/>
      <c r="MD159" s="313"/>
      <c r="MF159" s="313"/>
      <c r="MH159" s="313"/>
      <c r="MJ159" s="313"/>
      <c r="ML159" s="313"/>
      <c r="MN159" s="313"/>
      <c r="MP159" s="313"/>
      <c r="MR159" s="313"/>
      <c r="MT159" s="313"/>
      <c r="MV159" s="313"/>
      <c r="MX159" s="313"/>
      <c r="MZ159" s="313"/>
      <c r="NB159" s="313"/>
      <c r="ND159" s="313"/>
      <c r="NF159" s="313"/>
      <c r="NH159" s="313"/>
      <c r="NJ159" s="313"/>
      <c r="NL159" s="313"/>
      <c r="NN159" s="313"/>
      <c r="NP159" s="313"/>
      <c r="NR159" s="313"/>
    </row>
    <row r="160" spans="1:382" s="281" customFormat="1" ht="150" customHeight="1">
      <c r="A160"/>
      <c r="B160"/>
      <c r="C160"/>
      <c r="D160"/>
      <c r="E160"/>
      <c r="F160"/>
      <c r="G160"/>
      <c r="H160"/>
      <c r="I160" t="str">
        <f>IF(M160="","",INDEX(Criterion_list!F:F,MATCH('MMS criteria'!M160,Criterion_list!C:C,0)))</f>
        <v/>
      </c>
      <c r="J160" s="312"/>
      <c r="K160" s="316" t="str">
        <f>IFERROR(IF(_xlfn.XLOOKUP($M160,Criterion_list!$C:$C,Criterion_list!A:A)=0,"",_xlfn.XLOOKUP($M160,Criterion_list!$C:$C,Criterion_list!A:A)),"")</f>
        <v/>
      </c>
      <c r="L160" s="317" t="str">
        <f>IFERROR(IF(_xlfn.XLOOKUP($M160,Criterion_list!$C:$C,Criterion_list!B:B)=0,"",_xlfn.XLOOKUP($M160,Criterion_list!$C:$C,Criterion_list!B:B)),"")</f>
        <v/>
      </c>
      <c r="M160" s="317" t="str">
        <f>IF(J160="","",_xlfn.XLOOKUP(J160,'Criteria Mapping'!B:B,'Criteria Mapping'!A:A))</f>
        <v/>
      </c>
      <c r="N160" s="318" t="str">
        <f>IFERROR(IF(_xlfn.XLOOKUP($J160,Criterion_list!$J:$J,Criterion_list!D:D)=0,"",_xlfn.XLOOKUP($J160,Criterion_list!$J:$J,Criterion_list!D:D)),"")</f>
        <v/>
      </c>
      <c r="O160" s="318" t="str">
        <f>IFERROR(IF(_xlfn.XLOOKUP($M160,Criterion_list!$C:$C,Criterion_list!E:E)=0,"",_xlfn.XLOOKUP($M160,Criterion_list!$C:$C,Criterion_list!E:E)),"")</f>
        <v/>
      </c>
      <c r="P160" s="330"/>
      <c r="Q160" s="304"/>
      <c r="R160" s="319" t="str">
        <f t="shared" si="2"/>
        <v/>
      </c>
      <c r="S160" s="304"/>
      <c r="T160" s="306"/>
      <c r="U160" s="305"/>
      <c r="V160" s="304"/>
      <c r="W160" s="304"/>
      <c r="X160" s="320" t="str">
        <f>IF(M160="","",_xlfn.XLOOKUP(M160,'Criteria Mapping'!A:A,'Criteria Mapping'!W:W))</f>
        <v/>
      </c>
      <c r="Y160" s="320" t="str">
        <f>IF(M160="","",_xlfn.XLOOKUP(M160,'Criteria Mapping'!A:A,'Criteria Mapping'!AH:AH))</f>
        <v/>
      </c>
      <c r="Z160" s="320" t="str">
        <f>IF(M160="","",_xlfn.XLOOKUP(M160,'Criteria Mapping'!A:A,'Criteria Mapping'!AD:AD))</f>
        <v/>
      </c>
      <c r="AA160"/>
      <c r="AC160" s="313"/>
      <c r="AE160" s="313"/>
      <c r="AG160" s="313"/>
      <c r="AI160" s="313"/>
      <c r="AK160" s="313"/>
      <c r="AM160" s="313"/>
      <c r="AO160" s="313"/>
      <c r="AQ160" s="313"/>
      <c r="AS160" s="313"/>
      <c r="AU160" s="313"/>
      <c r="KR160" s="313"/>
      <c r="KT160" s="313"/>
      <c r="KV160" s="313"/>
      <c r="KX160" s="313"/>
      <c r="KZ160" s="313"/>
      <c r="LB160" s="313"/>
      <c r="LD160" s="313"/>
      <c r="LF160" s="313"/>
      <c r="LH160" s="313"/>
      <c r="LJ160" s="313"/>
      <c r="LL160" s="313"/>
      <c r="LN160" s="313"/>
      <c r="LP160" s="313"/>
      <c r="LR160" s="313"/>
      <c r="LT160" s="313"/>
      <c r="LV160" s="313"/>
      <c r="LX160" s="313"/>
      <c r="LZ160" s="313"/>
      <c r="MB160" s="313"/>
      <c r="MD160" s="313"/>
      <c r="MF160" s="313"/>
      <c r="MH160" s="313"/>
      <c r="MJ160" s="313"/>
      <c r="ML160" s="313"/>
      <c r="MN160" s="313"/>
      <c r="MP160" s="313"/>
      <c r="MR160" s="313"/>
      <c r="MT160" s="313"/>
      <c r="MV160" s="313"/>
      <c r="MX160" s="313"/>
      <c r="MZ160" s="313"/>
      <c r="NB160" s="313"/>
      <c r="ND160" s="313"/>
      <c r="NF160" s="313"/>
      <c r="NH160" s="313"/>
      <c r="NJ160" s="313"/>
      <c r="NL160" s="313"/>
      <c r="NN160" s="313"/>
      <c r="NP160" s="313"/>
      <c r="NR160" s="313"/>
    </row>
    <row r="161" spans="1:382" s="281" customFormat="1" ht="150" customHeight="1">
      <c r="A161"/>
      <c r="B161"/>
      <c r="C161"/>
      <c r="D161"/>
      <c r="E161"/>
      <c r="F161"/>
      <c r="G161"/>
      <c r="H161"/>
      <c r="I161" t="str">
        <f>IF(M161="","",INDEX(Criterion_list!F:F,MATCH('MMS criteria'!M161,Criterion_list!C:C,0)))</f>
        <v/>
      </c>
      <c r="J161" s="312"/>
      <c r="K161" s="316" t="str">
        <f>IFERROR(IF(_xlfn.XLOOKUP($M161,Criterion_list!$C:$C,Criterion_list!A:A)=0,"",_xlfn.XLOOKUP($M161,Criterion_list!$C:$C,Criterion_list!A:A)),"")</f>
        <v/>
      </c>
      <c r="L161" s="317" t="str">
        <f>IFERROR(IF(_xlfn.XLOOKUP($M161,Criterion_list!$C:$C,Criterion_list!B:B)=0,"",_xlfn.XLOOKUP($M161,Criterion_list!$C:$C,Criterion_list!B:B)),"")</f>
        <v/>
      </c>
      <c r="M161" s="317" t="str">
        <f>IF(J161="","",_xlfn.XLOOKUP(J161,'Criteria Mapping'!B:B,'Criteria Mapping'!A:A))</f>
        <v/>
      </c>
      <c r="N161" s="318" t="str">
        <f>IFERROR(IF(_xlfn.XLOOKUP($J161,Criterion_list!$J:$J,Criterion_list!D:D)=0,"",_xlfn.XLOOKUP($J161,Criterion_list!$J:$J,Criterion_list!D:D)),"")</f>
        <v/>
      </c>
      <c r="O161" s="318" t="str">
        <f>IFERROR(IF(_xlfn.XLOOKUP($M161,Criterion_list!$C:$C,Criterion_list!E:E)=0,"",_xlfn.XLOOKUP($M161,Criterion_list!$C:$C,Criterion_list!E:E)),"")</f>
        <v/>
      </c>
      <c r="P161" s="330"/>
      <c r="Q161" s="304"/>
      <c r="R161" s="319" t="str">
        <f t="shared" si="2"/>
        <v/>
      </c>
      <c r="S161" s="304"/>
      <c r="T161" s="306"/>
      <c r="U161" s="305"/>
      <c r="V161" s="304"/>
      <c r="W161" s="304"/>
      <c r="X161" s="320" t="str">
        <f>IF(M161="","",_xlfn.XLOOKUP(M161,'Criteria Mapping'!A:A,'Criteria Mapping'!W:W))</f>
        <v/>
      </c>
      <c r="Y161" s="320" t="str">
        <f>IF(M161="","",_xlfn.XLOOKUP(M161,'Criteria Mapping'!A:A,'Criteria Mapping'!AH:AH))</f>
        <v/>
      </c>
      <c r="Z161" s="320" t="str">
        <f>IF(M161="","",_xlfn.XLOOKUP(M161,'Criteria Mapping'!A:A,'Criteria Mapping'!AD:AD))</f>
        <v/>
      </c>
      <c r="AA161"/>
      <c r="AC161" s="313"/>
      <c r="AE161" s="313"/>
      <c r="AG161" s="313"/>
      <c r="AI161" s="313"/>
      <c r="AK161" s="313"/>
      <c r="AM161" s="313"/>
      <c r="AO161" s="313"/>
      <c r="AQ161" s="313"/>
      <c r="AS161" s="313"/>
      <c r="AU161" s="313"/>
      <c r="KR161" s="313"/>
      <c r="KT161" s="313"/>
      <c r="KV161" s="313"/>
      <c r="KX161" s="313"/>
      <c r="KZ161" s="313"/>
      <c r="LB161" s="313"/>
      <c r="LD161" s="313"/>
      <c r="LF161" s="313"/>
      <c r="LH161" s="313"/>
      <c r="LJ161" s="313"/>
      <c r="LL161" s="313"/>
      <c r="LN161" s="313"/>
      <c r="LP161" s="313"/>
      <c r="LR161" s="313"/>
      <c r="LT161" s="313"/>
      <c r="LV161" s="313"/>
      <c r="LX161" s="313"/>
      <c r="LZ161" s="313"/>
      <c r="MB161" s="313"/>
      <c r="MD161" s="313"/>
      <c r="MF161" s="313"/>
      <c r="MH161" s="313"/>
      <c r="MJ161" s="313"/>
      <c r="ML161" s="313"/>
      <c r="MN161" s="313"/>
      <c r="MP161" s="313"/>
      <c r="MR161" s="313"/>
      <c r="MT161" s="313"/>
      <c r="MV161" s="313"/>
      <c r="MX161" s="313"/>
      <c r="MZ161" s="313"/>
      <c r="NB161" s="313"/>
      <c r="ND161" s="313"/>
      <c r="NF161" s="313"/>
      <c r="NH161" s="313"/>
      <c r="NJ161" s="313"/>
      <c r="NL161" s="313"/>
      <c r="NN161" s="313"/>
      <c r="NP161" s="313"/>
      <c r="NR161" s="313"/>
    </row>
    <row r="162" spans="1:382" s="281" customFormat="1" ht="150" customHeight="1">
      <c r="A162"/>
      <c r="B162"/>
      <c r="C162"/>
      <c r="D162"/>
      <c r="E162"/>
      <c r="F162"/>
      <c r="G162"/>
      <c r="H162"/>
      <c r="I162" t="str">
        <f>IF(M162="","",INDEX(Criterion_list!F:F,MATCH('MMS criteria'!M162,Criterion_list!C:C,0)))</f>
        <v/>
      </c>
      <c r="J162" s="312"/>
      <c r="K162" s="316" t="str">
        <f>IFERROR(IF(_xlfn.XLOOKUP($M162,Criterion_list!$C:$C,Criterion_list!A:A)=0,"",_xlfn.XLOOKUP($M162,Criterion_list!$C:$C,Criterion_list!A:A)),"")</f>
        <v/>
      </c>
      <c r="L162" s="317" t="str">
        <f>IFERROR(IF(_xlfn.XLOOKUP($M162,Criterion_list!$C:$C,Criterion_list!B:B)=0,"",_xlfn.XLOOKUP($M162,Criterion_list!$C:$C,Criterion_list!B:B)),"")</f>
        <v/>
      </c>
      <c r="M162" s="317" t="str">
        <f>IF(J162="","",_xlfn.XLOOKUP(J162,'Criteria Mapping'!B:B,'Criteria Mapping'!A:A))</f>
        <v/>
      </c>
      <c r="N162" s="318" t="str">
        <f>IFERROR(IF(_xlfn.XLOOKUP($J162,Criterion_list!$J:$J,Criterion_list!D:D)=0,"",_xlfn.XLOOKUP($J162,Criterion_list!$J:$J,Criterion_list!D:D)),"")</f>
        <v/>
      </c>
      <c r="O162" s="318" t="str">
        <f>IFERROR(IF(_xlfn.XLOOKUP($M162,Criterion_list!$C:$C,Criterion_list!E:E)=0,"",_xlfn.XLOOKUP($M162,Criterion_list!$C:$C,Criterion_list!E:E)),"")</f>
        <v/>
      </c>
      <c r="P162" s="330"/>
      <c r="Q162" s="304"/>
      <c r="R162" s="319" t="str">
        <f t="shared" si="2"/>
        <v/>
      </c>
      <c r="S162" s="304"/>
      <c r="T162" s="306"/>
      <c r="U162" s="305"/>
      <c r="V162" s="304"/>
      <c r="W162" s="304"/>
      <c r="X162" s="320" t="str">
        <f>IF(M162="","",_xlfn.XLOOKUP(M162,'Criteria Mapping'!A:A,'Criteria Mapping'!W:W))</f>
        <v/>
      </c>
      <c r="Y162" s="320" t="str">
        <f>IF(M162="","",_xlfn.XLOOKUP(M162,'Criteria Mapping'!A:A,'Criteria Mapping'!AH:AH))</f>
        <v/>
      </c>
      <c r="Z162" s="320" t="str">
        <f>IF(M162="","",_xlfn.XLOOKUP(M162,'Criteria Mapping'!A:A,'Criteria Mapping'!AD:AD))</f>
        <v/>
      </c>
      <c r="AA162"/>
      <c r="AC162" s="313"/>
      <c r="AE162" s="313"/>
      <c r="AG162" s="313"/>
      <c r="AI162" s="313"/>
      <c r="AK162" s="313"/>
      <c r="AM162" s="313"/>
      <c r="AO162" s="313"/>
      <c r="AQ162" s="313"/>
      <c r="AS162" s="313"/>
      <c r="AU162" s="313"/>
      <c r="KR162" s="313"/>
      <c r="KT162" s="313"/>
      <c r="KV162" s="313"/>
      <c r="KX162" s="313"/>
      <c r="KZ162" s="313"/>
      <c r="LB162" s="313"/>
      <c r="LD162" s="313"/>
      <c r="LF162" s="313"/>
      <c r="LH162" s="313"/>
      <c r="LJ162" s="313"/>
      <c r="LL162" s="313"/>
      <c r="LN162" s="313"/>
      <c r="LP162" s="313"/>
      <c r="LR162" s="313"/>
      <c r="LT162" s="313"/>
      <c r="LV162" s="313"/>
      <c r="LX162" s="313"/>
      <c r="LZ162" s="313"/>
      <c r="MB162" s="313"/>
      <c r="MD162" s="313"/>
      <c r="MF162" s="313"/>
      <c r="MH162" s="313"/>
      <c r="MJ162" s="313"/>
      <c r="ML162" s="313"/>
      <c r="MN162" s="313"/>
      <c r="MP162" s="313"/>
      <c r="MR162" s="313"/>
      <c r="MT162" s="313"/>
      <c r="MV162" s="313"/>
      <c r="MX162" s="313"/>
      <c r="MZ162" s="313"/>
      <c r="NB162" s="313"/>
      <c r="ND162" s="313"/>
      <c r="NF162" s="313"/>
      <c r="NH162" s="313"/>
      <c r="NJ162" s="313"/>
      <c r="NL162" s="313"/>
      <c r="NN162" s="313"/>
      <c r="NP162" s="313"/>
      <c r="NR162" s="313"/>
    </row>
    <row r="163" spans="1:382" s="281" customFormat="1" ht="150" customHeight="1">
      <c r="A163"/>
      <c r="B163"/>
      <c r="C163"/>
      <c r="D163"/>
      <c r="E163"/>
      <c r="F163"/>
      <c r="G163"/>
      <c r="H163"/>
      <c r="I163" t="str">
        <f>IF(M163="","",INDEX(Criterion_list!F:F,MATCH('MMS criteria'!M163,Criterion_list!C:C,0)))</f>
        <v/>
      </c>
      <c r="J163" s="312"/>
      <c r="K163" s="316" t="str">
        <f>IFERROR(IF(_xlfn.XLOOKUP($M163,Criterion_list!$C:$C,Criterion_list!A:A)=0,"",_xlfn.XLOOKUP($M163,Criterion_list!$C:$C,Criterion_list!A:A)),"")</f>
        <v/>
      </c>
      <c r="L163" s="317" t="str">
        <f>IFERROR(IF(_xlfn.XLOOKUP($M163,Criterion_list!$C:$C,Criterion_list!B:B)=0,"",_xlfn.XLOOKUP($M163,Criterion_list!$C:$C,Criterion_list!B:B)),"")</f>
        <v/>
      </c>
      <c r="M163" s="317" t="str">
        <f>IF(J163="","",_xlfn.XLOOKUP(J163,'Criteria Mapping'!B:B,'Criteria Mapping'!A:A))</f>
        <v/>
      </c>
      <c r="N163" s="318" t="str">
        <f>IFERROR(IF(_xlfn.XLOOKUP($J163,Criterion_list!$J:$J,Criterion_list!D:D)=0,"",_xlfn.XLOOKUP($J163,Criterion_list!$J:$J,Criterion_list!D:D)),"")</f>
        <v/>
      </c>
      <c r="O163" s="318" t="str">
        <f>IFERROR(IF(_xlfn.XLOOKUP($M163,Criterion_list!$C:$C,Criterion_list!E:E)=0,"",_xlfn.XLOOKUP($M163,Criterion_list!$C:$C,Criterion_list!E:E)),"")</f>
        <v/>
      </c>
      <c r="P163" s="330"/>
      <c r="Q163" s="304"/>
      <c r="R163" s="319" t="str">
        <f t="shared" si="2"/>
        <v/>
      </c>
      <c r="S163" s="304"/>
      <c r="T163" s="306"/>
      <c r="U163" s="305"/>
      <c r="V163" s="304"/>
      <c r="W163" s="304"/>
      <c r="X163" s="320" t="str">
        <f>IF(M163="","",_xlfn.XLOOKUP(M163,'Criteria Mapping'!A:A,'Criteria Mapping'!W:W))</f>
        <v/>
      </c>
      <c r="Y163" s="320" t="str">
        <f>IF(M163="","",_xlfn.XLOOKUP(M163,'Criteria Mapping'!A:A,'Criteria Mapping'!AH:AH))</f>
        <v/>
      </c>
      <c r="Z163" s="320" t="str">
        <f>IF(M163="","",_xlfn.XLOOKUP(M163,'Criteria Mapping'!A:A,'Criteria Mapping'!AD:AD))</f>
        <v/>
      </c>
      <c r="AA163"/>
      <c r="AC163" s="313"/>
      <c r="AE163" s="313"/>
      <c r="AG163" s="313"/>
      <c r="AI163" s="313"/>
      <c r="AK163" s="313"/>
      <c r="AM163" s="313"/>
      <c r="AO163" s="313"/>
      <c r="AQ163" s="313"/>
      <c r="AS163" s="313"/>
      <c r="AU163" s="313"/>
      <c r="KR163" s="313"/>
      <c r="KT163" s="313"/>
      <c r="KV163" s="313"/>
      <c r="KX163" s="313"/>
      <c r="KZ163" s="313"/>
      <c r="LB163" s="313"/>
      <c r="LD163" s="313"/>
      <c r="LF163" s="313"/>
      <c r="LH163" s="313"/>
      <c r="LJ163" s="313"/>
      <c r="LL163" s="313"/>
      <c r="LN163" s="313"/>
      <c r="LP163" s="313"/>
      <c r="LR163" s="313"/>
      <c r="LT163" s="313"/>
      <c r="LV163" s="313"/>
      <c r="LX163" s="313"/>
      <c r="LZ163" s="313"/>
      <c r="MB163" s="313"/>
      <c r="MD163" s="313"/>
      <c r="MF163" s="313"/>
      <c r="MH163" s="313"/>
      <c r="MJ163" s="313"/>
      <c r="ML163" s="313"/>
      <c r="MN163" s="313"/>
      <c r="MP163" s="313"/>
      <c r="MR163" s="313"/>
      <c r="MT163" s="313"/>
      <c r="MV163" s="313"/>
      <c r="MX163" s="313"/>
      <c r="MZ163" s="313"/>
      <c r="NB163" s="313"/>
      <c r="ND163" s="313"/>
      <c r="NF163" s="313"/>
      <c r="NH163" s="313"/>
      <c r="NJ163" s="313"/>
      <c r="NL163" s="313"/>
      <c r="NN163" s="313"/>
      <c r="NP163" s="313"/>
      <c r="NR163" s="313"/>
    </row>
    <row r="164" spans="1:382" s="281" customFormat="1" ht="150" customHeight="1">
      <c r="A164"/>
      <c r="B164"/>
      <c r="C164"/>
      <c r="D164"/>
      <c r="E164"/>
      <c r="F164"/>
      <c r="G164"/>
      <c r="H164"/>
      <c r="I164" t="str">
        <f>IF(M164="","",INDEX(Criterion_list!F:F,MATCH('MMS criteria'!M164,Criterion_list!C:C,0)))</f>
        <v/>
      </c>
      <c r="J164" s="312"/>
      <c r="K164" s="316" t="str">
        <f>IFERROR(IF(_xlfn.XLOOKUP($M164,Criterion_list!$C:$C,Criterion_list!A:A)=0,"",_xlfn.XLOOKUP($M164,Criterion_list!$C:$C,Criterion_list!A:A)),"")</f>
        <v/>
      </c>
      <c r="L164" s="317" t="str">
        <f>IFERROR(IF(_xlfn.XLOOKUP($M164,Criterion_list!$C:$C,Criterion_list!B:B)=0,"",_xlfn.XLOOKUP($M164,Criterion_list!$C:$C,Criterion_list!B:B)),"")</f>
        <v/>
      </c>
      <c r="M164" s="317" t="str">
        <f>IF(J164="","",_xlfn.XLOOKUP(J164,'Criteria Mapping'!B:B,'Criteria Mapping'!A:A))</f>
        <v/>
      </c>
      <c r="N164" s="318" t="str">
        <f>IFERROR(IF(_xlfn.XLOOKUP($J164,Criterion_list!$J:$J,Criterion_list!D:D)=0,"",_xlfn.XLOOKUP($J164,Criterion_list!$J:$J,Criterion_list!D:D)),"")</f>
        <v/>
      </c>
      <c r="O164" s="318" t="str">
        <f>IFERROR(IF(_xlfn.XLOOKUP($M164,Criterion_list!$C:$C,Criterion_list!E:E)=0,"",_xlfn.XLOOKUP($M164,Criterion_list!$C:$C,Criterion_list!E:E)),"")</f>
        <v/>
      </c>
      <c r="P164" s="330"/>
      <c r="Q164" s="304"/>
      <c r="R164" s="319" t="str">
        <f t="shared" si="2"/>
        <v/>
      </c>
      <c r="S164" s="304"/>
      <c r="T164" s="306"/>
      <c r="U164" s="305"/>
      <c r="V164" s="304"/>
      <c r="W164" s="304"/>
      <c r="X164" s="320" t="str">
        <f>IF(M164="","",_xlfn.XLOOKUP(M164,'Criteria Mapping'!A:A,'Criteria Mapping'!W:W))</f>
        <v/>
      </c>
      <c r="Y164" s="320" t="str">
        <f>IF(M164="","",_xlfn.XLOOKUP(M164,'Criteria Mapping'!A:A,'Criteria Mapping'!AH:AH))</f>
        <v/>
      </c>
      <c r="Z164" s="320" t="str">
        <f>IF(M164="","",_xlfn.XLOOKUP(M164,'Criteria Mapping'!A:A,'Criteria Mapping'!AD:AD))</f>
        <v/>
      </c>
      <c r="AA164"/>
      <c r="AC164" s="313"/>
      <c r="AE164" s="313"/>
      <c r="AG164" s="313"/>
      <c r="AI164" s="313"/>
      <c r="AK164" s="313"/>
      <c r="AM164" s="313"/>
      <c r="AO164" s="313"/>
      <c r="AQ164" s="313"/>
      <c r="AS164" s="313"/>
      <c r="AU164" s="313"/>
      <c r="KR164" s="313"/>
      <c r="KT164" s="313"/>
      <c r="KV164" s="313"/>
      <c r="KX164" s="313"/>
      <c r="KZ164" s="313"/>
      <c r="LB164" s="313"/>
      <c r="LD164" s="313"/>
      <c r="LF164" s="313"/>
      <c r="LH164" s="313"/>
      <c r="LJ164" s="313"/>
      <c r="LL164" s="313"/>
      <c r="LN164" s="313"/>
      <c r="LP164" s="313"/>
      <c r="LR164" s="313"/>
      <c r="LT164" s="313"/>
      <c r="LV164" s="313"/>
      <c r="LX164" s="313"/>
      <c r="LZ164" s="313"/>
      <c r="MB164" s="313"/>
      <c r="MD164" s="313"/>
      <c r="MF164" s="313"/>
      <c r="MH164" s="313"/>
      <c r="MJ164" s="313"/>
      <c r="ML164" s="313"/>
      <c r="MN164" s="313"/>
      <c r="MP164" s="313"/>
      <c r="MR164" s="313"/>
      <c r="MT164" s="313"/>
      <c r="MV164" s="313"/>
      <c r="MX164" s="313"/>
      <c r="MZ164" s="313"/>
      <c r="NB164" s="313"/>
      <c r="ND164" s="313"/>
      <c r="NF164" s="313"/>
      <c r="NH164" s="313"/>
      <c r="NJ164" s="313"/>
      <c r="NL164" s="313"/>
      <c r="NN164" s="313"/>
      <c r="NP164" s="313"/>
      <c r="NR164" s="313"/>
    </row>
    <row r="165" spans="1:382" s="281" customFormat="1" ht="150" customHeight="1">
      <c r="A165"/>
      <c r="B165"/>
      <c r="C165"/>
      <c r="D165"/>
      <c r="E165"/>
      <c r="F165"/>
      <c r="G165"/>
      <c r="H165"/>
      <c r="I165" t="str">
        <f>IF(M165="","",INDEX(Criterion_list!F:F,MATCH('MMS criteria'!M165,Criterion_list!C:C,0)))</f>
        <v/>
      </c>
      <c r="J165" s="312"/>
      <c r="K165" s="316" t="str">
        <f>IFERROR(IF(_xlfn.XLOOKUP($M165,Criterion_list!$C:$C,Criterion_list!A:A)=0,"",_xlfn.XLOOKUP($M165,Criterion_list!$C:$C,Criterion_list!A:A)),"")</f>
        <v/>
      </c>
      <c r="L165" s="317" t="str">
        <f>IFERROR(IF(_xlfn.XLOOKUP($M165,Criterion_list!$C:$C,Criterion_list!B:B)=0,"",_xlfn.XLOOKUP($M165,Criterion_list!$C:$C,Criterion_list!B:B)),"")</f>
        <v/>
      </c>
      <c r="M165" s="317" t="str">
        <f>IF(J165="","",_xlfn.XLOOKUP(J165,'Criteria Mapping'!B:B,'Criteria Mapping'!A:A))</f>
        <v/>
      </c>
      <c r="N165" s="318" t="str">
        <f>IFERROR(IF(_xlfn.XLOOKUP($J165,Criterion_list!$J:$J,Criterion_list!D:D)=0,"",_xlfn.XLOOKUP($J165,Criterion_list!$J:$J,Criterion_list!D:D)),"")</f>
        <v/>
      </c>
      <c r="O165" s="318" t="str">
        <f>IFERROR(IF(_xlfn.XLOOKUP($M165,Criterion_list!$C:$C,Criterion_list!E:E)=0,"",_xlfn.XLOOKUP($M165,Criterion_list!$C:$C,Criterion_list!E:E)),"")</f>
        <v/>
      </c>
      <c r="P165" s="330"/>
      <c r="Q165" s="304"/>
      <c r="R165" s="319" t="str">
        <f t="shared" si="2"/>
        <v/>
      </c>
      <c r="S165" s="304"/>
      <c r="T165" s="306"/>
      <c r="U165" s="305"/>
      <c r="V165" s="304"/>
      <c r="W165" s="304"/>
      <c r="X165" s="320" t="str">
        <f>IF(M165="","",_xlfn.XLOOKUP(M165,'Criteria Mapping'!A:A,'Criteria Mapping'!W:W))</f>
        <v/>
      </c>
      <c r="Y165" s="320" t="str">
        <f>IF(M165="","",_xlfn.XLOOKUP(M165,'Criteria Mapping'!A:A,'Criteria Mapping'!AH:AH))</f>
        <v/>
      </c>
      <c r="Z165" s="320" t="str">
        <f>IF(M165="","",_xlfn.XLOOKUP(M165,'Criteria Mapping'!A:A,'Criteria Mapping'!AD:AD))</f>
        <v/>
      </c>
      <c r="AA165"/>
      <c r="AC165" s="313"/>
      <c r="AE165" s="313"/>
      <c r="AG165" s="313"/>
      <c r="AI165" s="313"/>
      <c r="AK165" s="313"/>
      <c r="AM165" s="313"/>
      <c r="AO165" s="313"/>
      <c r="AQ165" s="313"/>
      <c r="AS165" s="313"/>
      <c r="AU165" s="313"/>
      <c r="KR165" s="313"/>
      <c r="KT165" s="313"/>
      <c r="KV165" s="313"/>
      <c r="KX165" s="313"/>
      <c r="KZ165" s="313"/>
      <c r="LB165" s="313"/>
      <c r="LD165" s="313"/>
      <c r="LF165" s="313"/>
      <c r="LH165" s="313"/>
      <c r="LJ165" s="313"/>
      <c r="LL165" s="313"/>
      <c r="LN165" s="313"/>
      <c r="LP165" s="313"/>
      <c r="LR165" s="313"/>
      <c r="LT165" s="313"/>
      <c r="LV165" s="313"/>
      <c r="LX165" s="313"/>
      <c r="LZ165" s="313"/>
      <c r="MB165" s="313"/>
      <c r="MD165" s="313"/>
      <c r="MF165" s="313"/>
      <c r="MH165" s="313"/>
      <c r="MJ165" s="313"/>
      <c r="ML165" s="313"/>
      <c r="MN165" s="313"/>
      <c r="MP165" s="313"/>
      <c r="MR165" s="313"/>
      <c r="MT165" s="313"/>
      <c r="MV165" s="313"/>
      <c r="MX165" s="313"/>
      <c r="MZ165" s="313"/>
      <c r="NB165" s="313"/>
      <c r="ND165" s="313"/>
      <c r="NF165" s="313"/>
      <c r="NH165" s="313"/>
      <c r="NJ165" s="313"/>
      <c r="NL165" s="313"/>
      <c r="NN165" s="313"/>
      <c r="NP165" s="313"/>
      <c r="NR165" s="313"/>
    </row>
    <row r="166" spans="1:382" s="281" customFormat="1" ht="150" customHeight="1">
      <c r="A166"/>
      <c r="B166"/>
      <c r="C166"/>
      <c r="D166"/>
      <c r="E166"/>
      <c r="F166"/>
      <c r="G166"/>
      <c r="H166"/>
      <c r="I166" t="str">
        <f>IF(M166="","",INDEX(Criterion_list!F:F,MATCH('MMS criteria'!M166,Criterion_list!C:C,0)))</f>
        <v/>
      </c>
      <c r="J166" s="312"/>
      <c r="K166" s="316" t="str">
        <f>IFERROR(IF(_xlfn.XLOOKUP($M166,Criterion_list!$C:$C,Criterion_list!A:A)=0,"",_xlfn.XLOOKUP($M166,Criterion_list!$C:$C,Criterion_list!A:A)),"")</f>
        <v/>
      </c>
      <c r="L166" s="317" t="str">
        <f>IFERROR(IF(_xlfn.XLOOKUP($M166,Criterion_list!$C:$C,Criterion_list!B:B)=0,"",_xlfn.XLOOKUP($M166,Criterion_list!$C:$C,Criterion_list!B:B)),"")</f>
        <v/>
      </c>
      <c r="M166" s="317" t="str">
        <f>IF(J166="","",_xlfn.XLOOKUP(J166,'Criteria Mapping'!B:B,'Criteria Mapping'!A:A))</f>
        <v/>
      </c>
      <c r="N166" s="318" t="str">
        <f>IFERROR(IF(_xlfn.XLOOKUP($J166,Criterion_list!$J:$J,Criterion_list!D:D)=0,"",_xlfn.XLOOKUP($J166,Criterion_list!$J:$J,Criterion_list!D:D)),"")</f>
        <v/>
      </c>
      <c r="O166" s="318" t="str">
        <f>IFERROR(IF(_xlfn.XLOOKUP($M166,Criterion_list!$C:$C,Criterion_list!E:E)=0,"",_xlfn.XLOOKUP($M166,Criterion_list!$C:$C,Criterion_list!E:E)),"")</f>
        <v/>
      </c>
      <c r="P166" s="330"/>
      <c r="Q166" s="304"/>
      <c r="R166" s="319" t="str">
        <f t="shared" si="2"/>
        <v/>
      </c>
      <c r="S166" s="304"/>
      <c r="T166" s="306"/>
      <c r="U166" s="305"/>
      <c r="V166" s="304"/>
      <c r="W166" s="304"/>
      <c r="X166" s="320" t="str">
        <f>IF(M166="","",_xlfn.XLOOKUP(M166,'Criteria Mapping'!A:A,'Criteria Mapping'!W:W))</f>
        <v/>
      </c>
      <c r="Y166" s="320" t="str">
        <f>IF(M166="","",_xlfn.XLOOKUP(M166,'Criteria Mapping'!A:A,'Criteria Mapping'!AH:AH))</f>
        <v/>
      </c>
      <c r="Z166" s="320" t="str">
        <f>IF(M166="","",_xlfn.XLOOKUP(M166,'Criteria Mapping'!A:A,'Criteria Mapping'!AD:AD))</f>
        <v/>
      </c>
      <c r="AA166"/>
      <c r="AC166" s="313"/>
      <c r="AE166" s="313"/>
      <c r="AG166" s="313"/>
      <c r="AI166" s="313"/>
      <c r="AK166" s="313"/>
      <c r="AM166" s="313"/>
      <c r="AO166" s="313"/>
      <c r="AQ166" s="313"/>
      <c r="AS166" s="313"/>
      <c r="AU166" s="313"/>
      <c r="KR166" s="313"/>
      <c r="KT166" s="313"/>
      <c r="KV166" s="313"/>
      <c r="KX166" s="313"/>
      <c r="KZ166" s="313"/>
      <c r="LB166" s="313"/>
      <c r="LD166" s="313"/>
      <c r="LF166" s="313"/>
      <c r="LH166" s="313"/>
      <c r="LJ166" s="313"/>
      <c r="LL166" s="313"/>
      <c r="LN166" s="313"/>
      <c r="LP166" s="313"/>
      <c r="LR166" s="313"/>
      <c r="LT166" s="313"/>
      <c r="LV166" s="313"/>
      <c r="LX166" s="313"/>
      <c r="LZ166" s="313"/>
      <c r="MB166" s="313"/>
      <c r="MD166" s="313"/>
      <c r="MF166" s="313"/>
      <c r="MH166" s="313"/>
      <c r="MJ166" s="313"/>
      <c r="ML166" s="313"/>
      <c r="MN166" s="313"/>
      <c r="MP166" s="313"/>
      <c r="MR166" s="313"/>
      <c r="MT166" s="313"/>
      <c r="MV166" s="313"/>
      <c r="MX166" s="313"/>
      <c r="MZ166" s="313"/>
      <c r="NB166" s="313"/>
      <c r="ND166" s="313"/>
      <c r="NF166" s="313"/>
      <c r="NH166" s="313"/>
      <c r="NJ166" s="313"/>
      <c r="NL166" s="313"/>
      <c r="NN166" s="313"/>
      <c r="NP166" s="313"/>
      <c r="NR166" s="313"/>
    </row>
    <row r="167" spans="1:382" s="281" customFormat="1" ht="150" customHeight="1">
      <c r="A167"/>
      <c r="B167"/>
      <c r="C167"/>
      <c r="D167"/>
      <c r="E167"/>
      <c r="F167"/>
      <c r="G167"/>
      <c r="H167"/>
      <c r="I167" t="str">
        <f>IF(M167="","",INDEX(Criterion_list!F:F,MATCH('MMS criteria'!M167,Criterion_list!C:C,0)))</f>
        <v/>
      </c>
      <c r="J167" s="312"/>
      <c r="K167" s="316" t="str">
        <f>IFERROR(IF(_xlfn.XLOOKUP($M167,Criterion_list!$C:$C,Criterion_list!A:A)=0,"",_xlfn.XLOOKUP($M167,Criterion_list!$C:$C,Criterion_list!A:A)),"")</f>
        <v/>
      </c>
      <c r="L167" s="317" t="str">
        <f>IFERROR(IF(_xlfn.XLOOKUP($M167,Criterion_list!$C:$C,Criterion_list!B:B)=0,"",_xlfn.XLOOKUP($M167,Criterion_list!$C:$C,Criterion_list!B:B)),"")</f>
        <v/>
      </c>
      <c r="M167" s="317" t="str">
        <f>IF(J167="","",_xlfn.XLOOKUP(J167,'Criteria Mapping'!B:B,'Criteria Mapping'!A:A))</f>
        <v/>
      </c>
      <c r="N167" s="318" t="str">
        <f>IFERROR(IF(_xlfn.XLOOKUP($J167,Criterion_list!$J:$J,Criterion_list!D:D)=0,"",_xlfn.XLOOKUP($J167,Criterion_list!$J:$J,Criterion_list!D:D)),"")</f>
        <v/>
      </c>
      <c r="O167" s="318" t="str">
        <f>IFERROR(IF(_xlfn.XLOOKUP($M167,Criterion_list!$C:$C,Criterion_list!E:E)=0,"",_xlfn.XLOOKUP($M167,Criterion_list!$C:$C,Criterion_list!E:E)),"")</f>
        <v/>
      </c>
      <c r="P167" s="330"/>
      <c r="Q167" s="304"/>
      <c r="R167" s="319" t="str">
        <f t="shared" si="2"/>
        <v/>
      </c>
      <c r="S167" s="304"/>
      <c r="T167" s="306"/>
      <c r="U167" s="305"/>
      <c r="V167" s="304"/>
      <c r="W167" s="304"/>
      <c r="X167" s="320" t="str">
        <f>IF(M167="","",_xlfn.XLOOKUP(M167,'Criteria Mapping'!A:A,'Criteria Mapping'!W:W))</f>
        <v/>
      </c>
      <c r="Y167" s="320" t="str">
        <f>IF(M167="","",_xlfn.XLOOKUP(M167,'Criteria Mapping'!A:A,'Criteria Mapping'!AH:AH))</f>
        <v/>
      </c>
      <c r="Z167" s="320" t="str">
        <f>IF(M167="","",_xlfn.XLOOKUP(M167,'Criteria Mapping'!A:A,'Criteria Mapping'!AD:AD))</f>
        <v/>
      </c>
      <c r="AA167"/>
      <c r="AC167" s="313"/>
      <c r="AE167" s="313"/>
      <c r="AG167" s="313"/>
      <c r="AI167" s="313"/>
      <c r="AK167" s="313"/>
      <c r="AM167" s="313"/>
      <c r="AO167" s="313"/>
      <c r="AQ167" s="313"/>
      <c r="AS167" s="313"/>
      <c r="AU167" s="313"/>
      <c r="KR167" s="313"/>
      <c r="KT167" s="313"/>
      <c r="KV167" s="313"/>
      <c r="KX167" s="313"/>
      <c r="KZ167" s="313"/>
      <c r="LB167" s="313"/>
      <c r="LD167" s="313"/>
      <c r="LF167" s="313"/>
      <c r="LH167" s="313"/>
      <c r="LJ167" s="313"/>
      <c r="LL167" s="313"/>
      <c r="LN167" s="313"/>
      <c r="LP167" s="313"/>
      <c r="LR167" s="313"/>
      <c r="LT167" s="313"/>
      <c r="LV167" s="313"/>
      <c r="LX167" s="313"/>
      <c r="LZ167" s="313"/>
      <c r="MB167" s="313"/>
      <c r="MD167" s="313"/>
      <c r="MF167" s="313"/>
      <c r="MH167" s="313"/>
      <c r="MJ167" s="313"/>
      <c r="ML167" s="313"/>
      <c r="MN167" s="313"/>
      <c r="MP167" s="313"/>
      <c r="MR167" s="313"/>
      <c r="MT167" s="313"/>
      <c r="MV167" s="313"/>
      <c r="MX167" s="313"/>
      <c r="MZ167" s="313"/>
      <c r="NB167" s="313"/>
      <c r="ND167" s="313"/>
      <c r="NF167" s="313"/>
      <c r="NH167" s="313"/>
      <c r="NJ167" s="313"/>
      <c r="NL167" s="313"/>
      <c r="NN167" s="313"/>
      <c r="NP167" s="313"/>
      <c r="NR167" s="313"/>
    </row>
    <row r="168" spans="1:382" s="281" customFormat="1" ht="150" customHeight="1">
      <c r="A168"/>
      <c r="B168"/>
      <c r="C168"/>
      <c r="D168"/>
      <c r="E168"/>
      <c r="F168"/>
      <c r="G168"/>
      <c r="H168"/>
      <c r="I168" t="str">
        <f>IF(M168="","",INDEX(Criterion_list!F:F,MATCH('MMS criteria'!M168,Criterion_list!C:C,0)))</f>
        <v/>
      </c>
      <c r="J168" s="312"/>
      <c r="K168" s="316" t="str">
        <f>IFERROR(IF(_xlfn.XLOOKUP($M168,Criterion_list!$C:$C,Criterion_list!A:A)=0,"",_xlfn.XLOOKUP($M168,Criterion_list!$C:$C,Criterion_list!A:A)),"")</f>
        <v/>
      </c>
      <c r="L168" s="317" t="str">
        <f>IFERROR(IF(_xlfn.XLOOKUP($M168,Criterion_list!$C:$C,Criterion_list!B:B)=0,"",_xlfn.XLOOKUP($M168,Criterion_list!$C:$C,Criterion_list!B:B)),"")</f>
        <v/>
      </c>
      <c r="M168" s="317" t="str">
        <f>IF(J168="","",_xlfn.XLOOKUP(J168,'Criteria Mapping'!B:B,'Criteria Mapping'!A:A))</f>
        <v/>
      </c>
      <c r="N168" s="318" t="str">
        <f>IFERROR(IF(_xlfn.XLOOKUP($J168,Criterion_list!$J:$J,Criterion_list!D:D)=0,"",_xlfn.XLOOKUP($J168,Criterion_list!$J:$J,Criterion_list!D:D)),"")</f>
        <v/>
      </c>
      <c r="O168" s="318" t="str">
        <f>IFERROR(IF(_xlfn.XLOOKUP($M168,Criterion_list!$C:$C,Criterion_list!E:E)=0,"",_xlfn.XLOOKUP($M168,Criterion_list!$C:$C,Criterion_list!E:E)),"")</f>
        <v/>
      </c>
      <c r="P168" s="330"/>
      <c r="Q168" s="304"/>
      <c r="R168" s="319" t="str">
        <f t="shared" si="2"/>
        <v/>
      </c>
      <c r="S168" s="304"/>
      <c r="T168" s="306"/>
      <c r="U168" s="305"/>
      <c r="V168" s="304"/>
      <c r="W168" s="304"/>
      <c r="X168" s="320" t="str">
        <f>IF(M168="","",_xlfn.XLOOKUP(M168,'Criteria Mapping'!A:A,'Criteria Mapping'!W:W))</f>
        <v/>
      </c>
      <c r="Y168" s="320" t="str">
        <f>IF(M168="","",_xlfn.XLOOKUP(M168,'Criteria Mapping'!A:A,'Criteria Mapping'!AH:AH))</f>
        <v/>
      </c>
      <c r="Z168" s="320" t="str">
        <f>IF(M168="","",_xlfn.XLOOKUP(M168,'Criteria Mapping'!A:A,'Criteria Mapping'!AD:AD))</f>
        <v/>
      </c>
      <c r="AA168"/>
      <c r="AC168" s="313"/>
      <c r="AE168" s="313"/>
      <c r="AG168" s="313"/>
      <c r="AI168" s="313"/>
      <c r="AK168" s="313"/>
      <c r="AM168" s="313"/>
      <c r="AO168" s="313"/>
      <c r="AQ168" s="313"/>
      <c r="AS168" s="313"/>
      <c r="AU168" s="313"/>
      <c r="KR168" s="313"/>
      <c r="KT168" s="313"/>
      <c r="KV168" s="313"/>
      <c r="KX168" s="313"/>
      <c r="KZ168" s="313"/>
      <c r="LB168" s="313"/>
      <c r="LD168" s="313"/>
      <c r="LF168" s="313"/>
      <c r="LH168" s="313"/>
      <c r="LJ168" s="313"/>
      <c r="LL168" s="313"/>
      <c r="LN168" s="313"/>
      <c r="LP168" s="313"/>
      <c r="LR168" s="313"/>
      <c r="LT168" s="313"/>
      <c r="LV168" s="313"/>
      <c r="LX168" s="313"/>
      <c r="LZ168" s="313"/>
      <c r="MB168" s="313"/>
      <c r="MD168" s="313"/>
      <c r="MF168" s="313"/>
      <c r="MH168" s="313"/>
      <c r="MJ168" s="313"/>
      <c r="ML168" s="313"/>
      <c r="MN168" s="313"/>
      <c r="MP168" s="313"/>
      <c r="MR168" s="313"/>
      <c r="MT168" s="313"/>
      <c r="MV168" s="313"/>
      <c r="MX168" s="313"/>
      <c r="MZ168" s="313"/>
      <c r="NB168" s="313"/>
      <c r="ND168" s="313"/>
      <c r="NF168" s="313"/>
      <c r="NH168" s="313"/>
      <c r="NJ168" s="313"/>
      <c r="NL168" s="313"/>
      <c r="NN168" s="313"/>
      <c r="NP168" s="313"/>
      <c r="NR168" s="313"/>
    </row>
    <row r="169" spans="1:382" s="281" customFormat="1" ht="150" customHeight="1">
      <c r="A169"/>
      <c r="B169"/>
      <c r="C169"/>
      <c r="D169"/>
      <c r="E169"/>
      <c r="F169"/>
      <c r="G169"/>
      <c r="H169"/>
      <c r="I169" t="str">
        <f>IF(M169="","",INDEX(Criterion_list!F:F,MATCH('MMS criteria'!M169,Criterion_list!C:C,0)))</f>
        <v/>
      </c>
      <c r="J169" s="312"/>
      <c r="K169" s="316" t="str">
        <f>IFERROR(IF(_xlfn.XLOOKUP($M169,Criterion_list!$C:$C,Criterion_list!A:A)=0,"",_xlfn.XLOOKUP($M169,Criterion_list!$C:$C,Criterion_list!A:A)),"")</f>
        <v/>
      </c>
      <c r="L169" s="317" t="str">
        <f>IFERROR(IF(_xlfn.XLOOKUP($M169,Criterion_list!$C:$C,Criterion_list!B:B)=0,"",_xlfn.XLOOKUP($M169,Criterion_list!$C:$C,Criterion_list!B:B)),"")</f>
        <v/>
      </c>
      <c r="M169" s="317" t="str">
        <f>IF(J169="","",_xlfn.XLOOKUP(J169,'Criteria Mapping'!B:B,'Criteria Mapping'!A:A))</f>
        <v/>
      </c>
      <c r="N169" s="318" t="str">
        <f>IFERROR(IF(_xlfn.XLOOKUP($J169,Criterion_list!$J:$J,Criterion_list!D:D)=0,"",_xlfn.XLOOKUP($J169,Criterion_list!$J:$J,Criterion_list!D:D)),"")</f>
        <v/>
      </c>
      <c r="O169" s="318" t="str">
        <f>IFERROR(IF(_xlfn.XLOOKUP($M169,Criterion_list!$C:$C,Criterion_list!E:E)=0,"",_xlfn.XLOOKUP($M169,Criterion_list!$C:$C,Criterion_list!E:E)),"")</f>
        <v/>
      </c>
      <c r="P169" s="330"/>
      <c r="Q169" s="304"/>
      <c r="R169" s="319" t="str">
        <f t="shared" si="2"/>
        <v/>
      </c>
      <c r="S169" s="304"/>
      <c r="T169" s="306"/>
      <c r="U169" s="305"/>
      <c r="V169" s="304"/>
      <c r="W169" s="304"/>
      <c r="X169" s="320" t="str">
        <f>IF(M169="","",_xlfn.XLOOKUP(M169,'Criteria Mapping'!A:A,'Criteria Mapping'!W:W))</f>
        <v/>
      </c>
      <c r="Y169" s="320" t="str">
        <f>IF(M169="","",_xlfn.XLOOKUP(M169,'Criteria Mapping'!A:A,'Criteria Mapping'!AH:AH))</f>
        <v/>
      </c>
      <c r="Z169" s="320" t="str">
        <f>IF(M169="","",_xlfn.XLOOKUP(M169,'Criteria Mapping'!A:A,'Criteria Mapping'!AD:AD))</f>
        <v/>
      </c>
      <c r="AA169"/>
      <c r="AC169" s="313"/>
      <c r="AE169" s="313"/>
      <c r="AG169" s="313"/>
      <c r="AI169" s="313"/>
      <c r="AK169" s="313"/>
      <c r="AM169" s="313"/>
      <c r="AO169" s="313"/>
      <c r="AQ169" s="313"/>
      <c r="AS169" s="313"/>
      <c r="AU169" s="313"/>
      <c r="KR169" s="313"/>
      <c r="KT169" s="313"/>
      <c r="KV169" s="313"/>
      <c r="KX169" s="313"/>
      <c r="KZ169" s="313"/>
      <c r="LB169" s="313"/>
      <c r="LD169" s="313"/>
      <c r="LF169" s="313"/>
      <c r="LH169" s="313"/>
      <c r="LJ169" s="313"/>
      <c r="LL169" s="313"/>
      <c r="LN169" s="313"/>
      <c r="LP169" s="313"/>
      <c r="LR169" s="313"/>
      <c r="LT169" s="313"/>
      <c r="LV169" s="313"/>
      <c r="LX169" s="313"/>
      <c r="LZ169" s="313"/>
      <c r="MB169" s="313"/>
      <c r="MD169" s="313"/>
      <c r="MF169" s="313"/>
      <c r="MH169" s="313"/>
      <c r="MJ169" s="313"/>
      <c r="ML169" s="313"/>
      <c r="MN169" s="313"/>
      <c r="MP169" s="313"/>
      <c r="MR169" s="313"/>
      <c r="MT169" s="313"/>
      <c r="MV169" s="313"/>
      <c r="MX169" s="313"/>
      <c r="MZ169" s="313"/>
      <c r="NB169" s="313"/>
      <c r="ND169" s="313"/>
      <c r="NF169" s="313"/>
      <c r="NH169" s="313"/>
      <c r="NJ169" s="313"/>
      <c r="NL169" s="313"/>
      <c r="NN169" s="313"/>
      <c r="NP169" s="313"/>
      <c r="NR169" s="313"/>
    </row>
    <row r="170" spans="1:382" s="281" customFormat="1" ht="150" customHeight="1">
      <c r="A170"/>
      <c r="B170"/>
      <c r="C170"/>
      <c r="D170"/>
      <c r="E170"/>
      <c r="F170"/>
      <c r="G170"/>
      <c r="H170"/>
      <c r="I170" t="str">
        <f>IF(M170="","",INDEX(Criterion_list!F:F,MATCH('MMS criteria'!M170,Criterion_list!C:C,0)))</f>
        <v/>
      </c>
      <c r="J170" s="312"/>
      <c r="K170" s="316" t="str">
        <f>IFERROR(IF(_xlfn.XLOOKUP($M170,Criterion_list!$C:$C,Criterion_list!A:A)=0,"",_xlfn.XLOOKUP($M170,Criterion_list!$C:$C,Criterion_list!A:A)),"")</f>
        <v/>
      </c>
      <c r="L170" s="317" t="str">
        <f>IFERROR(IF(_xlfn.XLOOKUP($M170,Criterion_list!$C:$C,Criterion_list!B:B)=0,"",_xlfn.XLOOKUP($M170,Criterion_list!$C:$C,Criterion_list!B:B)),"")</f>
        <v/>
      </c>
      <c r="M170" s="317" t="str">
        <f>IF(J170="","",_xlfn.XLOOKUP(J170,'Criteria Mapping'!B:B,'Criteria Mapping'!A:A))</f>
        <v/>
      </c>
      <c r="N170" s="318" t="str">
        <f>IFERROR(IF(_xlfn.XLOOKUP($J170,Criterion_list!$J:$J,Criterion_list!D:D)=0,"",_xlfn.XLOOKUP($J170,Criterion_list!$J:$J,Criterion_list!D:D)),"")</f>
        <v/>
      </c>
      <c r="O170" s="318" t="str">
        <f>IFERROR(IF(_xlfn.XLOOKUP($M170,Criterion_list!$C:$C,Criterion_list!E:E)=0,"",_xlfn.XLOOKUP($M170,Criterion_list!$C:$C,Criterion_list!E:E)),"")</f>
        <v/>
      </c>
      <c r="P170" s="330"/>
      <c r="Q170" s="304"/>
      <c r="R170" s="319" t="str">
        <f t="shared" si="2"/>
        <v/>
      </c>
      <c r="S170" s="304"/>
      <c r="T170" s="306"/>
      <c r="U170" s="305"/>
      <c r="V170" s="304"/>
      <c r="W170" s="304"/>
      <c r="X170" s="320" t="str">
        <f>IF(M170="","",_xlfn.XLOOKUP(M170,'Criteria Mapping'!A:A,'Criteria Mapping'!W:W))</f>
        <v/>
      </c>
      <c r="Y170" s="320" t="str">
        <f>IF(M170="","",_xlfn.XLOOKUP(M170,'Criteria Mapping'!A:A,'Criteria Mapping'!AH:AH))</f>
        <v/>
      </c>
      <c r="Z170" s="320" t="str">
        <f>IF(M170="","",_xlfn.XLOOKUP(M170,'Criteria Mapping'!A:A,'Criteria Mapping'!AD:AD))</f>
        <v/>
      </c>
      <c r="AA170"/>
      <c r="AC170" s="313"/>
      <c r="AE170" s="313"/>
      <c r="AG170" s="313"/>
      <c r="AI170" s="313"/>
      <c r="AK170" s="313"/>
      <c r="AM170" s="313"/>
      <c r="AO170" s="313"/>
      <c r="AQ170" s="313"/>
      <c r="AS170" s="313"/>
      <c r="AU170" s="313"/>
      <c r="KR170" s="313"/>
      <c r="KT170" s="313"/>
      <c r="KV170" s="313"/>
      <c r="KX170" s="313"/>
      <c r="KZ170" s="313"/>
      <c r="LB170" s="313"/>
      <c r="LD170" s="313"/>
      <c r="LF170" s="313"/>
      <c r="LH170" s="313"/>
      <c r="LJ170" s="313"/>
      <c r="LL170" s="313"/>
      <c r="LN170" s="313"/>
      <c r="LP170" s="313"/>
      <c r="LR170" s="313"/>
      <c r="LT170" s="313"/>
      <c r="LV170" s="313"/>
      <c r="LX170" s="313"/>
      <c r="LZ170" s="313"/>
      <c r="MB170" s="313"/>
      <c r="MD170" s="313"/>
      <c r="MF170" s="313"/>
      <c r="MH170" s="313"/>
      <c r="MJ170" s="313"/>
      <c r="ML170" s="313"/>
      <c r="MN170" s="313"/>
      <c r="MP170" s="313"/>
      <c r="MR170" s="313"/>
      <c r="MT170" s="313"/>
      <c r="MV170" s="313"/>
      <c r="MX170" s="313"/>
      <c r="MZ170" s="313"/>
      <c r="NB170" s="313"/>
      <c r="ND170" s="313"/>
      <c r="NF170" s="313"/>
      <c r="NH170" s="313"/>
      <c r="NJ170" s="313"/>
      <c r="NL170" s="313"/>
      <c r="NN170" s="313"/>
      <c r="NP170" s="313"/>
      <c r="NR170" s="313"/>
    </row>
    <row r="171" spans="1:382" s="281" customFormat="1" ht="150" customHeight="1">
      <c r="A171"/>
      <c r="B171"/>
      <c r="C171"/>
      <c r="D171"/>
      <c r="E171"/>
      <c r="F171"/>
      <c r="G171"/>
      <c r="H171"/>
      <c r="I171" t="str">
        <f>IF(M171="","",INDEX(Criterion_list!F:F,MATCH('MMS criteria'!M171,Criterion_list!C:C,0)))</f>
        <v/>
      </c>
      <c r="J171" s="312"/>
      <c r="K171" s="316" t="str">
        <f>IFERROR(IF(_xlfn.XLOOKUP($M171,Criterion_list!$C:$C,Criterion_list!A:A)=0,"",_xlfn.XLOOKUP($M171,Criterion_list!$C:$C,Criterion_list!A:A)),"")</f>
        <v/>
      </c>
      <c r="L171" s="317" t="str">
        <f>IFERROR(IF(_xlfn.XLOOKUP($M171,Criterion_list!$C:$C,Criterion_list!B:B)=0,"",_xlfn.XLOOKUP($M171,Criterion_list!$C:$C,Criterion_list!B:B)),"")</f>
        <v/>
      </c>
      <c r="M171" s="317" t="str">
        <f>IF(J171="","",_xlfn.XLOOKUP(J171,'Criteria Mapping'!B:B,'Criteria Mapping'!A:A))</f>
        <v/>
      </c>
      <c r="N171" s="318" t="str">
        <f>IFERROR(IF(_xlfn.XLOOKUP($J171,Criterion_list!$J:$J,Criterion_list!D:D)=0,"",_xlfn.XLOOKUP($J171,Criterion_list!$J:$J,Criterion_list!D:D)),"")</f>
        <v/>
      </c>
      <c r="O171" s="318" t="str">
        <f>IFERROR(IF(_xlfn.XLOOKUP($M171,Criterion_list!$C:$C,Criterion_list!E:E)=0,"",_xlfn.XLOOKUP($M171,Criterion_list!$C:$C,Criterion_list!E:E)),"")</f>
        <v/>
      </c>
      <c r="P171" s="330"/>
      <c r="Q171" s="304"/>
      <c r="R171" s="319" t="str">
        <f t="shared" si="2"/>
        <v/>
      </c>
      <c r="S171" s="304"/>
      <c r="T171" s="306"/>
      <c r="U171" s="305"/>
      <c r="V171" s="304"/>
      <c r="W171" s="304"/>
      <c r="X171" s="320" t="str">
        <f>IF(M171="","",_xlfn.XLOOKUP(M171,'Criteria Mapping'!A:A,'Criteria Mapping'!W:W))</f>
        <v/>
      </c>
      <c r="Y171" s="320" t="str">
        <f>IF(M171="","",_xlfn.XLOOKUP(M171,'Criteria Mapping'!A:A,'Criteria Mapping'!AH:AH))</f>
        <v/>
      </c>
      <c r="Z171" s="320" t="str">
        <f>IF(M171="","",_xlfn.XLOOKUP(M171,'Criteria Mapping'!A:A,'Criteria Mapping'!AD:AD))</f>
        <v/>
      </c>
      <c r="AA171"/>
      <c r="AC171" s="313"/>
      <c r="AE171" s="313"/>
      <c r="AG171" s="313"/>
      <c r="AI171" s="313"/>
      <c r="AK171" s="313"/>
      <c r="AM171" s="313"/>
      <c r="AO171" s="313"/>
      <c r="AQ171" s="313"/>
      <c r="AS171" s="313"/>
      <c r="AU171" s="313"/>
      <c r="KR171" s="313"/>
      <c r="KT171" s="313"/>
      <c r="KV171" s="313"/>
      <c r="KX171" s="313"/>
      <c r="KZ171" s="313"/>
      <c r="LB171" s="313"/>
      <c r="LD171" s="313"/>
      <c r="LF171" s="313"/>
      <c r="LH171" s="313"/>
      <c r="LJ171" s="313"/>
      <c r="LL171" s="313"/>
      <c r="LN171" s="313"/>
      <c r="LP171" s="313"/>
      <c r="LR171" s="313"/>
      <c r="LT171" s="313"/>
      <c r="LV171" s="313"/>
      <c r="LX171" s="313"/>
      <c r="LZ171" s="313"/>
      <c r="MB171" s="313"/>
      <c r="MD171" s="313"/>
      <c r="MF171" s="313"/>
      <c r="MH171" s="313"/>
      <c r="MJ171" s="313"/>
      <c r="ML171" s="313"/>
      <c r="MN171" s="313"/>
      <c r="MP171" s="313"/>
      <c r="MR171" s="313"/>
      <c r="MT171" s="313"/>
      <c r="MV171" s="313"/>
      <c r="MX171" s="313"/>
      <c r="MZ171" s="313"/>
      <c r="NB171" s="313"/>
      <c r="ND171" s="313"/>
      <c r="NF171" s="313"/>
      <c r="NH171" s="313"/>
      <c r="NJ171" s="313"/>
      <c r="NL171" s="313"/>
      <c r="NN171" s="313"/>
      <c r="NP171" s="313"/>
      <c r="NR171" s="313"/>
    </row>
    <row r="172" spans="1:382" s="281" customFormat="1" ht="150" customHeight="1">
      <c r="A172"/>
      <c r="B172"/>
      <c r="C172"/>
      <c r="D172"/>
      <c r="E172"/>
      <c r="F172"/>
      <c r="G172"/>
      <c r="H172"/>
      <c r="I172" t="str">
        <f>IF(M172="","",INDEX(Criterion_list!F:F,MATCH('MMS criteria'!M172,Criterion_list!C:C,0)))</f>
        <v/>
      </c>
      <c r="J172" s="312"/>
      <c r="K172" s="316" t="str">
        <f>IFERROR(IF(_xlfn.XLOOKUP($M172,Criterion_list!$C:$C,Criterion_list!A:A)=0,"",_xlfn.XLOOKUP($M172,Criterion_list!$C:$C,Criterion_list!A:A)),"")</f>
        <v/>
      </c>
      <c r="L172" s="317" t="str">
        <f>IFERROR(IF(_xlfn.XLOOKUP($M172,Criterion_list!$C:$C,Criterion_list!B:B)=0,"",_xlfn.XLOOKUP($M172,Criterion_list!$C:$C,Criterion_list!B:B)),"")</f>
        <v/>
      </c>
      <c r="M172" s="317" t="str">
        <f>IF(J172="","",_xlfn.XLOOKUP(J172,'Criteria Mapping'!B:B,'Criteria Mapping'!A:A))</f>
        <v/>
      </c>
      <c r="N172" s="318" t="str">
        <f>IFERROR(IF(_xlfn.XLOOKUP($J172,Criterion_list!$J:$J,Criterion_list!D:D)=0,"",_xlfn.XLOOKUP($J172,Criterion_list!$J:$J,Criterion_list!D:D)),"")</f>
        <v/>
      </c>
      <c r="O172" s="318" t="str">
        <f>IFERROR(IF(_xlfn.XLOOKUP($M172,Criterion_list!$C:$C,Criterion_list!E:E)=0,"",_xlfn.XLOOKUP($M172,Criterion_list!$C:$C,Criterion_list!E:E)),"")</f>
        <v/>
      </c>
      <c r="P172" s="330"/>
      <c r="Q172" s="304"/>
      <c r="R172" s="319" t="str">
        <f t="shared" si="2"/>
        <v/>
      </c>
      <c r="S172" s="304"/>
      <c r="T172" s="306"/>
      <c r="U172" s="305"/>
      <c r="V172" s="304"/>
      <c r="W172" s="304"/>
      <c r="X172" s="320" t="str">
        <f>IF(M172="","",_xlfn.XLOOKUP(M172,'Criteria Mapping'!A:A,'Criteria Mapping'!W:W))</f>
        <v/>
      </c>
      <c r="Y172" s="320" t="str">
        <f>IF(M172="","",_xlfn.XLOOKUP(M172,'Criteria Mapping'!A:A,'Criteria Mapping'!AH:AH))</f>
        <v/>
      </c>
      <c r="Z172" s="320" t="str">
        <f>IF(M172="","",_xlfn.XLOOKUP(M172,'Criteria Mapping'!A:A,'Criteria Mapping'!AD:AD))</f>
        <v/>
      </c>
      <c r="AA172"/>
      <c r="AC172" s="313"/>
      <c r="AE172" s="313"/>
      <c r="AG172" s="313"/>
      <c r="AI172" s="313"/>
      <c r="AK172" s="313"/>
      <c r="AM172" s="313"/>
      <c r="AO172" s="313"/>
      <c r="AQ172" s="313"/>
      <c r="AS172" s="313"/>
      <c r="AU172" s="313"/>
      <c r="KR172" s="313"/>
      <c r="KT172" s="313"/>
      <c r="KV172" s="313"/>
      <c r="KX172" s="313"/>
      <c r="KZ172" s="313"/>
      <c r="LB172" s="313"/>
      <c r="LD172" s="313"/>
      <c r="LF172" s="313"/>
      <c r="LH172" s="313"/>
      <c r="LJ172" s="313"/>
      <c r="LL172" s="313"/>
      <c r="LN172" s="313"/>
      <c r="LP172" s="313"/>
      <c r="LR172" s="313"/>
      <c r="LT172" s="313"/>
      <c r="LV172" s="313"/>
      <c r="LX172" s="313"/>
      <c r="LZ172" s="313"/>
      <c r="MB172" s="313"/>
      <c r="MD172" s="313"/>
      <c r="MF172" s="313"/>
      <c r="MH172" s="313"/>
      <c r="MJ172" s="313"/>
      <c r="ML172" s="313"/>
      <c r="MN172" s="313"/>
      <c r="MP172" s="313"/>
      <c r="MR172" s="313"/>
      <c r="MT172" s="313"/>
      <c r="MV172" s="313"/>
      <c r="MX172" s="313"/>
      <c r="MZ172" s="313"/>
      <c r="NB172" s="313"/>
      <c r="ND172" s="313"/>
      <c r="NF172" s="313"/>
      <c r="NH172" s="313"/>
      <c r="NJ172" s="313"/>
      <c r="NL172" s="313"/>
      <c r="NN172" s="313"/>
      <c r="NP172" s="313"/>
      <c r="NR172" s="313"/>
    </row>
    <row r="173" spans="1:382" s="281" customFormat="1" ht="150" customHeight="1">
      <c r="A173"/>
      <c r="B173"/>
      <c r="C173"/>
      <c r="D173"/>
      <c r="E173"/>
      <c r="F173"/>
      <c r="G173"/>
      <c r="H173"/>
      <c r="I173" t="str">
        <f>IF(M173="","",INDEX(Criterion_list!F:F,MATCH('MMS criteria'!M173,Criterion_list!C:C,0)))</f>
        <v/>
      </c>
      <c r="J173" s="312"/>
      <c r="K173" s="316" t="str">
        <f>IFERROR(IF(_xlfn.XLOOKUP($M173,Criterion_list!$C:$C,Criterion_list!A:A)=0,"",_xlfn.XLOOKUP($M173,Criterion_list!$C:$C,Criterion_list!A:A)),"")</f>
        <v/>
      </c>
      <c r="L173" s="317" t="str">
        <f>IFERROR(IF(_xlfn.XLOOKUP($M173,Criterion_list!$C:$C,Criterion_list!B:B)=0,"",_xlfn.XLOOKUP($M173,Criterion_list!$C:$C,Criterion_list!B:B)),"")</f>
        <v/>
      </c>
      <c r="M173" s="317" t="str">
        <f>IF(J173="","",_xlfn.XLOOKUP(J173,'Criteria Mapping'!B:B,'Criteria Mapping'!A:A))</f>
        <v/>
      </c>
      <c r="N173" s="318" t="str">
        <f>IFERROR(IF(_xlfn.XLOOKUP($J173,Criterion_list!$J:$J,Criterion_list!D:D)=0,"",_xlfn.XLOOKUP($J173,Criterion_list!$J:$J,Criterion_list!D:D)),"")</f>
        <v/>
      </c>
      <c r="O173" s="318" t="str">
        <f>IFERROR(IF(_xlfn.XLOOKUP($M173,Criterion_list!$C:$C,Criterion_list!E:E)=0,"",_xlfn.XLOOKUP($M173,Criterion_list!$C:$C,Criterion_list!E:E)),"")</f>
        <v/>
      </c>
      <c r="P173" s="330"/>
      <c r="Q173" s="304"/>
      <c r="R173" s="319" t="str">
        <f t="shared" si="2"/>
        <v/>
      </c>
      <c r="S173" s="304"/>
      <c r="T173" s="306"/>
      <c r="U173" s="305"/>
      <c r="V173" s="304"/>
      <c r="W173" s="304"/>
      <c r="X173" s="320" t="str">
        <f>IF(M173="","",_xlfn.XLOOKUP(M173,'Criteria Mapping'!A:A,'Criteria Mapping'!W:W))</f>
        <v/>
      </c>
      <c r="Y173" s="320" t="str">
        <f>IF(M173="","",_xlfn.XLOOKUP(M173,'Criteria Mapping'!A:A,'Criteria Mapping'!AH:AH))</f>
        <v/>
      </c>
      <c r="Z173" s="320" t="str">
        <f>IF(M173="","",_xlfn.XLOOKUP(M173,'Criteria Mapping'!A:A,'Criteria Mapping'!AD:AD))</f>
        <v/>
      </c>
      <c r="AA173"/>
      <c r="AC173" s="313"/>
      <c r="AE173" s="313"/>
      <c r="AG173" s="313"/>
      <c r="AI173" s="313"/>
      <c r="AK173" s="313"/>
      <c r="AM173" s="313"/>
      <c r="AO173" s="313"/>
      <c r="AQ173" s="313"/>
      <c r="AS173" s="313"/>
      <c r="AU173" s="313"/>
      <c r="KR173" s="313"/>
      <c r="KT173" s="313"/>
      <c r="KV173" s="313"/>
      <c r="KX173" s="313"/>
      <c r="KZ173" s="313"/>
      <c r="LB173" s="313"/>
      <c r="LD173" s="313"/>
      <c r="LF173" s="313"/>
      <c r="LH173" s="313"/>
      <c r="LJ173" s="313"/>
      <c r="LL173" s="313"/>
      <c r="LN173" s="313"/>
      <c r="LP173" s="313"/>
      <c r="LR173" s="313"/>
      <c r="LT173" s="313"/>
      <c r="LV173" s="313"/>
      <c r="LX173" s="313"/>
      <c r="LZ173" s="313"/>
      <c r="MB173" s="313"/>
      <c r="MD173" s="313"/>
      <c r="MF173" s="313"/>
      <c r="MH173" s="313"/>
      <c r="MJ173" s="313"/>
      <c r="ML173" s="313"/>
      <c r="MN173" s="313"/>
      <c r="MP173" s="313"/>
      <c r="MR173" s="313"/>
      <c r="MT173" s="313"/>
      <c r="MV173" s="313"/>
      <c r="MX173" s="313"/>
      <c r="MZ173" s="313"/>
      <c r="NB173" s="313"/>
      <c r="ND173" s="313"/>
      <c r="NF173" s="313"/>
      <c r="NH173" s="313"/>
      <c r="NJ173" s="313"/>
      <c r="NL173" s="313"/>
      <c r="NN173" s="313"/>
      <c r="NP173" s="313"/>
      <c r="NR173" s="313"/>
    </row>
    <row r="174" spans="1:382" s="281" customFormat="1" ht="150" customHeight="1">
      <c r="A174"/>
      <c r="B174"/>
      <c r="C174"/>
      <c r="D174"/>
      <c r="E174"/>
      <c r="F174"/>
      <c r="G174"/>
      <c r="H174"/>
      <c r="I174" t="str">
        <f>IF(M174="","",INDEX(Criterion_list!F:F,MATCH('MMS criteria'!M174,Criterion_list!C:C,0)))</f>
        <v/>
      </c>
      <c r="J174" s="312"/>
      <c r="K174" s="316" t="str">
        <f>IFERROR(IF(_xlfn.XLOOKUP($M174,Criterion_list!$C:$C,Criterion_list!A:A)=0,"",_xlfn.XLOOKUP($M174,Criterion_list!$C:$C,Criterion_list!A:A)),"")</f>
        <v/>
      </c>
      <c r="L174" s="317" t="str">
        <f>IFERROR(IF(_xlfn.XLOOKUP($M174,Criterion_list!$C:$C,Criterion_list!B:B)=0,"",_xlfn.XLOOKUP($M174,Criterion_list!$C:$C,Criterion_list!B:B)),"")</f>
        <v/>
      </c>
      <c r="M174" s="317" t="str">
        <f>IF(J174="","",_xlfn.XLOOKUP(J174,'Criteria Mapping'!B:B,'Criteria Mapping'!A:A))</f>
        <v/>
      </c>
      <c r="N174" s="318" t="str">
        <f>IFERROR(IF(_xlfn.XLOOKUP($J174,Criterion_list!$J:$J,Criterion_list!D:D)=0,"",_xlfn.XLOOKUP($J174,Criterion_list!$J:$J,Criterion_list!D:D)),"")</f>
        <v/>
      </c>
      <c r="O174" s="318" t="str">
        <f>IFERROR(IF(_xlfn.XLOOKUP($M174,Criterion_list!$C:$C,Criterion_list!E:E)=0,"",_xlfn.XLOOKUP($M174,Criterion_list!$C:$C,Criterion_list!E:E)),"")</f>
        <v/>
      </c>
      <c r="P174" s="330"/>
      <c r="Q174" s="304"/>
      <c r="R174" s="319" t="str">
        <f t="shared" si="2"/>
        <v/>
      </c>
      <c r="S174" s="304"/>
      <c r="T174" s="306"/>
      <c r="U174" s="305"/>
      <c r="V174" s="304"/>
      <c r="W174" s="304"/>
      <c r="X174" s="320" t="str">
        <f>IF(M174="","",_xlfn.XLOOKUP(M174,'Criteria Mapping'!A:A,'Criteria Mapping'!W:W))</f>
        <v/>
      </c>
      <c r="Y174" s="320" t="str">
        <f>IF(M174="","",_xlfn.XLOOKUP(M174,'Criteria Mapping'!A:A,'Criteria Mapping'!AH:AH))</f>
        <v/>
      </c>
      <c r="Z174" s="320" t="str">
        <f>IF(M174="","",_xlfn.XLOOKUP(M174,'Criteria Mapping'!A:A,'Criteria Mapping'!AD:AD))</f>
        <v/>
      </c>
      <c r="AA174"/>
      <c r="AC174" s="313"/>
      <c r="AE174" s="313"/>
      <c r="AG174" s="313"/>
      <c r="AI174" s="313"/>
      <c r="AK174" s="313"/>
      <c r="AM174" s="313"/>
      <c r="AO174" s="313"/>
      <c r="AQ174" s="313"/>
      <c r="AS174" s="313"/>
      <c r="AU174" s="313"/>
      <c r="KR174" s="313"/>
      <c r="KT174" s="313"/>
      <c r="KV174" s="313"/>
      <c r="KX174" s="313"/>
      <c r="KZ174" s="313"/>
      <c r="LB174" s="313"/>
      <c r="LD174" s="313"/>
      <c r="LF174" s="313"/>
      <c r="LH174" s="313"/>
      <c r="LJ174" s="313"/>
      <c r="LL174" s="313"/>
      <c r="LN174" s="313"/>
      <c r="LP174" s="313"/>
      <c r="LR174" s="313"/>
      <c r="LT174" s="313"/>
      <c r="LV174" s="313"/>
      <c r="LX174" s="313"/>
      <c r="LZ174" s="313"/>
      <c r="MB174" s="313"/>
      <c r="MD174" s="313"/>
      <c r="MF174" s="313"/>
      <c r="MH174" s="313"/>
      <c r="MJ174" s="313"/>
      <c r="ML174" s="313"/>
      <c r="MN174" s="313"/>
      <c r="MP174" s="313"/>
      <c r="MR174" s="313"/>
      <c r="MT174" s="313"/>
      <c r="MV174" s="313"/>
      <c r="MX174" s="313"/>
      <c r="MZ174" s="313"/>
      <c r="NB174" s="313"/>
      <c r="ND174" s="313"/>
      <c r="NF174" s="313"/>
      <c r="NH174" s="313"/>
      <c r="NJ174" s="313"/>
      <c r="NL174" s="313"/>
      <c r="NN174" s="313"/>
      <c r="NP174" s="313"/>
      <c r="NR174" s="313"/>
    </row>
    <row r="175" spans="1:382" s="281" customFormat="1" ht="150" customHeight="1">
      <c r="A175"/>
      <c r="B175"/>
      <c r="C175"/>
      <c r="D175"/>
      <c r="E175"/>
      <c r="F175"/>
      <c r="G175"/>
      <c r="H175"/>
      <c r="I175" t="str">
        <f>IF(M175="","",INDEX(Criterion_list!F:F,MATCH('MMS criteria'!M175,Criterion_list!C:C,0)))</f>
        <v/>
      </c>
      <c r="J175" s="312"/>
      <c r="K175" s="316" t="str">
        <f>IFERROR(IF(_xlfn.XLOOKUP($M175,Criterion_list!$C:$C,Criterion_list!A:A)=0,"",_xlfn.XLOOKUP($M175,Criterion_list!$C:$C,Criterion_list!A:A)),"")</f>
        <v/>
      </c>
      <c r="L175" s="317" t="str">
        <f>IFERROR(IF(_xlfn.XLOOKUP($M175,Criterion_list!$C:$C,Criterion_list!B:B)=0,"",_xlfn.XLOOKUP($M175,Criterion_list!$C:$C,Criterion_list!B:B)),"")</f>
        <v/>
      </c>
      <c r="M175" s="317" t="str">
        <f>IF(J175="","",_xlfn.XLOOKUP(J175,'Criteria Mapping'!B:B,'Criteria Mapping'!A:A))</f>
        <v/>
      </c>
      <c r="N175" s="318" t="str">
        <f>IFERROR(IF(_xlfn.XLOOKUP($J175,Criterion_list!$J:$J,Criterion_list!D:D)=0,"",_xlfn.XLOOKUP($J175,Criterion_list!$J:$J,Criterion_list!D:D)),"")</f>
        <v/>
      </c>
      <c r="O175" s="318" t="str">
        <f>IFERROR(IF(_xlfn.XLOOKUP($M175,Criterion_list!$C:$C,Criterion_list!E:E)=0,"",_xlfn.XLOOKUP($M175,Criterion_list!$C:$C,Criterion_list!E:E)),"")</f>
        <v/>
      </c>
      <c r="P175" s="330"/>
      <c r="Q175" s="304"/>
      <c r="R175" s="319" t="str">
        <f t="shared" si="2"/>
        <v/>
      </c>
      <c r="S175" s="304"/>
      <c r="T175" s="306"/>
      <c r="U175" s="305"/>
      <c r="V175" s="304"/>
      <c r="W175" s="304"/>
      <c r="X175" s="320" t="str">
        <f>IF(M175="","",_xlfn.XLOOKUP(M175,'Criteria Mapping'!A:A,'Criteria Mapping'!W:W))</f>
        <v/>
      </c>
      <c r="Y175" s="320" t="str">
        <f>IF(M175="","",_xlfn.XLOOKUP(M175,'Criteria Mapping'!A:A,'Criteria Mapping'!AH:AH))</f>
        <v/>
      </c>
      <c r="Z175" s="320" t="str">
        <f>IF(M175="","",_xlfn.XLOOKUP(M175,'Criteria Mapping'!A:A,'Criteria Mapping'!AD:AD))</f>
        <v/>
      </c>
      <c r="AA175"/>
      <c r="AC175" s="313"/>
      <c r="AE175" s="313"/>
      <c r="AG175" s="313"/>
      <c r="AI175" s="313"/>
      <c r="AK175" s="313"/>
      <c r="AM175" s="313"/>
      <c r="AO175" s="313"/>
      <c r="AQ175" s="313"/>
      <c r="AS175" s="313"/>
      <c r="AU175" s="313"/>
      <c r="KR175" s="313"/>
      <c r="KT175" s="313"/>
      <c r="KV175" s="313"/>
      <c r="KX175" s="313"/>
      <c r="KZ175" s="313"/>
      <c r="LB175" s="313"/>
      <c r="LD175" s="313"/>
      <c r="LF175" s="313"/>
      <c r="LH175" s="313"/>
      <c r="LJ175" s="313"/>
      <c r="LL175" s="313"/>
      <c r="LN175" s="313"/>
      <c r="LP175" s="313"/>
      <c r="LR175" s="313"/>
      <c r="LT175" s="313"/>
      <c r="LV175" s="313"/>
      <c r="LX175" s="313"/>
      <c r="LZ175" s="313"/>
      <c r="MB175" s="313"/>
      <c r="MD175" s="313"/>
      <c r="MF175" s="313"/>
      <c r="MH175" s="313"/>
      <c r="MJ175" s="313"/>
      <c r="ML175" s="313"/>
      <c r="MN175" s="313"/>
      <c r="MP175" s="313"/>
      <c r="MR175" s="313"/>
      <c r="MT175" s="313"/>
      <c r="MV175" s="313"/>
      <c r="MX175" s="313"/>
      <c r="MZ175" s="313"/>
      <c r="NB175" s="313"/>
      <c r="ND175" s="313"/>
      <c r="NF175" s="313"/>
      <c r="NH175" s="313"/>
      <c r="NJ175" s="313"/>
      <c r="NL175" s="313"/>
      <c r="NN175" s="313"/>
      <c r="NP175" s="313"/>
      <c r="NR175" s="313"/>
    </row>
    <row r="176" spans="1:382" s="281" customFormat="1" ht="150" customHeight="1">
      <c r="A176"/>
      <c r="B176"/>
      <c r="C176"/>
      <c r="D176"/>
      <c r="E176"/>
      <c r="F176"/>
      <c r="G176"/>
      <c r="H176"/>
      <c r="I176" t="str">
        <f>IF(M176="","",INDEX(Criterion_list!F:F,MATCH('MMS criteria'!M176,Criterion_list!C:C,0)))</f>
        <v/>
      </c>
      <c r="J176" s="312"/>
      <c r="K176" s="316" t="str">
        <f>IFERROR(IF(_xlfn.XLOOKUP($M176,Criterion_list!$C:$C,Criterion_list!A:A)=0,"",_xlfn.XLOOKUP($M176,Criterion_list!$C:$C,Criterion_list!A:A)),"")</f>
        <v/>
      </c>
      <c r="L176" s="317" t="str">
        <f>IFERROR(IF(_xlfn.XLOOKUP($M176,Criterion_list!$C:$C,Criterion_list!B:B)=0,"",_xlfn.XLOOKUP($M176,Criterion_list!$C:$C,Criterion_list!B:B)),"")</f>
        <v/>
      </c>
      <c r="M176" s="317" t="str">
        <f>IF(J176="","",_xlfn.XLOOKUP(J176,'Criteria Mapping'!B:B,'Criteria Mapping'!A:A))</f>
        <v/>
      </c>
      <c r="N176" s="318" t="str">
        <f>IFERROR(IF(_xlfn.XLOOKUP($J176,Criterion_list!$J:$J,Criterion_list!D:D)=0,"",_xlfn.XLOOKUP($J176,Criterion_list!$J:$J,Criterion_list!D:D)),"")</f>
        <v/>
      </c>
      <c r="O176" s="318" t="str">
        <f>IFERROR(IF(_xlfn.XLOOKUP($M176,Criterion_list!$C:$C,Criterion_list!E:E)=0,"",_xlfn.XLOOKUP($M176,Criterion_list!$C:$C,Criterion_list!E:E)),"")</f>
        <v/>
      </c>
      <c r="P176" s="330"/>
      <c r="Q176" s="304"/>
      <c r="R176" s="319" t="str">
        <f t="shared" si="2"/>
        <v/>
      </c>
      <c r="S176" s="304"/>
      <c r="T176" s="306"/>
      <c r="U176" s="305"/>
      <c r="V176" s="304"/>
      <c r="W176" s="304"/>
      <c r="X176" s="320" t="str">
        <f>IF(M176="","",_xlfn.XLOOKUP(M176,'Criteria Mapping'!A:A,'Criteria Mapping'!W:W))</f>
        <v/>
      </c>
      <c r="Y176" s="320" t="str">
        <f>IF(M176="","",_xlfn.XLOOKUP(M176,'Criteria Mapping'!A:A,'Criteria Mapping'!AH:AH))</f>
        <v/>
      </c>
      <c r="Z176" s="320" t="str">
        <f>IF(M176="","",_xlfn.XLOOKUP(M176,'Criteria Mapping'!A:A,'Criteria Mapping'!AD:AD))</f>
        <v/>
      </c>
      <c r="AA176"/>
      <c r="AC176" s="313"/>
      <c r="AE176" s="313"/>
      <c r="AG176" s="313"/>
      <c r="AI176" s="313"/>
      <c r="AK176" s="313"/>
      <c r="AM176" s="313"/>
      <c r="AO176" s="313"/>
      <c r="AQ176" s="313"/>
      <c r="AS176" s="313"/>
      <c r="AU176" s="313"/>
      <c r="KR176" s="313"/>
      <c r="KT176" s="313"/>
      <c r="KV176" s="313"/>
      <c r="KX176" s="313"/>
      <c r="KZ176" s="313"/>
      <c r="LB176" s="313"/>
      <c r="LD176" s="313"/>
      <c r="LF176" s="313"/>
      <c r="LH176" s="313"/>
      <c r="LJ176" s="313"/>
      <c r="LL176" s="313"/>
      <c r="LN176" s="313"/>
      <c r="LP176" s="313"/>
      <c r="LR176" s="313"/>
      <c r="LT176" s="313"/>
      <c r="LV176" s="313"/>
      <c r="LX176" s="313"/>
      <c r="LZ176" s="313"/>
      <c r="MB176" s="313"/>
      <c r="MD176" s="313"/>
      <c r="MF176" s="313"/>
      <c r="MH176" s="313"/>
      <c r="MJ176" s="313"/>
      <c r="ML176" s="313"/>
      <c r="MN176" s="313"/>
      <c r="MP176" s="313"/>
      <c r="MR176" s="313"/>
      <c r="MT176" s="313"/>
      <c r="MV176" s="313"/>
      <c r="MX176" s="313"/>
      <c r="MZ176" s="313"/>
      <c r="NB176" s="313"/>
      <c r="ND176" s="313"/>
      <c r="NF176" s="313"/>
      <c r="NH176" s="313"/>
      <c r="NJ176" s="313"/>
      <c r="NL176" s="313"/>
      <c r="NN176" s="313"/>
      <c r="NP176" s="313"/>
      <c r="NR176" s="313"/>
    </row>
    <row r="177" spans="1:382" s="281" customFormat="1" ht="150" customHeight="1">
      <c r="A177"/>
      <c r="B177"/>
      <c r="C177"/>
      <c r="D177"/>
      <c r="E177"/>
      <c r="F177"/>
      <c r="G177"/>
      <c r="H177"/>
      <c r="I177" t="str">
        <f>IF(M177="","",INDEX(Criterion_list!F:F,MATCH('MMS criteria'!M177,Criterion_list!C:C,0)))</f>
        <v/>
      </c>
      <c r="J177" s="312"/>
      <c r="K177" s="316" t="str">
        <f>IFERROR(IF(_xlfn.XLOOKUP($M177,Criterion_list!$C:$C,Criterion_list!A:A)=0,"",_xlfn.XLOOKUP($M177,Criterion_list!$C:$C,Criterion_list!A:A)),"")</f>
        <v/>
      </c>
      <c r="L177" s="317" t="str">
        <f>IFERROR(IF(_xlfn.XLOOKUP($M177,Criterion_list!$C:$C,Criterion_list!B:B)=0,"",_xlfn.XLOOKUP($M177,Criterion_list!$C:$C,Criterion_list!B:B)),"")</f>
        <v/>
      </c>
      <c r="M177" s="317" t="str">
        <f>IF(J177="","",_xlfn.XLOOKUP(J177,'Criteria Mapping'!B:B,'Criteria Mapping'!A:A))</f>
        <v/>
      </c>
      <c r="N177" s="318" t="str">
        <f>IFERROR(IF(_xlfn.XLOOKUP($J177,Criterion_list!$J:$J,Criterion_list!D:D)=0,"",_xlfn.XLOOKUP($J177,Criterion_list!$J:$J,Criterion_list!D:D)),"")</f>
        <v/>
      </c>
      <c r="O177" s="318" t="str">
        <f>IFERROR(IF(_xlfn.XLOOKUP($M177,Criterion_list!$C:$C,Criterion_list!E:E)=0,"",_xlfn.XLOOKUP($M177,Criterion_list!$C:$C,Criterion_list!E:E)),"")</f>
        <v/>
      </c>
      <c r="P177" s="330"/>
      <c r="Q177" s="304"/>
      <c r="R177" s="319" t="str">
        <f t="shared" si="2"/>
        <v/>
      </c>
      <c r="S177" s="304"/>
      <c r="T177" s="306"/>
      <c r="U177" s="305"/>
      <c r="V177" s="304"/>
      <c r="W177" s="304"/>
      <c r="X177" s="320" t="str">
        <f>IF(M177="","",_xlfn.XLOOKUP(M177,'Criteria Mapping'!A:A,'Criteria Mapping'!W:W))</f>
        <v/>
      </c>
      <c r="Y177" s="320" t="str">
        <f>IF(M177="","",_xlfn.XLOOKUP(M177,'Criteria Mapping'!A:A,'Criteria Mapping'!AH:AH))</f>
        <v/>
      </c>
      <c r="Z177" s="320" t="str">
        <f>IF(M177="","",_xlfn.XLOOKUP(M177,'Criteria Mapping'!A:A,'Criteria Mapping'!AD:AD))</f>
        <v/>
      </c>
      <c r="AA177"/>
      <c r="AC177" s="313"/>
      <c r="AE177" s="313"/>
      <c r="AG177" s="313"/>
      <c r="AI177" s="313"/>
      <c r="AK177" s="313"/>
      <c r="AM177" s="313"/>
      <c r="AO177" s="313"/>
      <c r="AQ177" s="313"/>
      <c r="AS177" s="313"/>
      <c r="AU177" s="313"/>
      <c r="KR177" s="313"/>
      <c r="KT177" s="313"/>
      <c r="KV177" s="313"/>
      <c r="KX177" s="313"/>
      <c r="KZ177" s="313"/>
      <c r="LB177" s="313"/>
      <c r="LD177" s="313"/>
      <c r="LF177" s="313"/>
      <c r="LH177" s="313"/>
      <c r="LJ177" s="313"/>
      <c r="LL177" s="313"/>
      <c r="LN177" s="313"/>
      <c r="LP177" s="313"/>
      <c r="LR177" s="313"/>
      <c r="LT177" s="313"/>
      <c r="LV177" s="313"/>
      <c r="LX177" s="313"/>
      <c r="LZ177" s="313"/>
      <c r="MB177" s="313"/>
      <c r="MD177" s="313"/>
      <c r="MF177" s="313"/>
      <c r="MH177" s="313"/>
      <c r="MJ177" s="313"/>
      <c r="ML177" s="313"/>
      <c r="MN177" s="313"/>
      <c r="MP177" s="313"/>
      <c r="MR177" s="313"/>
      <c r="MT177" s="313"/>
      <c r="MV177" s="313"/>
      <c r="MX177" s="313"/>
      <c r="MZ177" s="313"/>
      <c r="NB177" s="313"/>
      <c r="ND177" s="313"/>
      <c r="NF177" s="313"/>
      <c r="NH177" s="313"/>
      <c r="NJ177" s="313"/>
      <c r="NL177" s="313"/>
      <c r="NN177" s="313"/>
      <c r="NP177" s="313"/>
      <c r="NR177" s="313"/>
    </row>
    <row r="178" spans="1:382" s="281" customFormat="1" ht="150" customHeight="1">
      <c r="A178"/>
      <c r="B178"/>
      <c r="C178"/>
      <c r="D178"/>
      <c r="E178"/>
      <c r="F178"/>
      <c r="G178"/>
      <c r="H178"/>
      <c r="I178" t="str">
        <f>IF(M178="","",INDEX(Criterion_list!F:F,MATCH('MMS criteria'!M178,Criterion_list!C:C,0)))</f>
        <v/>
      </c>
      <c r="J178" s="312"/>
      <c r="K178" s="316" t="str">
        <f>IFERROR(IF(_xlfn.XLOOKUP($M178,Criterion_list!$C:$C,Criterion_list!A:A)=0,"",_xlfn.XLOOKUP($M178,Criterion_list!$C:$C,Criterion_list!A:A)),"")</f>
        <v/>
      </c>
      <c r="L178" s="317" t="str">
        <f>IFERROR(IF(_xlfn.XLOOKUP($M178,Criterion_list!$C:$C,Criterion_list!B:B)=0,"",_xlfn.XLOOKUP($M178,Criterion_list!$C:$C,Criterion_list!B:B)),"")</f>
        <v/>
      </c>
      <c r="M178" s="317" t="str">
        <f>IF(J178="","",_xlfn.XLOOKUP(J178,'Criteria Mapping'!B:B,'Criteria Mapping'!A:A))</f>
        <v/>
      </c>
      <c r="N178" s="318" t="str">
        <f>IFERROR(IF(_xlfn.XLOOKUP($J178,Criterion_list!$J:$J,Criterion_list!D:D)=0,"",_xlfn.XLOOKUP($J178,Criterion_list!$J:$J,Criterion_list!D:D)),"")</f>
        <v/>
      </c>
      <c r="O178" s="318" t="str">
        <f>IFERROR(IF(_xlfn.XLOOKUP($M178,Criterion_list!$C:$C,Criterion_list!E:E)=0,"",_xlfn.XLOOKUP($M178,Criterion_list!$C:$C,Criterion_list!E:E)),"")</f>
        <v/>
      </c>
      <c r="P178" s="330"/>
      <c r="Q178" s="304"/>
      <c r="R178" s="319" t="str">
        <f t="shared" si="2"/>
        <v/>
      </c>
      <c r="S178" s="304"/>
      <c r="T178" s="306"/>
      <c r="U178" s="305"/>
      <c r="V178" s="304"/>
      <c r="W178" s="304"/>
      <c r="X178" s="320" t="str">
        <f>IF(M178="","",_xlfn.XLOOKUP(M178,'Criteria Mapping'!A:A,'Criteria Mapping'!W:W))</f>
        <v/>
      </c>
      <c r="Y178" s="320" t="str">
        <f>IF(M178="","",_xlfn.XLOOKUP(M178,'Criteria Mapping'!A:A,'Criteria Mapping'!AH:AH))</f>
        <v/>
      </c>
      <c r="Z178" s="320" t="str">
        <f>IF(M178="","",_xlfn.XLOOKUP(M178,'Criteria Mapping'!A:A,'Criteria Mapping'!AD:AD))</f>
        <v/>
      </c>
      <c r="AA178"/>
      <c r="AC178" s="313"/>
      <c r="AE178" s="313"/>
      <c r="AG178" s="313"/>
      <c r="AI178" s="313"/>
      <c r="AK178" s="313"/>
      <c r="AM178" s="313"/>
      <c r="AO178" s="313"/>
      <c r="AQ178" s="313"/>
      <c r="AS178" s="313"/>
      <c r="AU178" s="313"/>
      <c r="KR178" s="313"/>
      <c r="KT178" s="313"/>
      <c r="KV178" s="313"/>
      <c r="KX178" s="313"/>
      <c r="KZ178" s="313"/>
      <c r="LB178" s="313"/>
      <c r="LD178" s="313"/>
      <c r="LF178" s="313"/>
      <c r="LH178" s="313"/>
      <c r="LJ178" s="313"/>
      <c r="LL178" s="313"/>
      <c r="LN178" s="313"/>
      <c r="LP178" s="313"/>
      <c r="LR178" s="313"/>
      <c r="LT178" s="313"/>
      <c r="LV178" s="313"/>
      <c r="LX178" s="313"/>
      <c r="LZ178" s="313"/>
      <c r="MB178" s="313"/>
      <c r="MD178" s="313"/>
      <c r="MF178" s="313"/>
      <c r="MH178" s="313"/>
      <c r="MJ178" s="313"/>
      <c r="ML178" s="313"/>
      <c r="MN178" s="313"/>
      <c r="MP178" s="313"/>
      <c r="MR178" s="313"/>
      <c r="MT178" s="313"/>
      <c r="MV178" s="313"/>
      <c r="MX178" s="313"/>
      <c r="MZ178" s="313"/>
      <c r="NB178" s="313"/>
      <c r="ND178" s="313"/>
      <c r="NF178" s="313"/>
      <c r="NH178" s="313"/>
      <c r="NJ178" s="313"/>
      <c r="NL178" s="313"/>
      <c r="NN178" s="313"/>
      <c r="NP178" s="313"/>
      <c r="NR178" s="313"/>
    </row>
    <row r="179" spans="1:382" s="281" customFormat="1" ht="150" customHeight="1">
      <c r="A179"/>
      <c r="B179"/>
      <c r="C179"/>
      <c r="D179"/>
      <c r="E179"/>
      <c r="F179"/>
      <c r="G179"/>
      <c r="H179"/>
      <c r="I179" t="str">
        <f>IF(M179="","",INDEX(Criterion_list!F:F,MATCH('MMS criteria'!M179,Criterion_list!C:C,0)))</f>
        <v/>
      </c>
      <c r="J179" s="312"/>
      <c r="K179" s="316" t="str">
        <f>IFERROR(IF(_xlfn.XLOOKUP($M179,Criterion_list!$C:$C,Criterion_list!A:A)=0,"",_xlfn.XLOOKUP($M179,Criterion_list!$C:$C,Criterion_list!A:A)),"")</f>
        <v/>
      </c>
      <c r="L179" s="317" t="str">
        <f>IFERROR(IF(_xlfn.XLOOKUP($M179,Criterion_list!$C:$C,Criterion_list!B:B)=0,"",_xlfn.XLOOKUP($M179,Criterion_list!$C:$C,Criterion_list!B:B)),"")</f>
        <v/>
      </c>
      <c r="M179" s="317" t="str">
        <f>IF(J179="","",_xlfn.XLOOKUP(J179,'Criteria Mapping'!B:B,'Criteria Mapping'!A:A))</f>
        <v/>
      </c>
      <c r="N179" s="318" t="str">
        <f>IFERROR(IF(_xlfn.XLOOKUP($J179,Criterion_list!$J:$J,Criterion_list!D:D)=0,"",_xlfn.XLOOKUP($J179,Criterion_list!$J:$J,Criterion_list!D:D)),"")</f>
        <v/>
      </c>
      <c r="O179" s="318" t="str">
        <f>IFERROR(IF(_xlfn.XLOOKUP($M179,Criterion_list!$C:$C,Criterion_list!E:E)=0,"",_xlfn.XLOOKUP($M179,Criterion_list!$C:$C,Criterion_list!E:E)),"")</f>
        <v/>
      </c>
      <c r="P179" s="330"/>
      <c r="Q179" s="304"/>
      <c r="R179" s="319" t="str">
        <f t="shared" si="2"/>
        <v/>
      </c>
      <c r="S179" s="304"/>
      <c r="T179" s="306"/>
      <c r="U179" s="305"/>
      <c r="V179" s="304"/>
      <c r="W179" s="304"/>
      <c r="X179" s="320" t="str">
        <f>IF(M179="","",_xlfn.XLOOKUP(M179,'Criteria Mapping'!A:A,'Criteria Mapping'!W:W))</f>
        <v/>
      </c>
      <c r="Y179" s="320" t="str">
        <f>IF(M179="","",_xlfn.XLOOKUP(M179,'Criteria Mapping'!A:A,'Criteria Mapping'!AH:AH))</f>
        <v/>
      </c>
      <c r="Z179" s="320" t="str">
        <f>IF(M179="","",_xlfn.XLOOKUP(M179,'Criteria Mapping'!A:A,'Criteria Mapping'!AD:AD))</f>
        <v/>
      </c>
      <c r="AA179"/>
      <c r="AC179" s="313"/>
      <c r="AE179" s="313"/>
      <c r="AG179" s="313"/>
      <c r="AI179" s="313"/>
      <c r="AK179" s="313"/>
      <c r="AM179" s="313"/>
      <c r="AO179" s="313"/>
      <c r="AQ179" s="313"/>
      <c r="AS179" s="313"/>
      <c r="AU179" s="313"/>
      <c r="KR179" s="313"/>
      <c r="KT179" s="313"/>
      <c r="KV179" s="313"/>
      <c r="KX179" s="313"/>
      <c r="KZ179" s="313"/>
      <c r="LB179" s="313"/>
      <c r="LD179" s="313"/>
      <c r="LF179" s="313"/>
      <c r="LH179" s="313"/>
      <c r="LJ179" s="313"/>
      <c r="LL179" s="313"/>
      <c r="LN179" s="313"/>
      <c r="LP179" s="313"/>
      <c r="LR179" s="313"/>
      <c r="LT179" s="313"/>
      <c r="LV179" s="313"/>
      <c r="LX179" s="313"/>
      <c r="LZ179" s="313"/>
      <c r="MB179" s="313"/>
      <c r="MD179" s="313"/>
      <c r="MF179" s="313"/>
      <c r="MH179" s="313"/>
      <c r="MJ179" s="313"/>
      <c r="ML179" s="313"/>
      <c r="MN179" s="313"/>
      <c r="MP179" s="313"/>
      <c r="MR179" s="313"/>
      <c r="MT179" s="313"/>
      <c r="MV179" s="313"/>
      <c r="MX179" s="313"/>
      <c r="MZ179" s="313"/>
      <c r="NB179" s="313"/>
      <c r="ND179" s="313"/>
      <c r="NF179" s="313"/>
      <c r="NH179" s="313"/>
      <c r="NJ179" s="313"/>
      <c r="NL179" s="313"/>
      <c r="NN179" s="313"/>
      <c r="NP179" s="313"/>
      <c r="NR179" s="313"/>
    </row>
    <row r="180" spans="1:382" s="281" customFormat="1" ht="150" customHeight="1">
      <c r="A180"/>
      <c r="B180"/>
      <c r="C180"/>
      <c r="D180"/>
      <c r="E180"/>
      <c r="F180"/>
      <c r="G180"/>
      <c r="H180"/>
      <c r="I180" t="str">
        <f>IF(M180="","",INDEX(Criterion_list!F:F,MATCH('MMS criteria'!M180,Criterion_list!C:C,0)))</f>
        <v/>
      </c>
      <c r="J180" s="312"/>
      <c r="K180" s="316" t="str">
        <f>IFERROR(IF(_xlfn.XLOOKUP($M180,Criterion_list!$C:$C,Criterion_list!A:A)=0,"",_xlfn.XLOOKUP($M180,Criterion_list!$C:$C,Criterion_list!A:A)),"")</f>
        <v/>
      </c>
      <c r="L180" s="317" t="str">
        <f>IFERROR(IF(_xlfn.XLOOKUP($M180,Criterion_list!$C:$C,Criterion_list!B:B)=0,"",_xlfn.XLOOKUP($M180,Criterion_list!$C:$C,Criterion_list!B:B)),"")</f>
        <v/>
      </c>
      <c r="M180" s="317" t="str">
        <f>IF(J180="","",_xlfn.XLOOKUP(J180,'Criteria Mapping'!B:B,'Criteria Mapping'!A:A))</f>
        <v/>
      </c>
      <c r="N180" s="318" t="str">
        <f>IFERROR(IF(_xlfn.XLOOKUP($J180,Criterion_list!$J:$J,Criterion_list!D:D)=0,"",_xlfn.XLOOKUP($J180,Criterion_list!$J:$J,Criterion_list!D:D)),"")</f>
        <v/>
      </c>
      <c r="O180" s="318" t="str">
        <f>IFERROR(IF(_xlfn.XLOOKUP($M180,Criterion_list!$C:$C,Criterion_list!E:E)=0,"",_xlfn.XLOOKUP($M180,Criterion_list!$C:$C,Criterion_list!E:E)),"")</f>
        <v/>
      </c>
      <c r="P180" s="330"/>
      <c r="Q180" s="304"/>
      <c r="R180" s="319" t="str">
        <f t="shared" si="2"/>
        <v/>
      </c>
      <c r="S180" s="304"/>
      <c r="T180" s="306"/>
      <c r="U180" s="305"/>
      <c r="V180" s="304"/>
      <c r="W180" s="304"/>
      <c r="X180" s="320" t="str">
        <f>IF(M180="","",_xlfn.XLOOKUP(M180,'Criteria Mapping'!A:A,'Criteria Mapping'!W:W))</f>
        <v/>
      </c>
      <c r="Y180" s="320" t="str">
        <f>IF(M180="","",_xlfn.XLOOKUP(M180,'Criteria Mapping'!A:A,'Criteria Mapping'!AH:AH))</f>
        <v/>
      </c>
      <c r="Z180" s="320" t="str">
        <f>IF(M180="","",_xlfn.XLOOKUP(M180,'Criteria Mapping'!A:A,'Criteria Mapping'!AD:AD))</f>
        <v/>
      </c>
      <c r="AA180"/>
      <c r="AC180" s="313"/>
      <c r="AE180" s="313"/>
      <c r="AG180" s="313"/>
      <c r="AI180" s="313"/>
      <c r="AK180" s="313"/>
      <c r="AM180" s="313"/>
      <c r="AO180" s="313"/>
      <c r="AQ180" s="313"/>
      <c r="AS180" s="313"/>
      <c r="AU180" s="313"/>
      <c r="KR180" s="313"/>
      <c r="KT180" s="313"/>
      <c r="KV180" s="313"/>
      <c r="KX180" s="313"/>
      <c r="KZ180" s="313"/>
      <c r="LB180" s="313"/>
      <c r="LD180" s="313"/>
      <c r="LF180" s="313"/>
      <c r="LH180" s="313"/>
      <c r="LJ180" s="313"/>
      <c r="LL180" s="313"/>
      <c r="LN180" s="313"/>
      <c r="LP180" s="313"/>
      <c r="LR180" s="313"/>
      <c r="LT180" s="313"/>
      <c r="LV180" s="313"/>
      <c r="LX180" s="313"/>
      <c r="LZ180" s="313"/>
      <c r="MB180" s="313"/>
      <c r="MD180" s="313"/>
      <c r="MF180" s="313"/>
      <c r="MH180" s="313"/>
      <c r="MJ180" s="313"/>
      <c r="ML180" s="313"/>
      <c r="MN180" s="313"/>
      <c r="MP180" s="313"/>
      <c r="MR180" s="313"/>
      <c r="MT180" s="313"/>
      <c r="MV180" s="313"/>
      <c r="MX180" s="313"/>
      <c r="MZ180" s="313"/>
      <c r="NB180" s="313"/>
      <c r="ND180" s="313"/>
      <c r="NF180" s="313"/>
      <c r="NH180" s="313"/>
      <c r="NJ180" s="313"/>
      <c r="NL180" s="313"/>
      <c r="NN180" s="313"/>
      <c r="NP180" s="313"/>
      <c r="NR180" s="313"/>
    </row>
    <row r="181" spans="1:382" s="281" customFormat="1" ht="150" customHeight="1">
      <c r="A181"/>
      <c r="B181"/>
      <c r="C181"/>
      <c r="D181"/>
      <c r="E181"/>
      <c r="F181"/>
      <c r="G181"/>
      <c r="H181"/>
      <c r="I181" t="str">
        <f>IF(M181="","",INDEX(Criterion_list!F:F,MATCH('MMS criteria'!M181,Criterion_list!C:C,0)))</f>
        <v/>
      </c>
      <c r="J181" s="312"/>
      <c r="K181" s="316" t="str">
        <f>IFERROR(IF(_xlfn.XLOOKUP($M181,Criterion_list!$C:$C,Criterion_list!A:A)=0,"",_xlfn.XLOOKUP($M181,Criterion_list!$C:$C,Criterion_list!A:A)),"")</f>
        <v/>
      </c>
      <c r="L181" s="317" t="str">
        <f>IFERROR(IF(_xlfn.XLOOKUP($M181,Criterion_list!$C:$C,Criterion_list!B:B)=0,"",_xlfn.XLOOKUP($M181,Criterion_list!$C:$C,Criterion_list!B:B)),"")</f>
        <v/>
      </c>
      <c r="M181" s="317" t="str">
        <f>IF(J181="","",_xlfn.XLOOKUP(J181,'Criteria Mapping'!B:B,'Criteria Mapping'!A:A))</f>
        <v/>
      </c>
      <c r="N181" s="318" t="str">
        <f>IFERROR(IF(_xlfn.XLOOKUP($J181,Criterion_list!$J:$J,Criterion_list!D:D)=0,"",_xlfn.XLOOKUP($J181,Criterion_list!$J:$J,Criterion_list!D:D)),"")</f>
        <v/>
      </c>
      <c r="O181" s="318" t="str">
        <f>IFERROR(IF(_xlfn.XLOOKUP($M181,Criterion_list!$C:$C,Criterion_list!E:E)=0,"",_xlfn.XLOOKUP($M181,Criterion_list!$C:$C,Criterion_list!E:E)),"")</f>
        <v/>
      </c>
      <c r="P181" s="330"/>
      <c r="Q181" s="304"/>
      <c r="R181" s="319" t="str">
        <f t="shared" si="2"/>
        <v/>
      </c>
      <c r="S181" s="304"/>
      <c r="T181" s="306"/>
      <c r="U181" s="305"/>
      <c r="V181" s="304"/>
      <c r="W181" s="304"/>
      <c r="X181" s="320" t="str">
        <f>IF(M181="","",_xlfn.XLOOKUP(M181,'Criteria Mapping'!A:A,'Criteria Mapping'!W:W))</f>
        <v/>
      </c>
      <c r="Y181" s="320" t="str">
        <f>IF(M181="","",_xlfn.XLOOKUP(M181,'Criteria Mapping'!A:A,'Criteria Mapping'!AH:AH))</f>
        <v/>
      </c>
      <c r="Z181" s="320" t="str">
        <f>IF(M181="","",_xlfn.XLOOKUP(M181,'Criteria Mapping'!A:A,'Criteria Mapping'!AD:AD))</f>
        <v/>
      </c>
      <c r="AA181"/>
      <c r="AC181" s="313"/>
      <c r="AE181" s="313"/>
      <c r="AG181" s="313"/>
      <c r="AI181" s="313"/>
      <c r="AK181" s="313"/>
      <c r="AM181" s="313"/>
      <c r="AO181" s="313"/>
      <c r="AQ181" s="313"/>
      <c r="AS181" s="313"/>
      <c r="AU181" s="313"/>
      <c r="KR181" s="313"/>
      <c r="KT181" s="313"/>
      <c r="KV181" s="313"/>
      <c r="KX181" s="313"/>
      <c r="KZ181" s="313"/>
      <c r="LB181" s="313"/>
      <c r="LD181" s="313"/>
      <c r="LF181" s="313"/>
      <c r="LH181" s="313"/>
      <c r="LJ181" s="313"/>
      <c r="LL181" s="313"/>
      <c r="LN181" s="313"/>
      <c r="LP181" s="313"/>
      <c r="LR181" s="313"/>
      <c r="LT181" s="313"/>
      <c r="LV181" s="313"/>
      <c r="LX181" s="313"/>
      <c r="LZ181" s="313"/>
      <c r="MB181" s="313"/>
      <c r="MD181" s="313"/>
      <c r="MF181" s="313"/>
      <c r="MH181" s="313"/>
      <c r="MJ181" s="313"/>
      <c r="ML181" s="313"/>
      <c r="MN181" s="313"/>
      <c r="MP181" s="313"/>
      <c r="MR181" s="313"/>
      <c r="MT181" s="313"/>
      <c r="MV181" s="313"/>
      <c r="MX181" s="313"/>
      <c r="MZ181" s="313"/>
      <c r="NB181" s="313"/>
      <c r="ND181" s="313"/>
      <c r="NF181" s="313"/>
      <c r="NH181" s="313"/>
      <c r="NJ181" s="313"/>
      <c r="NL181" s="313"/>
      <c r="NN181" s="313"/>
      <c r="NP181" s="313"/>
      <c r="NR181" s="313"/>
    </row>
    <row r="182" spans="1:382" s="281" customFormat="1" ht="150" customHeight="1">
      <c r="A182"/>
      <c r="B182"/>
      <c r="C182"/>
      <c r="D182"/>
      <c r="E182"/>
      <c r="F182"/>
      <c r="G182"/>
      <c r="H182"/>
      <c r="I182" t="str">
        <f>IF(M182="","",INDEX(Criterion_list!F:F,MATCH('MMS criteria'!M182,Criterion_list!C:C,0)))</f>
        <v/>
      </c>
      <c r="J182" s="312"/>
      <c r="K182" s="316" t="str">
        <f>IFERROR(IF(_xlfn.XLOOKUP($M182,Criterion_list!$C:$C,Criterion_list!A:A)=0,"",_xlfn.XLOOKUP($M182,Criterion_list!$C:$C,Criterion_list!A:A)),"")</f>
        <v/>
      </c>
      <c r="L182" s="317" t="str">
        <f>IFERROR(IF(_xlfn.XLOOKUP($M182,Criterion_list!$C:$C,Criterion_list!B:B)=0,"",_xlfn.XLOOKUP($M182,Criterion_list!$C:$C,Criterion_list!B:B)),"")</f>
        <v/>
      </c>
      <c r="M182" s="317" t="str">
        <f>IF(J182="","",_xlfn.XLOOKUP(J182,'Criteria Mapping'!B:B,'Criteria Mapping'!A:A))</f>
        <v/>
      </c>
      <c r="N182" s="318" t="str">
        <f>IFERROR(IF(_xlfn.XLOOKUP($J182,Criterion_list!$J:$J,Criterion_list!D:D)=0,"",_xlfn.XLOOKUP($J182,Criterion_list!$J:$J,Criterion_list!D:D)),"")</f>
        <v/>
      </c>
      <c r="O182" s="318" t="str">
        <f>IFERROR(IF(_xlfn.XLOOKUP($M182,Criterion_list!$C:$C,Criterion_list!E:E)=0,"",_xlfn.XLOOKUP($M182,Criterion_list!$C:$C,Criterion_list!E:E)),"")</f>
        <v/>
      </c>
      <c r="P182" s="330"/>
      <c r="Q182" s="304"/>
      <c r="R182" s="319" t="str">
        <f t="shared" si="2"/>
        <v/>
      </c>
      <c r="S182" s="304"/>
      <c r="T182" s="306"/>
      <c r="U182" s="305"/>
      <c r="V182" s="304"/>
      <c r="W182" s="304"/>
      <c r="X182" s="320" t="str">
        <f>IF(M182="","",_xlfn.XLOOKUP(M182,'Criteria Mapping'!A:A,'Criteria Mapping'!W:W))</f>
        <v/>
      </c>
      <c r="Y182" s="320" t="str">
        <f>IF(M182="","",_xlfn.XLOOKUP(M182,'Criteria Mapping'!A:A,'Criteria Mapping'!AH:AH))</f>
        <v/>
      </c>
      <c r="Z182" s="320" t="str">
        <f>IF(M182="","",_xlfn.XLOOKUP(M182,'Criteria Mapping'!A:A,'Criteria Mapping'!AD:AD))</f>
        <v/>
      </c>
      <c r="AA182"/>
      <c r="AC182" s="313"/>
      <c r="AE182" s="313"/>
      <c r="AG182" s="313"/>
      <c r="AI182" s="313"/>
      <c r="AK182" s="313"/>
      <c r="AM182" s="313"/>
      <c r="AO182" s="313"/>
      <c r="AQ182" s="313"/>
      <c r="AS182" s="313"/>
      <c r="AU182" s="313"/>
      <c r="KR182" s="313"/>
      <c r="KT182" s="313"/>
      <c r="KV182" s="313"/>
      <c r="KX182" s="313"/>
      <c r="KZ182" s="313"/>
      <c r="LB182" s="313"/>
      <c r="LD182" s="313"/>
      <c r="LF182" s="313"/>
      <c r="LH182" s="313"/>
      <c r="LJ182" s="313"/>
      <c r="LL182" s="313"/>
      <c r="LN182" s="313"/>
      <c r="LP182" s="313"/>
      <c r="LR182" s="313"/>
      <c r="LT182" s="313"/>
      <c r="LV182" s="313"/>
      <c r="LX182" s="313"/>
      <c r="LZ182" s="313"/>
      <c r="MB182" s="313"/>
      <c r="MD182" s="313"/>
      <c r="MF182" s="313"/>
      <c r="MH182" s="313"/>
      <c r="MJ182" s="313"/>
      <c r="ML182" s="313"/>
      <c r="MN182" s="313"/>
      <c r="MP182" s="313"/>
      <c r="MR182" s="313"/>
      <c r="MT182" s="313"/>
      <c r="MV182" s="313"/>
      <c r="MX182" s="313"/>
      <c r="MZ182" s="313"/>
      <c r="NB182" s="313"/>
      <c r="ND182" s="313"/>
      <c r="NF182" s="313"/>
      <c r="NH182" s="313"/>
      <c r="NJ182" s="313"/>
      <c r="NL182" s="313"/>
      <c r="NN182" s="313"/>
      <c r="NP182" s="313"/>
      <c r="NR182" s="313"/>
    </row>
    <row r="183" spans="1:382" s="281" customFormat="1" ht="150" customHeight="1">
      <c r="A183"/>
      <c r="B183"/>
      <c r="C183"/>
      <c r="D183"/>
      <c r="E183"/>
      <c r="F183"/>
      <c r="G183"/>
      <c r="H183"/>
      <c r="I183" t="str">
        <f>IF(M183="","",INDEX(Criterion_list!F:F,MATCH('MMS criteria'!M183,Criterion_list!C:C,0)))</f>
        <v/>
      </c>
      <c r="J183" s="312"/>
      <c r="K183" s="316" t="str">
        <f>IFERROR(IF(_xlfn.XLOOKUP($M183,Criterion_list!$C:$C,Criterion_list!A:A)=0,"",_xlfn.XLOOKUP($M183,Criterion_list!$C:$C,Criterion_list!A:A)),"")</f>
        <v/>
      </c>
      <c r="L183" s="317" t="str">
        <f>IFERROR(IF(_xlfn.XLOOKUP($M183,Criterion_list!$C:$C,Criterion_list!B:B)=0,"",_xlfn.XLOOKUP($M183,Criterion_list!$C:$C,Criterion_list!B:B)),"")</f>
        <v/>
      </c>
      <c r="M183" s="317" t="str">
        <f>IF(J183="","",_xlfn.XLOOKUP(J183,'Criteria Mapping'!B:B,'Criteria Mapping'!A:A))</f>
        <v/>
      </c>
      <c r="N183" s="318" t="str">
        <f>IFERROR(IF(_xlfn.XLOOKUP($J183,Criterion_list!$J:$J,Criterion_list!D:D)=0,"",_xlfn.XLOOKUP($J183,Criterion_list!$J:$J,Criterion_list!D:D)),"")</f>
        <v/>
      </c>
      <c r="O183" s="318" t="str">
        <f>IFERROR(IF(_xlfn.XLOOKUP($M183,Criterion_list!$C:$C,Criterion_list!E:E)=0,"",_xlfn.XLOOKUP($M183,Criterion_list!$C:$C,Criterion_list!E:E)),"")</f>
        <v/>
      </c>
      <c r="P183" s="330"/>
      <c r="Q183" s="304"/>
      <c r="R183" s="319" t="str">
        <f t="shared" si="2"/>
        <v/>
      </c>
      <c r="S183" s="304"/>
      <c r="T183" s="306"/>
      <c r="U183" s="305"/>
      <c r="V183" s="304"/>
      <c r="W183" s="304"/>
      <c r="X183" s="320" t="str">
        <f>IF(M183="","",_xlfn.XLOOKUP(M183,'Criteria Mapping'!A:A,'Criteria Mapping'!W:W))</f>
        <v/>
      </c>
      <c r="Y183" s="320" t="str">
        <f>IF(M183="","",_xlfn.XLOOKUP(M183,'Criteria Mapping'!A:A,'Criteria Mapping'!AH:AH))</f>
        <v/>
      </c>
      <c r="Z183" s="320" t="str">
        <f>IF(M183="","",_xlfn.XLOOKUP(M183,'Criteria Mapping'!A:A,'Criteria Mapping'!AD:AD))</f>
        <v/>
      </c>
      <c r="AA183"/>
      <c r="AC183" s="313"/>
      <c r="AE183" s="313"/>
      <c r="AG183" s="313"/>
      <c r="AI183" s="313"/>
      <c r="AK183" s="313"/>
      <c r="AM183" s="313"/>
      <c r="AO183" s="313"/>
      <c r="AQ183" s="313"/>
      <c r="AS183" s="313"/>
      <c r="AU183" s="313"/>
      <c r="KR183" s="313"/>
      <c r="KT183" s="313"/>
      <c r="KV183" s="313"/>
      <c r="KX183" s="313"/>
      <c r="KZ183" s="313"/>
      <c r="LB183" s="313"/>
      <c r="LD183" s="313"/>
      <c r="LF183" s="313"/>
      <c r="LH183" s="313"/>
      <c r="LJ183" s="313"/>
      <c r="LL183" s="313"/>
      <c r="LN183" s="313"/>
      <c r="LP183" s="313"/>
      <c r="LR183" s="313"/>
      <c r="LT183" s="313"/>
      <c r="LV183" s="313"/>
      <c r="LX183" s="313"/>
      <c r="LZ183" s="313"/>
      <c r="MB183" s="313"/>
      <c r="MD183" s="313"/>
      <c r="MF183" s="313"/>
      <c r="MH183" s="313"/>
      <c r="MJ183" s="313"/>
      <c r="ML183" s="313"/>
      <c r="MN183" s="313"/>
      <c r="MP183" s="313"/>
      <c r="MR183" s="313"/>
      <c r="MT183" s="313"/>
      <c r="MV183" s="313"/>
      <c r="MX183" s="313"/>
      <c r="MZ183" s="313"/>
      <c r="NB183" s="313"/>
      <c r="ND183" s="313"/>
      <c r="NF183" s="313"/>
      <c r="NH183" s="313"/>
      <c r="NJ183" s="313"/>
      <c r="NL183" s="313"/>
      <c r="NN183" s="313"/>
      <c r="NP183" s="313"/>
      <c r="NR183" s="313"/>
    </row>
    <row r="184" spans="1:382" s="281" customFormat="1" ht="150" customHeight="1">
      <c r="A184"/>
      <c r="B184"/>
      <c r="C184"/>
      <c r="D184"/>
      <c r="E184"/>
      <c r="F184"/>
      <c r="G184"/>
      <c r="H184"/>
      <c r="I184" t="str">
        <f>IF(M184="","",INDEX(Criterion_list!F:F,MATCH('MMS criteria'!M184,Criterion_list!C:C,0)))</f>
        <v/>
      </c>
      <c r="J184" s="312"/>
      <c r="K184" s="316" t="str">
        <f>IFERROR(IF(_xlfn.XLOOKUP($M184,Criterion_list!$C:$C,Criterion_list!A:A)=0,"",_xlfn.XLOOKUP($M184,Criterion_list!$C:$C,Criterion_list!A:A)),"")</f>
        <v/>
      </c>
      <c r="L184" s="317" t="str">
        <f>IFERROR(IF(_xlfn.XLOOKUP($M184,Criterion_list!$C:$C,Criterion_list!B:B)=0,"",_xlfn.XLOOKUP($M184,Criterion_list!$C:$C,Criterion_list!B:B)),"")</f>
        <v/>
      </c>
      <c r="M184" s="317" t="str">
        <f>IF(J184="","",_xlfn.XLOOKUP(J184,'Criteria Mapping'!B:B,'Criteria Mapping'!A:A))</f>
        <v/>
      </c>
      <c r="N184" s="318" t="str">
        <f>IFERROR(IF(_xlfn.XLOOKUP($J184,Criterion_list!$J:$J,Criterion_list!D:D)=0,"",_xlfn.XLOOKUP($J184,Criterion_list!$J:$J,Criterion_list!D:D)),"")</f>
        <v/>
      </c>
      <c r="O184" s="318" t="str">
        <f>IFERROR(IF(_xlfn.XLOOKUP($M184,Criterion_list!$C:$C,Criterion_list!E:E)=0,"",_xlfn.XLOOKUP($M184,Criterion_list!$C:$C,Criterion_list!E:E)),"")</f>
        <v/>
      </c>
      <c r="P184" s="330"/>
      <c r="Q184" s="304"/>
      <c r="R184" s="319" t="str">
        <f t="shared" si="2"/>
        <v/>
      </c>
      <c r="S184" s="304"/>
      <c r="T184" s="306"/>
      <c r="U184" s="305"/>
      <c r="V184" s="304"/>
      <c r="W184" s="304"/>
      <c r="X184" s="320" t="str">
        <f>IF(M184="","",_xlfn.XLOOKUP(M184,'Criteria Mapping'!A:A,'Criteria Mapping'!W:W))</f>
        <v/>
      </c>
      <c r="Y184" s="320" t="str">
        <f>IF(M184="","",_xlfn.XLOOKUP(M184,'Criteria Mapping'!A:A,'Criteria Mapping'!AH:AH))</f>
        <v/>
      </c>
      <c r="Z184" s="320" t="str">
        <f>IF(M184="","",_xlfn.XLOOKUP(M184,'Criteria Mapping'!A:A,'Criteria Mapping'!AD:AD))</f>
        <v/>
      </c>
      <c r="AA184"/>
      <c r="AC184" s="313"/>
      <c r="AE184" s="313"/>
      <c r="AG184" s="313"/>
      <c r="AI184" s="313"/>
      <c r="AK184" s="313"/>
      <c r="AM184" s="313"/>
      <c r="AO184" s="313"/>
      <c r="AQ184" s="313"/>
      <c r="AS184" s="313"/>
      <c r="AU184" s="313"/>
      <c r="KR184" s="313"/>
      <c r="KT184" s="313"/>
      <c r="KV184" s="313"/>
      <c r="KX184" s="313"/>
      <c r="KZ184" s="313"/>
      <c r="LB184" s="313"/>
      <c r="LD184" s="313"/>
      <c r="LF184" s="313"/>
      <c r="LH184" s="313"/>
      <c r="LJ184" s="313"/>
      <c r="LL184" s="313"/>
      <c r="LN184" s="313"/>
      <c r="LP184" s="313"/>
      <c r="LR184" s="313"/>
      <c r="LT184" s="313"/>
      <c r="LV184" s="313"/>
      <c r="LX184" s="313"/>
      <c r="LZ184" s="313"/>
      <c r="MB184" s="313"/>
      <c r="MD184" s="313"/>
      <c r="MF184" s="313"/>
      <c r="MH184" s="313"/>
      <c r="MJ184" s="313"/>
      <c r="ML184" s="313"/>
      <c r="MN184" s="313"/>
      <c r="MP184" s="313"/>
      <c r="MR184" s="313"/>
      <c r="MT184" s="313"/>
      <c r="MV184" s="313"/>
      <c r="MX184" s="313"/>
      <c r="MZ184" s="313"/>
      <c r="NB184" s="313"/>
      <c r="ND184" s="313"/>
      <c r="NF184" s="313"/>
      <c r="NH184" s="313"/>
      <c r="NJ184" s="313"/>
      <c r="NL184" s="313"/>
      <c r="NN184" s="313"/>
      <c r="NP184" s="313"/>
      <c r="NR184" s="313"/>
    </row>
    <row r="185" spans="1:382" s="281" customFormat="1" ht="150" customHeight="1">
      <c r="A185"/>
      <c r="B185"/>
      <c r="C185"/>
      <c r="D185"/>
      <c r="E185"/>
      <c r="F185"/>
      <c r="G185"/>
      <c r="H185"/>
      <c r="I185" t="str">
        <f>IF(M185="","",INDEX(Criterion_list!F:F,MATCH('MMS criteria'!M185,Criterion_list!C:C,0)))</f>
        <v/>
      </c>
      <c r="J185" s="312"/>
      <c r="K185" s="316" t="str">
        <f>IFERROR(IF(_xlfn.XLOOKUP($M185,Criterion_list!$C:$C,Criterion_list!A:A)=0,"",_xlfn.XLOOKUP($M185,Criterion_list!$C:$C,Criterion_list!A:A)),"")</f>
        <v/>
      </c>
      <c r="L185" s="317" t="str">
        <f>IFERROR(IF(_xlfn.XLOOKUP($M185,Criterion_list!$C:$C,Criterion_list!B:B)=0,"",_xlfn.XLOOKUP($M185,Criterion_list!$C:$C,Criterion_list!B:B)),"")</f>
        <v/>
      </c>
      <c r="M185" s="317" t="str">
        <f>IF(J185="","",_xlfn.XLOOKUP(J185,'Criteria Mapping'!B:B,'Criteria Mapping'!A:A))</f>
        <v/>
      </c>
      <c r="N185" s="318" t="str">
        <f>IFERROR(IF(_xlfn.XLOOKUP($J185,Criterion_list!$J:$J,Criterion_list!D:D)=0,"",_xlfn.XLOOKUP($J185,Criterion_list!$J:$J,Criterion_list!D:D)),"")</f>
        <v/>
      </c>
      <c r="O185" s="318" t="str">
        <f>IFERROR(IF(_xlfn.XLOOKUP($M185,Criterion_list!$C:$C,Criterion_list!E:E)=0,"",_xlfn.XLOOKUP($M185,Criterion_list!$C:$C,Criterion_list!E:E)),"")</f>
        <v/>
      </c>
      <c r="P185" s="330"/>
      <c r="Q185" s="304"/>
      <c r="R185" s="319" t="str">
        <f t="shared" si="2"/>
        <v/>
      </c>
      <c r="S185" s="304"/>
      <c r="T185" s="306"/>
      <c r="U185" s="305"/>
      <c r="V185" s="304"/>
      <c r="W185" s="304"/>
      <c r="X185" s="320" t="str">
        <f>IF(M185="","",_xlfn.XLOOKUP(M185,'Criteria Mapping'!A:A,'Criteria Mapping'!W:W))</f>
        <v/>
      </c>
      <c r="Y185" s="320" t="str">
        <f>IF(M185="","",_xlfn.XLOOKUP(M185,'Criteria Mapping'!A:A,'Criteria Mapping'!AH:AH))</f>
        <v/>
      </c>
      <c r="Z185" s="320" t="str">
        <f>IF(M185="","",_xlfn.XLOOKUP(M185,'Criteria Mapping'!A:A,'Criteria Mapping'!AD:AD))</f>
        <v/>
      </c>
      <c r="AA185"/>
      <c r="AC185" s="313"/>
      <c r="AE185" s="313"/>
      <c r="AG185" s="313"/>
      <c r="AI185" s="313"/>
      <c r="AK185" s="313"/>
      <c r="AM185" s="313"/>
      <c r="AO185" s="313"/>
      <c r="AQ185" s="313"/>
      <c r="AS185" s="313"/>
      <c r="AU185" s="313"/>
      <c r="KR185" s="313"/>
      <c r="KT185" s="313"/>
      <c r="KV185" s="313"/>
      <c r="KX185" s="313"/>
      <c r="KZ185" s="313"/>
      <c r="LB185" s="313"/>
      <c r="LD185" s="313"/>
      <c r="LF185" s="313"/>
      <c r="LH185" s="313"/>
      <c r="LJ185" s="313"/>
      <c r="LL185" s="313"/>
      <c r="LN185" s="313"/>
      <c r="LP185" s="313"/>
      <c r="LR185" s="313"/>
      <c r="LT185" s="313"/>
      <c r="LV185" s="313"/>
      <c r="LX185" s="313"/>
      <c r="LZ185" s="313"/>
      <c r="MB185" s="313"/>
      <c r="MD185" s="313"/>
      <c r="MF185" s="313"/>
      <c r="MH185" s="313"/>
      <c r="MJ185" s="313"/>
      <c r="ML185" s="313"/>
      <c r="MN185" s="313"/>
      <c r="MP185" s="313"/>
      <c r="MR185" s="313"/>
      <c r="MT185" s="313"/>
      <c r="MV185" s="313"/>
      <c r="MX185" s="313"/>
      <c r="MZ185" s="313"/>
      <c r="NB185" s="313"/>
      <c r="ND185" s="313"/>
      <c r="NF185" s="313"/>
      <c r="NH185" s="313"/>
      <c r="NJ185" s="313"/>
      <c r="NL185" s="313"/>
      <c r="NN185" s="313"/>
      <c r="NP185" s="313"/>
      <c r="NR185" s="313"/>
    </row>
    <row r="186" spans="1:382" s="281" customFormat="1" ht="150" customHeight="1">
      <c r="A186"/>
      <c r="B186"/>
      <c r="C186"/>
      <c r="D186"/>
      <c r="E186"/>
      <c r="F186"/>
      <c r="G186"/>
      <c r="H186"/>
      <c r="I186" t="str">
        <f>IF(M186="","",INDEX(Criterion_list!F:F,MATCH('MMS criteria'!M186,Criterion_list!C:C,0)))</f>
        <v/>
      </c>
      <c r="J186" s="312"/>
      <c r="K186" s="316" t="str">
        <f>IFERROR(IF(_xlfn.XLOOKUP($M186,Criterion_list!$C:$C,Criterion_list!A:A)=0,"",_xlfn.XLOOKUP($M186,Criterion_list!$C:$C,Criterion_list!A:A)),"")</f>
        <v/>
      </c>
      <c r="L186" s="317" t="str">
        <f>IFERROR(IF(_xlfn.XLOOKUP($M186,Criterion_list!$C:$C,Criterion_list!B:B)=0,"",_xlfn.XLOOKUP($M186,Criterion_list!$C:$C,Criterion_list!B:B)),"")</f>
        <v/>
      </c>
      <c r="M186" s="317" t="str">
        <f>IF(J186="","",_xlfn.XLOOKUP(J186,'Criteria Mapping'!B:B,'Criteria Mapping'!A:A))</f>
        <v/>
      </c>
      <c r="N186" s="318" t="str">
        <f>IFERROR(IF(_xlfn.XLOOKUP($J186,Criterion_list!$J:$J,Criterion_list!D:D)=0,"",_xlfn.XLOOKUP($J186,Criterion_list!$J:$J,Criterion_list!D:D)),"")</f>
        <v/>
      </c>
      <c r="O186" s="318" t="str">
        <f>IFERROR(IF(_xlfn.XLOOKUP($M186,Criterion_list!$C:$C,Criterion_list!E:E)=0,"",_xlfn.XLOOKUP($M186,Criterion_list!$C:$C,Criterion_list!E:E)),"")</f>
        <v/>
      </c>
      <c r="P186" s="330"/>
      <c r="Q186" s="304"/>
      <c r="R186" s="319" t="str">
        <f t="shared" si="2"/>
        <v/>
      </c>
      <c r="S186" s="304"/>
      <c r="T186" s="306"/>
      <c r="U186" s="305"/>
      <c r="V186" s="304"/>
      <c r="W186" s="304"/>
      <c r="X186" s="320" t="str">
        <f>IF(M186="","",_xlfn.XLOOKUP(M186,'Criteria Mapping'!A:A,'Criteria Mapping'!W:W))</f>
        <v/>
      </c>
      <c r="Y186" s="320" t="str">
        <f>IF(M186="","",_xlfn.XLOOKUP(M186,'Criteria Mapping'!A:A,'Criteria Mapping'!AH:AH))</f>
        <v/>
      </c>
      <c r="Z186" s="320" t="str">
        <f>IF(M186="","",_xlfn.XLOOKUP(M186,'Criteria Mapping'!A:A,'Criteria Mapping'!AD:AD))</f>
        <v/>
      </c>
      <c r="AA186"/>
      <c r="AC186" s="313"/>
      <c r="AE186" s="313"/>
      <c r="AG186" s="313"/>
      <c r="AI186" s="313"/>
      <c r="AK186" s="313"/>
      <c r="AM186" s="313"/>
      <c r="AO186" s="313"/>
      <c r="AQ186" s="313"/>
      <c r="AS186" s="313"/>
      <c r="AU186" s="313"/>
      <c r="KR186" s="313"/>
      <c r="KT186" s="313"/>
      <c r="KV186" s="313"/>
      <c r="KX186" s="313"/>
      <c r="KZ186" s="313"/>
      <c r="LB186" s="313"/>
      <c r="LD186" s="313"/>
      <c r="LF186" s="313"/>
      <c r="LH186" s="313"/>
      <c r="LJ186" s="313"/>
      <c r="LL186" s="313"/>
      <c r="LN186" s="313"/>
      <c r="LP186" s="313"/>
      <c r="LR186" s="313"/>
      <c r="LT186" s="313"/>
      <c r="LV186" s="313"/>
      <c r="LX186" s="313"/>
      <c r="LZ186" s="313"/>
      <c r="MB186" s="313"/>
      <c r="MD186" s="313"/>
      <c r="MF186" s="313"/>
      <c r="MH186" s="313"/>
      <c r="MJ186" s="313"/>
      <c r="ML186" s="313"/>
      <c r="MN186" s="313"/>
      <c r="MP186" s="313"/>
      <c r="MR186" s="313"/>
      <c r="MT186" s="313"/>
      <c r="MV186" s="313"/>
      <c r="MX186" s="313"/>
      <c r="MZ186" s="313"/>
      <c r="NB186" s="313"/>
      <c r="ND186" s="313"/>
      <c r="NF186" s="313"/>
      <c r="NH186" s="313"/>
      <c r="NJ186" s="313"/>
      <c r="NL186" s="313"/>
      <c r="NN186" s="313"/>
      <c r="NP186" s="313"/>
      <c r="NR186" s="313"/>
    </row>
    <row r="187" spans="1:382" s="281" customFormat="1" ht="150" customHeight="1">
      <c r="A187"/>
      <c r="B187"/>
      <c r="C187"/>
      <c r="D187"/>
      <c r="E187"/>
      <c r="F187"/>
      <c r="G187"/>
      <c r="H187"/>
      <c r="I187" t="str">
        <f>IF(M187="","",INDEX(Criterion_list!F:F,MATCH('MMS criteria'!M187,Criterion_list!C:C,0)))</f>
        <v/>
      </c>
      <c r="J187" s="312"/>
      <c r="K187" s="316" t="str">
        <f>IFERROR(IF(_xlfn.XLOOKUP($M187,Criterion_list!$C:$C,Criterion_list!A:A)=0,"",_xlfn.XLOOKUP($M187,Criterion_list!$C:$C,Criterion_list!A:A)),"")</f>
        <v/>
      </c>
      <c r="L187" s="317" t="str">
        <f>IFERROR(IF(_xlfn.XLOOKUP($M187,Criterion_list!$C:$C,Criterion_list!B:B)=0,"",_xlfn.XLOOKUP($M187,Criterion_list!$C:$C,Criterion_list!B:B)),"")</f>
        <v/>
      </c>
      <c r="M187" s="317" t="str">
        <f>IF(J187="","",_xlfn.XLOOKUP(J187,'Criteria Mapping'!B:B,'Criteria Mapping'!A:A))</f>
        <v/>
      </c>
      <c r="N187" s="318" t="str">
        <f>IFERROR(IF(_xlfn.XLOOKUP($J187,Criterion_list!$J:$J,Criterion_list!D:D)=0,"",_xlfn.XLOOKUP($J187,Criterion_list!$J:$J,Criterion_list!D:D)),"")</f>
        <v/>
      </c>
      <c r="O187" s="318" t="str">
        <f>IFERROR(IF(_xlfn.XLOOKUP($M187,Criterion_list!$C:$C,Criterion_list!E:E)=0,"",_xlfn.XLOOKUP($M187,Criterion_list!$C:$C,Criterion_list!E:E)),"")</f>
        <v/>
      </c>
      <c r="P187" s="330"/>
      <c r="Q187" s="304"/>
      <c r="R187" s="319" t="str">
        <f t="shared" si="2"/>
        <v/>
      </c>
      <c r="S187" s="304"/>
      <c r="T187" s="306"/>
      <c r="U187" s="305"/>
      <c r="V187" s="304"/>
      <c r="W187" s="304"/>
      <c r="X187" s="320" t="str">
        <f>IF(M187="","",_xlfn.XLOOKUP(M187,'Criteria Mapping'!A:A,'Criteria Mapping'!W:W))</f>
        <v/>
      </c>
      <c r="Y187" s="320" t="str">
        <f>IF(M187="","",_xlfn.XLOOKUP(M187,'Criteria Mapping'!A:A,'Criteria Mapping'!AH:AH))</f>
        <v/>
      </c>
      <c r="Z187" s="320" t="str">
        <f>IF(M187="","",_xlfn.XLOOKUP(M187,'Criteria Mapping'!A:A,'Criteria Mapping'!AD:AD))</f>
        <v/>
      </c>
      <c r="AA187"/>
      <c r="AC187" s="313"/>
      <c r="AE187" s="313"/>
      <c r="AG187" s="313"/>
      <c r="AI187" s="313"/>
      <c r="AK187" s="313"/>
      <c r="AM187" s="313"/>
      <c r="AO187" s="313"/>
      <c r="AQ187" s="313"/>
      <c r="AS187" s="313"/>
      <c r="AU187" s="313"/>
      <c r="KR187" s="313"/>
      <c r="KT187" s="313"/>
      <c r="KV187" s="313"/>
      <c r="KX187" s="313"/>
      <c r="KZ187" s="313"/>
      <c r="LB187" s="313"/>
      <c r="LD187" s="313"/>
      <c r="LF187" s="313"/>
      <c r="LH187" s="313"/>
      <c r="LJ187" s="313"/>
      <c r="LL187" s="313"/>
      <c r="LN187" s="313"/>
      <c r="LP187" s="313"/>
      <c r="LR187" s="313"/>
      <c r="LT187" s="313"/>
      <c r="LV187" s="313"/>
      <c r="LX187" s="313"/>
      <c r="LZ187" s="313"/>
      <c r="MB187" s="313"/>
      <c r="MD187" s="313"/>
      <c r="MF187" s="313"/>
      <c r="MH187" s="313"/>
      <c r="MJ187" s="313"/>
      <c r="ML187" s="313"/>
      <c r="MN187" s="313"/>
      <c r="MP187" s="313"/>
      <c r="MR187" s="313"/>
      <c r="MT187" s="313"/>
      <c r="MV187" s="313"/>
      <c r="MX187" s="313"/>
      <c r="MZ187" s="313"/>
      <c r="NB187" s="313"/>
      <c r="ND187" s="313"/>
      <c r="NF187" s="313"/>
      <c r="NH187" s="313"/>
      <c r="NJ187" s="313"/>
      <c r="NL187" s="313"/>
      <c r="NN187" s="313"/>
      <c r="NP187" s="313"/>
      <c r="NR187" s="313"/>
    </row>
    <row r="188" spans="1:382" s="281" customFormat="1" ht="150" customHeight="1">
      <c r="A188"/>
      <c r="B188"/>
      <c r="C188"/>
      <c r="D188"/>
      <c r="E188"/>
      <c r="F188"/>
      <c r="G188"/>
      <c r="H188"/>
      <c r="I188" t="str">
        <f>IF(M188="","",INDEX(Criterion_list!F:F,MATCH('MMS criteria'!M188,Criterion_list!C:C,0)))</f>
        <v/>
      </c>
      <c r="J188" s="312"/>
      <c r="K188" s="316" t="str">
        <f>IFERROR(IF(_xlfn.XLOOKUP($M188,Criterion_list!$C:$C,Criterion_list!A:A)=0,"",_xlfn.XLOOKUP($M188,Criterion_list!$C:$C,Criterion_list!A:A)),"")</f>
        <v/>
      </c>
      <c r="L188" s="317" t="str">
        <f>IFERROR(IF(_xlfn.XLOOKUP($M188,Criterion_list!$C:$C,Criterion_list!B:B)=0,"",_xlfn.XLOOKUP($M188,Criterion_list!$C:$C,Criterion_list!B:B)),"")</f>
        <v/>
      </c>
      <c r="M188" s="317" t="str">
        <f>IF(J188="","",_xlfn.XLOOKUP(J188,'Criteria Mapping'!B:B,'Criteria Mapping'!A:A))</f>
        <v/>
      </c>
      <c r="N188" s="318" t="str">
        <f>IFERROR(IF(_xlfn.XLOOKUP($J188,Criterion_list!$J:$J,Criterion_list!D:D)=0,"",_xlfn.XLOOKUP($J188,Criterion_list!$J:$J,Criterion_list!D:D)),"")</f>
        <v/>
      </c>
      <c r="O188" s="318" t="str">
        <f>IFERROR(IF(_xlfn.XLOOKUP($M188,Criterion_list!$C:$C,Criterion_list!E:E)=0,"",_xlfn.XLOOKUP($M188,Criterion_list!$C:$C,Criterion_list!E:E)),"")</f>
        <v/>
      </c>
      <c r="P188" s="330"/>
      <c r="Q188" s="304"/>
      <c r="R188" s="319" t="str">
        <f t="shared" si="2"/>
        <v/>
      </c>
      <c r="S188" s="304"/>
      <c r="T188" s="306"/>
      <c r="U188" s="305"/>
      <c r="V188" s="304"/>
      <c r="W188" s="304"/>
      <c r="X188" s="320" t="str">
        <f>IF(M188="","",_xlfn.XLOOKUP(M188,'Criteria Mapping'!A:A,'Criteria Mapping'!W:W))</f>
        <v/>
      </c>
      <c r="Y188" s="320" t="str">
        <f>IF(M188="","",_xlfn.XLOOKUP(M188,'Criteria Mapping'!A:A,'Criteria Mapping'!AH:AH))</f>
        <v/>
      </c>
      <c r="Z188" s="320" t="str">
        <f>IF(M188="","",_xlfn.XLOOKUP(M188,'Criteria Mapping'!A:A,'Criteria Mapping'!AD:AD))</f>
        <v/>
      </c>
      <c r="AA188"/>
      <c r="AC188" s="313"/>
      <c r="AE188" s="313"/>
      <c r="AG188" s="313"/>
      <c r="AI188" s="313"/>
      <c r="AK188" s="313"/>
      <c r="AM188" s="313"/>
      <c r="AO188" s="313"/>
      <c r="AQ188" s="313"/>
      <c r="AS188" s="313"/>
      <c r="AU188" s="313"/>
      <c r="KR188" s="313"/>
      <c r="KT188" s="313"/>
      <c r="KV188" s="313"/>
      <c r="KX188" s="313"/>
      <c r="KZ188" s="313"/>
      <c r="LB188" s="313"/>
      <c r="LD188" s="313"/>
      <c r="LF188" s="313"/>
      <c r="LH188" s="313"/>
      <c r="LJ188" s="313"/>
      <c r="LL188" s="313"/>
      <c r="LN188" s="313"/>
      <c r="LP188" s="313"/>
      <c r="LR188" s="313"/>
      <c r="LT188" s="313"/>
      <c r="LV188" s="313"/>
      <c r="LX188" s="313"/>
      <c r="LZ188" s="313"/>
      <c r="MB188" s="313"/>
      <c r="MD188" s="313"/>
      <c r="MF188" s="313"/>
      <c r="MH188" s="313"/>
      <c r="MJ188" s="313"/>
      <c r="ML188" s="313"/>
      <c r="MN188" s="313"/>
      <c r="MP188" s="313"/>
      <c r="MR188" s="313"/>
      <c r="MT188" s="313"/>
      <c r="MV188" s="313"/>
      <c r="MX188" s="313"/>
      <c r="MZ188" s="313"/>
      <c r="NB188" s="313"/>
      <c r="ND188" s="313"/>
      <c r="NF188" s="313"/>
      <c r="NH188" s="313"/>
      <c r="NJ188" s="313"/>
      <c r="NL188" s="313"/>
      <c r="NN188" s="313"/>
      <c r="NP188" s="313"/>
      <c r="NR188" s="313"/>
    </row>
    <row r="189" spans="1:382" s="281" customFormat="1" ht="150" customHeight="1">
      <c r="A189"/>
      <c r="B189"/>
      <c r="C189"/>
      <c r="D189"/>
      <c r="E189"/>
      <c r="F189"/>
      <c r="G189"/>
      <c r="H189"/>
      <c r="I189" t="str">
        <f>IF(M189="","",INDEX(Criterion_list!F:F,MATCH('MMS criteria'!M189,Criterion_list!C:C,0)))</f>
        <v/>
      </c>
      <c r="J189" s="312"/>
      <c r="K189" s="316" t="str">
        <f>IFERROR(IF(_xlfn.XLOOKUP($M189,Criterion_list!$C:$C,Criterion_list!A:A)=0,"",_xlfn.XLOOKUP($M189,Criterion_list!$C:$C,Criterion_list!A:A)),"")</f>
        <v/>
      </c>
      <c r="L189" s="317" t="str">
        <f>IFERROR(IF(_xlfn.XLOOKUP($M189,Criterion_list!$C:$C,Criterion_list!B:B)=0,"",_xlfn.XLOOKUP($M189,Criterion_list!$C:$C,Criterion_list!B:B)),"")</f>
        <v/>
      </c>
      <c r="M189" s="317" t="str">
        <f>IF(J189="","",_xlfn.XLOOKUP(J189,'Criteria Mapping'!B:B,'Criteria Mapping'!A:A))</f>
        <v/>
      </c>
      <c r="N189" s="318" t="str">
        <f>IFERROR(IF(_xlfn.XLOOKUP($J189,Criterion_list!$J:$J,Criterion_list!D:D)=0,"",_xlfn.XLOOKUP($J189,Criterion_list!$J:$J,Criterion_list!D:D)),"")</f>
        <v/>
      </c>
      <c r="O189" s="318" t="str">
        <f>IFERROR(IF(_xlfn.XLOOKUP($M189,Criterion_list!$C:$C,Criterion_list!E:E)=0,"",_xlfn.XLOOKUP($M189,Criterion_list!$C:$C,Criterion_list!E:E)),"")</f>
        <v/>
      </c>
      <c r="P189" s="330"/>
      <c r="Q189" s="304"/>
      <c r="R189" s="319" t="str">
        <f t="shared" si="2"/>
        <v/>
      </c>
      <c r="S189" s="304"/>
      <c r="T189" s="306"/>
      <c r="U189" s="305"/>
      <c r="V189" s="304"/>
      <c r="W189" s="304"/>
      <c r="X189" s="320" t="str">
        <f>IF(M189="","",_xlfn.XLOOKUP(M189,'Criteria Mapping'!A:A,'Criteria Mapping'!W:W))</f>
        <v/>
      </c>
      <c r="Y189" s="320" t="str">
        <f>IF(M189="","",_xlfn.XLOOKUP(M189,'Criteria Mapping'!A:A,'Criteria Mapping'!AH:AH))</f>
        <v/>
      </c>
      <c r="Z189" s="320" t="str">
        <f>IF(M189="","",_xlfn.XLOOKUP(M189,'Criteria Mapping'!A:A,'Criteria Mapping'!AD:AD))</f>
        <v/>
      </c>
      <c r="AA189"/>
      <c r="AB189" s="281" t="s">
        <v>81</v>
      </c>
      <c r="AC189" s="313"/>
      <c r="AE189" s="313"/>
      <c r="AG189" s="313"/>
      <c r="AI189" s="313"/>
      <c r="AK189" s="313"/>
      <c r="AM189" s="313"/>
      <c r="AO189" s="313"/>
      <c r="AQ189" s="313"/>
      <c r="AS189" s="313"/>
      <c r="AU189" s="313"/>
      <c r="KR189" s="313"/>
      <c r="KT189" s="313"/>
      <c r="KV189" s="313"/>
      <c r="KX189" s="313"/>
      <c r="KZ189" s="313"/>
      <c r="LB189" s="313"/>
      <c r="LD189" s="313"/>
      <c r="LF189" s="313"/>
      <c r="LH189" s="313"/>
      <c r="LJ189" s="313"/>
      <c r="LL189" s="313"/>
      <c r="LN189" s="313"/>
      <c r="LP189" s="313"/>
      <c r="LR189" s="313"/>
      <c r="LT189" s="313"/>
      <c r="LV189" s="313"/>
      <c r="LX189" s="313"/>
      <c r="LZ189" s="313"/>
      <c r="MB189" s="313"/>
      <c r="MD189" s="313"/>
      <c r="MF189" s="313"/>
      <c r="MH189" s="313"/>
      <c r="MJ189" s="313"/>
      <c r="ML189" s="313"/>
      <c r="MN189" s="313"/>
      <c r="MP189" s="313"/>
      <c r="MR189" s="313"/>
      <c r="MT189" s="313"/>
      <c r="MV189" s="313"/>
      <c r="MX189" s="313"/>
      <c r="MZ189" s="313"/>
      <c r="NB189" s="313"/>
      <c r="ND189" s="313"/>
      <c r="NF189" s="313"/>
      <c r="NH189" s="313"/>
      <c r="NJ189" s="313"/>
      <c r="NL189" s="313"/>
      <c r="NN189" s="313"/>
      <c r="NP189" s="313"/>
      <c r="NR189" s="313"/>
    </row>
    <row r="190" spans="1:382" s="281" customFormat="1" ht="150" customHeight="1">
      <c r="A190"/>
      <c r="B190"/>
      <c r="C190"/>
      <c r="D190"/>
      <c r="E190"/>
      <c r="F190"/>
      <c r="G190"/>
      <c r="H190"/>
      <c r="I190" t="str">
        <f>IF(M190="","",INDEX(Criterion_list!F:F,MATCH('MMS criteria'!M190,Criterion_list!C:C,0)))</f>
        <v/>
      </c>
      <c r="J190" s="312"/>
      <c r="K190" s="316" t="str">
        <f>IFERROR(IF(_xlfn.XLOOKUP($M190,Criterion_list!$C:$C,Criterion_list!A:A)=0,"",_xlfn.XLOOKUP($M190,Criterion_list!$C:$C,Criterion_list!A:A)),"")</f>
        <v/>
      </c>
      <c r="L190" s="317" t="str">
        <f>IFERROR(IF(_xlfn.XLOOKUP($M190,Criterion_list!$C:$C,Criterion_list!B:B)=0,"",_xlfn.XLOOKUP($M190,Criterion_list!$C:$C,Criterion_list!B:B)),"")</f>
        <v/>
      </c>
      <c r="M190" s="317" t="str">
        <f>IF(J190="","",_xlfn.XLOOKUP(J190,'Criteria Mapping'!B:B,'Criteria Mapping'!A:A))</f>
        <v/>
      </c>
      <c r="N190" s="318" t="str">
        <f>IFERROR(IF(_xlfn.XLOOKUP($J190,Criterion_list!$J:$J,Criterion_list!D:D)=0,"",_xlfn.XLOOKUP($J190,Criterion_list!$J:$J,Criterion_list!D:D)),"")</f>
        <v/>
      </c>
      <c r="O190" s="318" t="str">
        <f>IFERROR(IF(_xlfn.XLOOKUP($M190,Criterion_list!$C:$C,Criterion_list!E:E)=0,"",_xlfn.XLOOKUP($M190,Criterion_list!$C:$C,Criterion_list!E:E)),"")</f>
        <v/>
      </c>
      <c r="P190" s="330"/>
      <c r="Q190" s="304"/>
      <c r="R190" s="319" t="str">
        <f t="shared" si="2"/>
        <v/>
      </c>
      <c r="S190" s="304"/>
      <c r="T190" s="306"/>
      <c r="U190" s="305"/>
      <c r="V190" s="304"/>
      <c r="W190" s="304"/>
      <c r="X190" s="320" t="str">
        <f>IF(M190="","",_xlfn.XLOOKUP(M190,'Criteria Mapping'!A:A,'Criteria Mapping'!W:W))</f>
        <v/>
      </c>
      <c r="Y190" s="320" t="str">
        <f>IF(M190="","",_xlfn.XLOOKUP(M190,'Criteria Mapping'!A:A,'Criteria Mapping'!AH:AH))</f>
        <v/>
      </c>
      <c r="Z190" s="320" t="str">
        <f>IF(M190="","",_xlfn.XLOOKUP(M190,'Criteria Mapping'!A:A,'Criteria Mapping'!AD:AD))</f>
        <v/>
      </c>
      <c r="AA190"/>
      <c r="AB190" s="281" t="s">
        <v>82</v>
      </c>
      <c r="AC190" s="313"/>
      <c r="AE190" s="313"/>
      <c r="AG190" s="313"/>
      <c r="AI190" s="313"/>
      <c r="AK190" s="313"/>
      <c r="AM190" s="313"/>
      <c r="AO190" s="313"/>
      <c r="AQ190" s="313"/>
      <c r="AS190" s="313"/>
      <c r="AU190" s="313"/>
      <c r="KR190" s="313"/>
      <c r="KT190" s="313"/>
      <c r="KV190" s="313"/>
      <c r="KX190" s="313"/>
      <c r="KZ190" s="313"/>
      <c r="LB190" s="313"/>
      <c r="LD190" s="313"/>
      <c r="LF190" s="313"/>
      <c r="LH190" s="313"/>
      <c r="LJ190" s="313"/>
      <c r="LL190" s="313"/>
      <c r="LN190" s="313"/>
      <c r="LP190" s="313"/>
      <c r="LR190" s="313"/>
      <c r="LT190" s="313"/>
      <c r="LV190" s="313"/>
      <c r="LX190" s="313"/>
      <c r="LZ190" s="313"/>
      <c r="MB190" s="313"/>
      <c r="MD190" s="313"/>
      <c r="MF190" s="313"/>
      <c r="MH190" s="313"/>
      <c r="MJ190" s="313"/>
      <c r="ML190" s="313"/>
      <c r="MN190" s="313"/>
      <c r="MP190" s="313"/>
      <c r="MR190" s="313"/>
      <c r="MT190" s="313"/>
      <c r="MV190" s="313"/>
      <c r="MX190" s="313"/>
      <c r="MZ190" s="313"/>
      <c r="NB190" s="313"/>
      <c r="ND190" s="313"/>
      <c r="NF190" s="313"/>
      <c r="NH190" s="313"/>
      <c r="NJ190" s="313"/>
      <c r="NL190" s="313"/>
      <c r="NN190" s="313"/>
      <c r="NP190" s="313"/>
      <c r="NR190" s="313"/>
    </row>
    <row r="191" spans="1:382" s="281" customFormat="1" ht="150" customHeight="1">
      <c r="A191"/>
      <c r="B191"/>
      <c r="C191"/>
      <c r="D191"/>
      <c r="E191"/>
      <c r="F191"/>
      <c r="G191"/>
      <c r="H191"/>
      <c r="I191" t="str">
        <f>IF(M191="","",INDEX(Criterion_list!F:F,MATCH('MMS criteria'!M191,Criterion_list!C:C,0)))</f>
        <v/>
      </c>
      <c r="J191" s="312"/>
      <c r="K191" s="316" t="str">
        <f>IFERROR(IF(_xlfn.XLOOKUP($M191,Criterion_list!$C:$C,Criterion_list!A:A)=0,"",_xlfn.XLOOKUP($M191,Criterion_list!$C:$C,Criterion_list!A:A)),"")</f>
        <v/>
      </c>
      <c r="L191" s="317" t="str">
        <f>IFERROR(IF(_xlfn.XLOOKUP($M191,Criterion_list!$C:$C,Criterion_list!B:B)=0,"",_xlfn.XLOOKUP($M191,Criterion_list!$C:$C,Criterion_list!B:B)),"")</f>
        <v/>
      </c>
      <c r="M191" s="317" t="str">
        <f>IF(J191="","",_xlfn.XLOOKUP(J191,'Criteria Mapping'!B:B,'Criteria Mapping'!A:A))</f>
        <v/>
      </c>
      <c r="N191" s="318" t="str">
        <f>IFERROR(IF(_xlfn.XLOOKUP($J191,Criterion_list!$J:$J,Criterion_list!D:D)=0,"",_xlfn.XLOOKUP($J191,Criterion_list!$J:$J,Criterion_list!D:D)),"")</f>
        <v/>
      </c>
      <c r="O191" s="318" t="str">
        <f>IFERROR(IF(_xlfn.XLOOKUP($M191,Criterion_list!$C:$C,Criterion_list!E:E)=0,"",_xlfn.XLOOKUP($M191,Criterion_list!$C:$C,Criterion_list!E:E)),"")</f>
        <v/>
      </c>
      <c r="P191" s="330"/>
      <c r="Q191" s="304"/>
      <c r="R191" s="319" t="str">
        <f t="shared" si="2"/>
        <v/>
      </c>
      <c r="S191" s="304"/>
      <c r="T191" s="306"/>
      <c r="U191" s="305"/>
      <c r="V191" s="304"/>
      <c r="W191" s="304"/>
      <c r="X191" s="320" t="str">
        <f>IF(M191="","",_xlfn.XLOOKUP(M191,'Criteria Mapping'!A:A,'Criteria Mapping'!W:W))</f>
        <v/>
      </c>
      <c r="Y191" s="320" t="str">
        <f>IF(M191="","",_xlfn.XLOOKUP(M191,'Criteria Mapping'!A:A,'Criteria Mapping'!AH:AH))</f>
        <v/>
      </c>
      <c r="Z191" s="320" t="str">
        <f>IF(M191="","",_xlfn.XLOOKUP(M191,'Criteria Mapping'!A:A,'Criteria Mapping'!AD:AD))</f>
        <v/>
      </c>
      <c r="AA191"/>
      <c r="AB191" s="281" t="s">
        <v>83</v>
      </c>
      <c r="AC191" s="313"/>
      <c r="AE191" s="313"/>
      <c r="AG191" s="313"/>
      <c r="AI191" s="313"/>
      <c r="AK191" s="313"/>
      <c r="AM191" s="313"/>
      <c r="AO191" s="313"/>
      <c r="AQ191" s="313"/>
      <c r="AS191" s="313"/>
      <c r="AU191" s="313"/>
      <c r="KR191" s="313"/>
      <c r="KT191" s="313"/>
      <c r="KV191" s="313"/>
      <c r="KX191" s="313"/>
      <c r="KZ191" s="313"/>
      <c r="LB191" s="313"/>
      <c r="LD191" s="313"/>
      <c r="LF191" s="313"/>
      <c r="LH191" s="313"/>
      <c r="LJ191" s="313"/>
      <c r="LL191" s="313"/>
      <c r="LN191" s="313"/>
      <c r="LP191" s="313"/>
      <c r="LR191" s="313"/>
      <c r="LT191" s="313"/>
      <c r="LV191" s="313"/>
      <c r="LX191" s="313"/>
      <c r="LZ191" s="313"/>
      <c r="MB191" s="313"/>
      <c r="MD191" s="313"/>
      <c r="MF191" s="313"/>
      <c r="MH191" s="313"/>
      <c r="MJ191" s="313"/>
      <c r="ML191" s="313"/>
      <c r="MN191" s="313"/>
      <c r="MP191" s="313"/>
      <c r="MR191" s="313"/>
      <c r="MT191" s="313"/>
      <c r="MV191" s="313"/>
      <c r="MX191" s="313"/>
      <c r="MZ191" s="313"/>
      <c r="NB191" s="313"/>
      <c r="ND191" s="313"/>
      <c r="NF191" s="313"/>
      <c r="NH191" s="313"/>
      <c r="NJ191" s="313"/>
      <c r="NL191" s="313"/>
      <c r="NN191" s="313"/>
      <c r="NP191" s="313"/>
      <c r="NR191" s="313"/>
    </row>
    <row r="192" spans="1:382" s="281" customFormat="1" ht="150" customHeight="1">
      <c r="A192"/>
      <c r="B192"/>
      <c r="C192"/>
      <c r="D192"/>
      <c r="E192"/>
      <c r="F192"/>
      <c r="G192"/>
      <c r="H192"/>
      <c r="I192" t="str">
        <f>IF(M192="","",INDEX(Criterion_list!F:F,MATCH('MMS criteria'!M192,Criterion_list!C:C,0)))</f>
        <v/>
      </c>
      <c r="J192" s="312"/>
      <c r="K192" s="316" t="str">
        <f>IFERROR(IF(_xlfn.XLOOKUP($M192,Criterion_list!$C:$C,Criterion_list!A:A)=0,"",_xlfn.XLOOKUP($M192,Criterion_list!$C:$C,Criterion_list!A:A)),"")</f>
        <v/>
      </c>
      <c r="L192" s="317" t="str">
        <f>IFERROR(IF(_xlfn.XLOOKUP($M192,Criterion_list!$C:$C,Criterion_list!B:B)=0,"",_xlfn.XLOOKUP($M192,Criterion_list!$C:$C,Criterion_list!B:B)),"")</f>
        <v/>
      </c>
      <c r="M192" s="317" t="str">
        <f>IF(J192="","",_xlfn.XLOOKUP(J192,'Criteria Mapping'!B:B,'Criteria Mapping'!A:A))</f>
        <v/>
      </c>
      <c r="N192" s="318" t="str">
        <f>IFERROR(IF(_xlfn.XLOOKUP($J192,Criterion_list!$J:$J,Criterion_list!D:D)=0,"",_xlfn.XLOOKUP($J192,Criterion_list!$J:$J,Criterion_list!D:D)),"")</f>
        <v/>
      </c>
      <c r="O192" s="318" t="str">
        <f>IFERROR(IF(_xlfn.XLOOKUP($M192,Criterion_list!$C:$C,Criterion_list!E:E)=0,"",_xlfn.XLOOKUP($M192,Criterion_list!$C:$C,Criterion_list!E:E)),"")</f>
        <v/>
      </c>
      <c r="P192" s="330"/>
      <c r="Q192" s="304"/>
      <c r="R192" s="319" t="str">
        <f t="shared" si="2"/>
        <v/>
      </c>
      <c r="S192" s="304"/>
      <c r="T192" s="306"/>
      <c r="U192" s="305"/>
      <c r="V192" s="304"/>
      <c r="W192" s="304"/>
      <c r="X192" s="320" t="str">
        <f>IF(M192="","",_xlfn.XLOOKUP(M192,'Criteria Mapping'!A:A,'Criteria Mapping'!W:W))</f>
        <v/>
      </c>
      <c r="Y192" s="320" t="str">
        <f>IF(M192="","",_xlfn.XLOOKUP(M192,'Criteria Mapping'!A:A,'Criteria Mapping'!AH:AH))</f>
        <v/>
      </c>
      <c r="Z192" s="320" t="str">
        <f>IF(M192="","",_xlfn.XLOOKUP(M192,'Criteria Mapping'!A:A,'Criteria Mapping'!AD:AD))</f>
        <v/>
      </c>
      <c r="AA192"/>
      <c r="AB192" s="281" t="s">
        <v>81</v>
      </c>
      <c r="AC192" s="313"/>
      <c r="AE192" s="313"/>
      <c r="AG192" s="313"/>
      <c r="AI192" s="313"/>
      <c r="AK192" s="313"/>
      <c r="AM192" s="313"/>
      <c r="AO192" s="313"/>
      <c r="AQ192" s="313"/>
      <c r="AS192" s="313"/>
      <c r="AU192" s="313"/>
      <c r="KR192" s="313"/>
      <c r="KT192" s="313"/>
      <c r="KV192" s="313"/>
      <c r="KX192" s="313"/>
      <c r="KZ192" s="313"/>
      <c r="LB192" s="313"/>
      <c r="LD192" s="313"/>
      <c r="LF192" s="313"/>
      <c r="LH192" s="313"/>
      <c r="LJ192" s="313"/>
      <c r="LL192" s="313"/>
      <c r="LN192" s="313"/>
      <c r="LP192" s="313"/>
      <c r="LR192" s="313"/>
      <c r="LT192" s="313"/>
      <c r="LV192" s="313"/>
      <c r="LX192" s="313"/>
      <c r="LZ192" s="313"/>
      <c r="MB192" s="313"/>
      <c r="MD192" s="313"/>
      <c r="MF192" s="313"/>
      <c r="MH192" s="313"/>
      <c r="MJ192" s="313"/>
      <c r="ML192" s="313"/>
      <c r="MN192" s="313"/>
      <c r="MP192" s="313"/>
      <c r="MR192" s="313"/>
      <c r="MT192" s="313"/>
      <c r="MV192" s="313"/>
      <c r="MX192" s="313"/>
      <c r="MZ192" s="313"/>
      <c r="NB192" s="313"/>
      <c r="ND192" s="313"/>
      <c r="NF192" s="313"/>
      <c r="NH192" s="313"/>
      <c r="NJ192" s="313"/>
      <c r="NL192" s="313"/>
      <c r="NN192" s="313"/>
      <c r="NP192" s="313"/>
      <c r="NR192" s="313"/>
    </row>
    <row r="193" spans="1:382" s="281" customFormat="1" ht="150" customHeight="1">
      <c r="A193"/>
      <c r="B193"/>
      <c r="C193"/>
      <c r="D193"/>
      <c r="E193"/>
      <c r="F193"/>
      <c r="G193"/>
      <c r="H193"/>
      <c r="I193" t="str">
        <f>IF(M193="","",INDEX(Criterion_list!F:F,MATCH('MMS criteria'!M193,Criterion_list!C:C,0)))</f>
        <v/>
      </c>
      <c r="J193" s="312"/>
      <c r="K193" s="316" t="str">
        <f>IFERROR(IF(_xlfn.XLOOKUP($M193,Criterion_list!$C:$C,Criterion_list!A:A)=0,"",_xlfn.XLOOKUP($M193,Criterion_list!$C:$C,Criterion_list!A:A)),"")</f>
        <v/>
      </c>
      <c r="L193" s="317" t="str">
        <f>IFERROR(IF(_xlfn.XLOOKUP($M193,Criterion_list!$C:$C,Criterion_list!B:B)=0,"",_xlfn.XLOOKUP($M193,Criterion_list!$C:$C,Criterion_list!B:B)),"")</f>
        <v/>
      </c>
      <c r="M193" s="317" t="str">
        <f>IF(J193="","",_xlfn.XLOOKUP(J193,'Criteria Mapping'!B:B,'Criteria Mapping'!A:A))</f>
        <v/>
      </c>
      <c r="N193" s="318" t="str">
        <f>IFERROR(IF(_xlfn.XLOOKUP($J193,Criterion_list!$J:$J,Criterion_list!D:D)=0,"",_xlfn.XLOOKUP($J193,Criterion_list!$J:$J,Criterion_list!D:D)),"")</f>
        <v/>
      </c>
      <c r="O193" s="318" t="str">
        <f>IFERROR(IF(_xlfn.XLOOKUP($M193,Criterion_list!$C:$C,Criterion_list!E:E)=0,"",_xlfn.XLOOKUP($M193,Criterion_list!$C:$C,Criterion_list!E:E)),"")</f>
        <v/>
      </c>
      <c r="P193" s="330"/>
      <c r="Q193" s="304"/>
      <c r="R193" s="319" t="str">
        <f t="shared" si="2"/>
        <v/>
      </c>
      <c r="S193" s="304"/>
      <c r="T193" s="306"/>
      <c r="U193" s="305"/>
      <c r="V193" s="304"/>
      <c r="W193" s="304"/>
      <c r="X193" s="320" t="str">
        <f>IF(M193="","",_xlfn.XLOOKUP(M193,'Criteria Mapping'!A:A,'Criteria Mapping'!W:W))</f>
        <v/>
      </c>
      <c r="Y193" s="320" t="str">
        <f>IF(M193="","",_xlfn.XLOOKUP(M193,'Criteria Mapping'!A:A,'Criteria Mapping'!AH:AH))</f>
        <v/>
      </c>
      <c r="Z193" s="320" t="str">
        <f>IF(M193="","",_xlfn.XLOOKUP(M193,'Criteria Mapping'!A:A,'Criteria Mapping'!AD:AD))</f>
        <v/>
      </c>
      <c r="AA193"/>
      <c r="AB193" s="281" t="s">
        <v>82</v>
      </c>
      <c r="AC193" s="313"/>
      <c r="AE193" s="313"/>
      <c r="AG193" s="313"/>
      <c r="AI193" s="313"/>
      <c r="AK193" s="313"/>
      <c r="AM193" s="313"/>
      <c r="AO193" s="313"/>
      <c r="AQ193" s="313"/>
      <c r="AS193" s="313"/>
      <c r="AU193" s="313"/>
      <c r="KR193" s="313"/>
      <c r="KT193" s="313"/>
      <c r="KV193" s="313"/>
      <c r="KX193" s="313"/>
      <c r="KZ193" s="313"/>
      <c r="LB193" s="313"/>
      <c r="LD193" s="313"/>
      <c r="LF193" s="313"/>
      <c r="LH193" s="313"/>
      <c r="LJ193" s="313"/>
      <c r="LL193" s="313"/>
      <c r="LN193" s="313"/>
      <c r="LP193" s="313"/>
      <c r="LR193" s="313"/>
      <c r="LT193" s="313"/>
      <c r="LV193" s="313"/>
      <c r="LX193" s="313"/>
      <c r="LZ193" s="313"/>
      <c r="MB193" s="313"/>
      <c r="MD193" s="313"/>
      <c r="MF193" s="313"/>
      <c r="MH193" s="313"/>
      <c r="MJ193" s="313"/>
      <c r="ML193" s="313"/>
      <c r="MN193" s="313"/>
      <c r="MP193" s="313"/>
      <c r="MR193" s="313"/>
      <c r="MT193" s="313"/>
      <c r="MV193" s="313"/>
      <c r="MX193" s="313"/>
      <c r="MZ193" s="313"/>
      <c r="NB193" s="313"/>
      <c r="ND193" s="313"/>
      <c r="NF193" s="313"/>
      <c r="NH193" s="313"/>
      <c r="NJ193" s="313"/>
      <c r="NL193" s="313"/>
      <c r="NN193" s="313"/>
      <c r="NP193" s="313"/>
      <c r="NR193" s="313"/>
    </row>
    <row r="194" spans="1:382" s="281" customFormat="1" ht="150" customHeight="1">
      <c r="A194"/>
      <c r="B194"/>
      <c r="C194"/>
      <c r="D194"/>
      <c r="E194"/>
      <c r="F194"/>
      <c r="G194"/>
      <c r="H194"/>
      <c r="I194" t="str">
        <f>IF(M194="","",INDEX(Criterion_list!F:F,MATCH('MMS criteria'!M194,Criterion_list!C:C,0)))</f>
        <v/>
      </c>
      <c r="J194" s="312"/>
      <c r="K194" s="316" t="str">
        <f>IFERROR(IF(_xlfn.XLOOKUP($M194,Criterion_list!$C:$C,Criterion_list!A:A)=0,"",_xlfn.XLOOKUP($M194,Criterion_list!$C:$C,Criterion_list!A:A)),"")</f>
        <v/>
      </c>
      <c r="L194" s="317" t="str">
        <f>IFERROR(IF(_xlfn.XLOOKUP($M194,Criterion_list!$C:$C,Criterion_list!B:B)=0,"",_xlfn.XLOOKUP($M194,Criterion_list!$C:$C,Criterion_list!B:B)),"")</f>
        <v/>
      </c>
      <c r="M194" s="317" t="str">
        <f>IF(J194="","",_xlfn.XLOOKUP(J194,'Criteria Mapping'!B:B,'Criteria Mapping'!A:A))</f>
        <v/>
      </c>
      <c r="N194" s="318" t="str">
        <f>IFERROR(IF(_xlfn.XLOOKUP($J194,Criterion_list!$J:$J,Criterion_list!D:D)=0,"",_xlfn.XLOOKUP($J194,Criterion_list!$J:$J,Criterion_list!D:D)),"")</f>
        <v/>
      </c>
      <c r="O194" s="318" t="str">
        <f>IFERROR(IF(_xlfn.XLOOKUP($M194,Criterion_list!$C:$C,Criterion_list!E:E)=0,"",_xlfn.XLOOKUP($M194,Criterion_list!$C:$C,Criterion_list!E:E)),"")</f>
        <v/>
      </c>
      <c r="P194" s="330"/>
      <c r="Q194" s="304"/>
      <c r="R194" s="319" t="str">
        <f t="shared" si="2"/>
        <v/>
      </c>
      <c r="S194" s="304"/>
      <c r="T194" s="306"/>
      <c r="U194" s="305"/>
      <c r="V194" s="304"/>
      <c r="W194" s="304"/>
      <c r="X194" s="320" t="str">
        <f>IF(M194="","",_xlfn.XLOOKUP(M194,'Criteria Mapping'!A:A,'Criteria Mapping'!W:W))</f>
        <v/>
      </c>
      <c r="Y194" s="320" t="str">
        <f>IF(M194="","",_xlfn.XLOOKUP(M194,'Criteria Mapping'!A:A,'Criteria Mapping'!AH:AH))</f>
        <v/>
      </c>
      <c r="Z194" s="320" t="str">
        <f>IF(M194="","",_xlfn.XLOOKUP(M194,'Criteria Mapping'!A:A,'Criteria Mapping'!AD:AD))</f>
        <v/>
      </c>
      <c r="AA194"/>
      <c r="AC194" s="313"/>
      <c r="AE194" s="313"/>
      <c r="AG194" s="313"/>
      <c r="AI194" s="313"/>
      <c r="AK194" s="313"/>
      <c r="AM194" s="313"/>
      <c r="AO194" s="313"/>
      <c r="AQ194" s="313"/>
      <c r="AS194" s="313"/>
      <c r="AU194" s="313"/>
      <c r="KR194" s="313"/>
      <c r="KT194" s="313"/>
      <c r="KV194" s="313"/>
      <c r="KX194" s="313"/>
      <c r="KZ194" s="313"/>
      <c r="LB194" s="313"/>
      <c r="LD194" s="313"/>
      <c r="LF194" s="313"/>
      <c r="LH194" s="313"/>
      <c r="LJ194" s="313"/>
      <c r="LL194" s="313"/>
      <c r="LN194" s="313"/>
      <c r="LP194" s="313"/>
      <c r="LR194" s="313"/>
      <c r="LT194" s="313"/>
      <c r="LV194" s="313"/>
      <c r="LX194" s="313"/>
      <c r="LZ194" s="313"/>
      <c r="MB194" s="313"/>
      <c r="MD194" s="313"/>
      <c r="MF194" s="313"/>
      <c r="MH194" s="313"/>
      <c r="MJ194" s="313"/>
      <c r="ML194" s="313"/>
      <c r="MN194" s="313"/>
      <c r="MP194" s="313"/>
      <c r="MR194" s="313"/>
      <c r="MT194" s="313"/>
      <c r="MV194" s="313"/>
      <c r="MX194" s="313"/>
      <c r="MZ194" s="313"/>
      <c r="NB194" s="313"/>
      <c r="ND194" s="313"/>
      <c r="NF194" s="313"/>
      <c r="NH194" s="313"/>
      <c r="NJ194" s="313"/>
      <c r="NL194" s="313"/>
      <c r="NN194" s="313"/>
      <c r="NP194" s="313"/>
      <c r="NR194" s="313"/>
    </row>
    <row r="195" spans="1:382" s="281" customFormat="1" ht="150" customHeight="1">
      <c r="A195"/>
      <c r="B195"/>
      <c r="C195"/>
      <c r="D195"/>
      <c r="E195"/>
      <c r="F195"/>
      <c r="G195"/>
      <c r="H195"/>
      <c r="I195" t="str">
        <f>IF(M195="","",INDEX(Criterion_list!F:F,MATCH('MMS criteria'!M195,Criterion_list!C:C,0)))</f>
        <v/>
      </c>
      <c r="J195" s="312"/>
      <c r="K195" s="316" t="str">
        <f>IFERROR(IF(_xlfn.XLOOKUP($M195,Criterion_list!$C:$C,Criterion_list!A:A)=0,"",_xlfn.XLOOKUP($M195,Criterion_list!$C:$C,Criterion_list!A:A)),"")</f>
        <v/>
      </c>
      <c r="L195" s="317" t="str">
        <f>IFERROR(IF(_xlfn.XLOOKUP($M195,Criterion_list!$C:$C,Criterion_list!B:B)=0,"",_xlfn.XLOOKUP($M195,Criterion_list!$C:$C,Criterion_list!B:B)),"")</f>
        <v/>
      </c>
      <c r="M195" s="317" t="str">
        <f>IF(J195="","",_xlfn.XLOOKUP(J195,'Criteria Mapping'!B:B,'Criteria Mapping'!A:A))</f>
        <v/>
      </c>
      <c r="N195" s="318" t="str">
        <f>IFERROR(IF(_xlfn.XLOOKUP($J195,Criterion_list!$J:$J,Criterion_list!D:D)=0,"",_xlfn.XLOOKUP($J195,Criterion_list!$J:$J,Criterion_list!D:D)),"")</f>
        <v/>
      </c>
      <c r="O195" s="318" t="str">
        <f>IFERROR(IF(_xlfn.XLOOKUP($M195,Criterion_list!$C:$C,Criterion_list!E:E)=0,"",_xlfn.XLOOKUP($M195,Criterion_list!$C:$C,Criterion_list!E:E)),"")</f>
        <v/>
      </c>
      <c r="P195" s="330"/>
      <c r="Q195" s="304"/>
      <c r="R195" s="319" t="str">
        <f t="shared" si="2"/>
        <v/>
      </c>
      <c r="S195" s="304"/>
      <c r="T195" s="306"/>
      <c r="U195" s="305"/>
      <c r="V195" s="304"/>
      <c r="W195" s="304"/>
      <c r="X195" s="320" t="str">
        <f>IF(M195="","",_xlfn.XLOOKUP(M195,'Criteria Mapping'!A:A,'Criteria Mapping'!W:W))</f>
        <v/>
      </c>
      <c r="Y195" s="320" t="str">
        <f>IF(M195="","",_xlfn.XLOOKUP(M195,'Criteria Mapping'!A:A,'Criteria Mapping'!AH:AH))</f>
        <v/>
      </c>
      <c r="Z195" s="320" t="str">
        <f>IF(M195="","",_xlfn.XLOOKUP(M195,'Criteria Mapping'!A:A,'Criteria Mapping'!AD:AD))</f>
        <v/>
      </c>
      <c r="AA195"/>
      <c r="AC195" s="313"/>
      <c r="AE195" s="313"/>
      <c r="AG195" s="313"/>
      <c r="AI195" s="313"/>
      <c r="AK195" s="313"/>
      <c r="AM195" s="313"/>
      <c r="AO195" s="313"/>
      <c r="AQ195" s="313"/>
      <c r="AS195" s="313"/>
      <c r="AU195" s="313"/>
      <c r="KR195" s="313"/>
      <c r="KT195" s="313"/>
      <c r="KV195" s="313"/>
      <c r="KX195" s="313"/>
      <c r="KZ195" s="313"/>
      <c r="LB195" s="313"/>
      <c r="LD195" s="313"/>
      <c r="LF195" s="313"/>
      <c r="LH195" s="313"/>
      <c r="LJ195" s="313"/>
      <c r="LL195" s="313"/>
      <c r="LN195" s="313"/>
      <c r="LP195" s="313"/>
      <c r="LR195" s="313"/>
      <c r="LT195" s="313"/>
      <c r="LV195" s="313"/>
      <c r="LX195" s="313"/>
      <c r="LZ195" s="313"/>
      <c r="MB195" s="313"/>
      <c r="MD195" s="313"/>
      <c r="MF195" s="313"/>
      <c r="MH195" s="313"/>
      <c r="MJ195" s="313"/>
      <c r="ML195" s="313"/>
      <c r="MN195" s="313"/>
      <c r="MP195" s="313"/>
      <c r="MR195" s="313"/>
      <c r="MT195" s="313"/>
      <c r="MV195" s="313"/>
      <c r="MX195" s="313"/>
      <c r="MZ195" s="313"/>
      <c r="NB195" s="313"/>
      <c r="ND195" s="313"/>
      <c r="NF195" s="313"/>
      <c r="NH195" s="313"/>
      <c r="NJ195" s="313"/>
      <c r="NL195" s="313"/>
      <c r="NN195" s="313"/>
      <c r="NP195" s="313"/>
      <c r="NR195" s="313"/>
    </row>
    <row r="196" spans="1:382" s="281" customFormat="1" ht="150" customHeight="1">
      <c r="A196"/>
      <c r="B196"/>
      <c r="C196"/>
      <c r="D196"/>
      <c r="E196"/>
      <c r="F196"/>
      <c r="G196"/>
      <c r="H196"/>
      <c r="I196" t="str">
        <f>IF(M196="","",INDEX(Criterion_list!F:F,MATCH('MMS criteria'!M196,Criterion_list!C:C,0)))</f>
        <v/>
      </c>
      <c r="J196" s="312"/>
      <c r="K196" s="316" t="str">
        <f>IFERROR(IF(_xlfn.XLOOKUP($M196,Criterion_list!$C:$C,Criterion_list!A:A)=0,"",_xlfn.XLOOKUP($M196,Criterion_list!$C:$C,Criterion_list!A:A)),"")</f>
        <v/>
      </c>
      <c r="L196" s="317" t="str">
        <f>IFERROR(IF(_xlfn.XLOOKUP($M196,Criterion_list!$C:$C,Criterion_list!B:B)=0,"",_xlfn.XLOOKUP($M196,Criterion_list!$C:$C,Criterion_list!B:B)),"")</f>
        <v/>
      </c>
      <c r="M196" s="317" t="str">
        <f>IF(J196="","",_xlfn.XLOOKUP(J196,'Criteria Mapping'!B:B,'Criteria Mapping'!A:A))</f>
        <v/>
      </c>
      <c r="N196" s="318" t="str">
        <f>IFERROR(IF(_xlfn.XLOOKUP($J196,Criterion_list!$J:$J,Criterion_list!D:D)=0,"",_xlfn.XLOOKUP($J196,Criterion_list!$J:$J,Criterion_list!D:D)),"")</f>
        <v/>
      </c>
      <c r="O196" s="318" t="str">
        <f>IFERROR(IF(_xlfn.XLOOKUP($M196,Criterion_list!$C:$C,Criterion_list!E:E)=0,"",_xlfn.XLOOKUP($M196,Criterion_list!$C:$C,Criterion_list!E:E)),"")</f>
        <v/>
      </c>
      <c r="P196" s="330"/>
      <c r="Q196" s="304"/>
      <c r="R196" s="319" t="str">
        <f t="shared" si="2"/>
        <v/>
      </c>
      <c r="S196" s="304"/>
      <c r="T196" s="306"/>
      <c r="U196" s="305"/>
      <c r="V196" s="304"/>
      <c r="W196" s="304"/>
      <c r="X196" s="320" t="str">
        <f>IF(M196="","",_xlfn.XLOOKUP(M196,'Criteria Mapping'!A:A,'Criteria Mapping'!W:W))</f>
        <v/>
      </c>
      <c r="Y196" s="320" t="str">
        <f>IF(M196="","",_xlfn.XLOOKUP(M196,'Criteria Mapping'!A:A,'Criteria Mapping'!AH:AH))</f>
        <v/>
      </c>
      <c r="Z196" s="320" t="str">
        <f>IF(M196="","",_xlfn.XLOOKUP(M196,'Criteria Mapping'!A:A,'Criteria Mapping'!AD:AD))</f>
        <v/>
      </c>
      <c r="AA196"/>
      <c r="AC196" s="313"/>
      <c r="AE196" s="313"/>
      <c r="AG196" s="313"/>
      <c r="AI196" s="313"/>
      <c r="AK196" s="313"/>
      <c r="AM196" s="313"/>
      <c r="AO196" s="313"/>
      <c r="AQ196" s="313"/>
      <c r="AS196" s="313"/>
      <c r="AU196" s="313"/>
      <c r="KR196" s="313"/>
      <c r="KT196" s="313"/>
      <c r="KV196" s="313"/>
      <c r="KX196" s="313"/>
      <c r="KZ196" s="313"/>
      <c r="LB196" s="313"/>
      <c r="LD196" s="313"/>
      <c r="LF196" s="313"/>
      <c r="LH196" s="313"/>
      <c r="LJ196" s="313"/>
      <c r="LL196" s="313"/>
      <c r="LN196" s="313"/>
      <c r="LP196" s="313"/>
      <c r="LR196" s="313"/>
      <c r="LT196" s="313"/>
      <c r="LV196" s="313"/>
      <c r="LX196" s="313"/>
      <c r="LZ196" s="313"/>
      <c r="MB196" s="313"/>
      <c r="MD196" s="313"/>
      <c r="MF196" s="313"/>
      <c r="MH196" s="313"/>
      <c r="MJ196" s="313"/>
      <c r="ML196" s="313"/>
      <c r="MN196" s="313"/>
      <c r="MP196" s="313"/>
      <c r="MR196" s="313"/>
      <c r="MT196" s="313"/>
      <c r="MV196" s="313"/>
      <c r="MX196" s="313"/>
      <c r="MZ196" s="313"/>
      <c r="NB196" s="313"/>
      <c r="ND196" s="313"/>
      <c r="NF196" s="313"/>
      <c r="NH196" s="313"/>
      <c r="NJ196" s="313"/>
      <c r="NL196" s="313"/>
      <c r="NN196" s="313"/>
      <c r="NP196" s="313"/>
      <c r="NR196" s="313"/>
    </row>
    <row r="197" spans="1:382" s="281" customFormat="1" ht="150" customHeight="1">
      <c r="A197"/>
      <c r="B197"/>
      <c r="C197"/>
      <c r="D197"/>
      <c r="E197"/>
      <c r="F197"/>
      <c r="G197"/>
      <c r="H197"/>
      <c r="I197" t="str">
        <f>IF(M197="","",INDEX(Criterion_list!F:F,MATCH('MMS criteria'!M197,Criterion_list!C:C,0)))</f>
        <v/>
      </c>
      <c r="J197" s="312"/>
      <c r="K197" s="316" t="str">
        <f>IFERROR(IF(_xlfn.XLOOKUP($M197,Criterion_list!$C:$C,Criterion_list!A:A)=0,"",_xlfn.XLOOKUP($M197,Criterion_list!$C:$C,Criterion_list!A:A)),"")</f>
        <v/>
      </c>
      <c r="L197" s="317" t="str">
        <f>IFERROR(IF(_xlfn.XLOOKUP($M197,Criterion_list!$C:$C,Criterion_list!B:B)=0,"",_xlfn.XLOOKUP($M197,Criterion_list!$C:$C,Criterion_list!B:B)),"")</f>
        <v/>
      </c>
      <c r="M197" s="317" t="str">
        <f>IF(J197="","",_xlfn.XLOOKUP(J197,'Criteria Mapping'!B:B,'Criteria Mapping'!A:A))</f>
        <v/>
      </c>
      <c r="N197" s="318" t="str">
        <f>IFERROR(IF(_xlfn.XLOOKUP($J197,Criterion_list!$J:$J,Criterion_list!D:D)=0,"",_xlfn.XLOOKUP($J197,Criterion_list!$J:$J,Criterion_list!D:D)),"")</f>
        <v/>
      </c>
      <c r="O197" s="318" t="str">
        <f>IFERROR(IF(_xlfn.XLOOKUP($M197,Criterion_list!$C:$C,Criterion_list!E:E)=0,"",_xlfn.XLOOKUP($M197,Criterion_list!$C:$C,Criterion_list!E:E)),"")</f>
        <v/>
      </c>
      <c r="P197" s="330"/>
      <c r="Q197" s="304"/>
      <c r="R197" s="319" t="str">
        <f t="shared" si="2"/>
        <v/>
      </c>
      <c r="S197" s="304"/>
      <c r="T197" s="306"/>
      <c r="U197" s="305"/>
      <c r="V197" s="304"/>
      <c r="W197" s="304"/>
      <c r="X197" s="320" t="str">
        <f>IF(M197="","",_xlfn.XLOOKUP(M197,'Criteria Mapping'!A:A,'Criteria Mapping'!W:W))</f>
        <v/>
      </c>
      <c r="Y197" s="320" t="str">
        <f>IF(M197="","",_xlfn.XLOOKUP(M197,'Criteria Mapping'!A:A,'Criteria Mapping'!AH:AH))</f>
        <v/>
      </c>
      <c r="Z197" s="320" t="str">
        <f>IF(M197="","",_xlfn.XLOOKUP(M197,'Criteria Mapping'!A:A,'Criteria Mapping'!AD:AD))</f>
        <v/>
      </c>
      <c r="AA197"/>
      <c r="AC197" s="313"/>
      <c r="AE197" s="313"/>
      <c r="AG197" s="313"/>
      <c r="AI197" s="313"/>
      <c r="AK197" s="313"/>
      <c r="AM197" s="313"/>
      <c r="AO197" s="313"/>
      <c r="AQ197" s="313"/>
      <c r="AS197" s="313"/>
      <c r="AU197" s="313"/>
      <c r="KR197" s="313"/>
      <c r="KT197" s="313"/>
      <c r="KV197" s="313"/>
      <c r="KX197" s="313"/>
      <c r="KZ197" s="313"/>
      <c r="LB197" s="313"/>
      <c r="LD197" s="313"/>
      <c r="LF197" s="313"/>
      <c r="LH197" s="313"/>
      <c r="LJ197" s="313"/>
      <c r="LL197" s="313"/>
      <c r="LN197" s="313"/>
      <c r="LP197" s="313"/>
      <c r="LR197" s="313"/>
      <c r="LT197" s="313"/>
      <c r="LV197" s="313"/>
      <c r="LX197" s="313"/>
      <c r="LZ197" s="313"/>
      <c r="MB197" s="313"/>
      <c r="MD197" s="313"/>
      <c r="MF197" s="313"/>
      <c r="MH197" s="313"/>
      <c r="MJ197" s="313"/>
      <c r="ML197" s="313"/>
      <c r="MN197" s="313"/>
      <c r="MP197" s="313"/>
      <c r="MR197" s="313"/>
      <c r="MT197" s="313"/>
      <c r="MV197" s="313"/>
      <c r="MX197" s="313"/>
      <c r="MZ197" s="313"/>
      <c r="NB197" s="313"/>
      <c r="ND197" s="313"/>
      <c r="NF197" s="313"/>
      <c r="NH197" s="313"/>
      <c r="NJ197" s="313"/>
      <c r="NL197" s="313"/>
      <c r="NN197" s="313"/>
      <c r="NP197" s="313"/>
      <c r="NR197" s="313"/>
    </row>
    <row r="198" spans="1:382" s="281" customFormat="1" ht="150" customHeight="1">
      <c r="A198"/>
      <c r="B198"/>
      <c r="C198"/>
      <c r="D198"/>
      <c r="E198"/>
      <c r="F198"/>
      <c r="G198"/>
      <c r="H198"/>
      <c r="I198" t="str">
        <f>IF(M198="","",INDEX(Criterion_list!F:F,MATCH('MMS criteria'!M198,Criterion_list!C:C,0)))</f>
        <v/>
      </c>
      <c r="J198" s="312"/>
      <c r="K198" s="316" t="str">
        <f>IFERROR(IF(_xlfn.XLOOKUP($M198,Criterion_list!$C:$C,Criterion_list!A:A)=0,"",_xlfn.XLOOKUP($M198,Criterion_list!$C:$C,Criterion_list!A:A)),"")</f>
        <v/>
      </c>
      <c r="L198" s="317" t="str">
        <f>IFERROR(IF(_xlfn.XLOOKUP($M198,Criterion_list!$C:$C,Criterion_list!B:B)=0,"",_xlfn.XLOOKUP($M198,Criterion_list!$C:$C,Criterion_list!B:B)),"")</f>
        <v/>
      </c>
      <c r="M198" s="317" t="str">
        <f>IF(J198="","",_xlfn.XLOOKUP(J198,'Criteria Mapping'!B:B,'Criteria Mapping'!A:A))</f>
        <v/>
      </c>
      <c r="N198" s="318" t="str">
        <f>IFERROR(IF(_xlfn.XLOOKUP($J198,Criterion_list!$J:$J,Criterion_list!D:D)=0,"",_xlfn.XLOOKUP($J198,Criterion_list!$J:$J,Criterion_list!D:D)),"")</f>
        <v/>
      </c>
      <c r="O198" s="318" t="str">
        <f>IFERROR(IF(_xlfn.XLOOKUP($M198,Criterion_list!$C:$C,Criterion_list!E:E)=0,"",_xlfn.XLOOKUP($M198,Criterion_list!$C:$C,Criterion_list!E:E)),"")</f>
        <v/>
      </c>
      <c r="P198" s="330"/>
      <c r="Q198" s="304"/>
      <c r="R198" s="319" t="str">
        <f t="shared" si="2"/>
        <v/>
      </c>
      <c r="S198" s="304"/>
      <c r="T198" s="306"/>
      <c r="U198" s="305"/>
      <c r="V198" s="304"/>
      <c r="W198" s="304"/>
      <c r="X198" s="320" t="str">
        <f>IF(M198="","",_xlfn.XLOOKUP(M198,'Criteria Mapping'!A:A,'Criteria Mapping'!W:W))</f>
        <v/>
      </c>
      <c r="Y198" s="320" t="str">
        <f>IF(M198="","",_xlfn.XLOOKUP(M198,'Criteria Mapping'!A:A,'Criteria Mapping'!AH:AH))</f>
        <v/>
      </c>
      <c r="Z198" s="320" t="str">
        <f>IF(M198="","",_xlfn.XLOOKUP(M198,'Criteria Mapping'!A:A,'Criteria Mapping'!AD:AD))</f>
        <v/>
      </c>
      <c r="AA198"/>
      <c r="AC198" s="313"/>
      <c r="AE198" s="313"/>
      <c r="AG198" s="313"/>
      <c r="AI198" s="313"/>
      <c r="AK198" s="313"/>
      <c r="AM198" s="313"/>
      <c r="AO198" s="313"/>
      <c r="AQ198" s="313"/>
      <c r="AS198" s="313"/>
      <c r="AU198" s="313"/>
      <c r="KR198" s="313"/>
      <c r="KT198" s="313"/>
      <c r="KV198" s="313"/>
      <c r="KX198" s="313"/>
      <c r="KZ198" s="313"/>
      <c r="LB198" s="313"/>
      <c r="LD198" s="313"/>
      <c r="LF198" s="313"/>
      <c r="LH198" s="313"/>
      <c r="LJ198" s="313"/>
      <c r="LL198" s="313"/>
      <c r="LN198" s="313"/>
      <c r="LP198" s="313"/>
      <c r="LR198" s="313"/>
      <c r="LT198" s="313"/>
      <c r="LV198" s="313"/>
      <c r="LX198" s="313"/>
      <c r="LZ198" s="313"/>
      <c r="MB198" s="313"/>
      <c r="MD198" s="313"/>
      <c r="MF198" s="313"/>
      <c r="MH198" s="313"/>
      <c r="MJ198" s="313"/>
      <c r="ML198" s="313"/>
      <c r="MN198" s="313"/>
      <c r="MP198" s="313"/>
      <c r="MR198" s="313"/>
      <c r="MT198" s="313"/>
      <c r="MV198" s="313"/>
      <c r="MX198" s="313"/>
      <c r="MZ198" s="313"/>
      <c r="NB198" s="313"/>
      <c r="ND198" s="313"/>
      <c r="NF198" s="313"/>
      <c r="NH198" s="313"/>
      <c r="NJ198" s="313"/>
      <c r="NL198" s="313"/>
      <c r="NN198" s="313"/>
      <c r="NP198" s="313"/>
      <c r="NR198" s="313"/>
    </row>
    <row r="199" spans="1:382" s="281" customFormat="1" ht="150" customHeight="1">
      <c r="A199"/>
      <c r="B199"/>
      <c r="C199"/>
      <c r="D199"/>
      <c r="E199"/>
      <c r="F199"/>
      <c r="G199"/>
      <c r="H199"/>
      <c r="I199" t="str">
        <f>IF(M199="","",INDEX(Criterion_list!F:F,MATCH('MMS criteria'!M199,Criterion_list!C:C,0)))</f>
        <v/>
      </c>
      <c r="J199" s="312"/>
      <c r="K199" s="316" t="str">
        <f>IFERROR(IF(_xlfn.XLOOKUP($M199,Criterion_list!$C:$C,Criterion_list!A:A)=0,"",_xlfn.XLOOKUP($M199,Criterion_list!$C:$C,Criterion_list!A:A)),"")</f>
        <v/>
      </c>
      <c r="L199" s="317" t="str">
        <f>IFERROR(IF(_xlfn.XLOOKUP($M199,Criterion_list!$C:$C,Criterion_list!B:B)=0,"",_xlfn.XLOOKUP($M199,Criterion_list!$C:$C,Criterion_list!B:B)),"")</f>
        <v/>
      </c>
      <c r="M199" s="317" t="str">
        <f>IF(J199="","",_xlfn.XLOOKUP(J199,'Criteria Mapping'!B:B,'Criteria Mapping'!A:A))</f>
        <v/>
      </c>
      <c r="N199" s="318" t="str">
        <f>IFERROR(IF(_xlfn.XLOOKUP($J199,Criterion_list!$J:$J,Criterion_list!D:D)=0,"",_xlfn.XLOOKUP($J199,Criterion_list!$J:$J,Criterion_list!D:D)),"")</f>
        <v/>
      </c>
      <c r="O199" s="318" t="str">
        <f>IFERROR(IF(_xlfn.XLOOKUP($M199,Criterion_list!$C:$C,Criterion_list!E:E)=0,"",_xlfn.XLOOKUP($M199,Criterion_list!$C:$C,Criterion_list!E:E)),"")</f>
        <v/>
      </c>
      <c r="P199" s="330"/>
      <c r="Q199" s="304"/>
      <c r="R199" s="319" t="str">
        <f t="shared" si="2"/>
        <v/>
      </c>
      <c r="S199" s="304"/>
      <c r="T199" s="306"/>
      <c r="U199" s="305"/>
      <c r="V199" s="304"/>
      <c r="W199" s="304"/>
      <c r="X199" s="320" t="str">
        <f>IF(M199="","",_xlfn.XLOOKUP(M199,'Criteria Mapping'!A:A,'Criteria Mapping'!W:W))</f>
        <v/>
      </c>
      <c r="Y199" s="320" t="str">
        <f>IF(M199="","",_xlfn.XLOOKUP(M199,'Criteria Mapping'!A:A,'Criteria Mapping'!AH:AH))</f>
        <v/>
      </c>
      <c r="Z199" s="320" t="str">
        <f>IF(M199="","",_xlfn.XLOOKUP(M199,'Criteria Mapping'!A:A,'Criteria Mapping'!AD:AD))</f>
        <v/>
      </c>
      <c r="AA199"/>
      <c r="AC199" s="313"/>
      <c r="AE199" s="313"/>
      <c r="AG199" s="313"/>
      <c r="AI199" s="313"/>
      <c r="AK199" s="313"/>
      <c r="AM199" s="313"/>
      <c r="AO199" s="313"/>
      <c r="AQ199" s="313"/>
      <c r="AS199" s="313"/>
      <c r="AU199" s="313"/>
      <c r="KR199" s="313"/>
      <c r="KT199" s="313"/>
      <c r="KV199" s="313"/>
      <c r="KX199" s="313"/>
      <c r="KZ199" s="313"/>
      <c r="LB199" s="313"/>
      <c r="LD199" s="313"/>
      <c r="LF199" s="313"/>
      <c r="LH199" s="313"/>
      <c r="LJ199" s="313"/>
      <c r="LL199" s="313"/>
      <c r="LN199" s="313"/>
      <c r="LP199" s="313"/>
      <c r="LR199" s="313"/>
      <c r="LT199" s="313"/>
      <c r="LV199" s="313"/>
      <c r="LX199" s="313"/>
      <c r="LZ199" s="313"/>
      <c r="MB199" s="313"/>
      <c r="MD199" s="313"/>
      <c r="MF199" s="313"/>
      <c r="MH199" s="313"/>
      <c r="MJ199" s="313"/>
      <c r="ML199" s="313"/>
      <c r="MN199" s="313"/>
      <c r="MP199" s="313"/>
      <c r="MR199" s="313"/>
      <c r="MT199" s="313"/>
      <c r="MV199" s="313"/>
      <c r="MX199" s="313"/>
      <c r="MZ199" s="313"/>
      <c r="NB199" s="313"/>
      <c r="ND199" s="313"/>
      <c r="NF199" s="313"/>
      <c r="NH199" s="313"/>
      <c r="NJ199" s="313"/>
      <c r="NL199" s="313"/>
      <c r="NN199" s="313"/>
      <c r="NP199" s="313"/>
      <c r="NR199" s="313"/>
    </row>
    <row r="200" spans="1:382" s="281" customFormat="1" ht="150" customHeight="1">
      <c r="A200"/>
      <c r="B200"/>
      <c r="C200"/>
      <c r="D200"/>
      <c r="E200"/>
      <c r="F200"/>
      <c r="G200"/>
      <c r="H200"/>
      <c r="I200" t="str">
        <f>IF(M200="","",INDEX(Criterion_list!F:F,MATCH('MMS criteria'!M200,Criterion_list!C:C,0)))</f>
        <v/>
      </c>
      <c r="J200" s="312"/>
      <c r="K200" s="316" t="str">
        <f>IFERROR(IF(_xlfn.XLOOKUP($M200,Criterion_list!$C:$C,Criterion_list!A:A)=0,"",_xlfn.XLOOKUP($M200,Criterion_list!$C:$C,Criterion_list!A:A)),"")</f>
        <v/>
      </c>
      <c r="L200" s="317" t="str">
        <f>IFERROR(IF(_xlfn.XLOOKUP($M200,Criterion_list!$C:$C,Criterion_list!B:B)=0,"",_xlfn.XLOOKUP($M200,Criterion_list!$C:$C,Criterion_list!B:B)),"")</f>
        <v/>
      </c>
      <c r="M200" s="317" t="str">
        <f>IF(J200="","",_xlfn.XLOOKUP(J200,'Criteria Mapping'!B:B,'Criteria Mapping'!A:A))</f>
        <v/>
      </c>
      <c r="N200" s="318" t="str">
        <f>IFERROR(IF(_xlfn.XLOOKUP($J200,Criterion_list!$J:$J,Criterion_list!D:D)=0,"",_xlfn.XLOOKUP($J200,Criterion_list!$J:$J,Criterion_list!D:D)),"")</f>
        <v/>
      </c>
      <c r="O200" s="318" t="str">
        <f>IFERROR(IF(_xlfn.XLOOKUP($M200,Criterion_list!$C:$C,Criterion_list!E:E)=0,"",_xlfn.XLOOKUP($M200,Criterion_list!$C:$C,Criterion_list!E:E)),"")</f>
        <v/>
      </c>
      <c r="P200" s="330"/>
      <c r="Q200" s="304"/>
      <c r="R200" s="319" t="str">
        <f t="shared" si="2"/>
        <v/>
      </c>
      <c r="S200" s="304"/>
      <c r="T200" s="306"/>
      <c r="U200" s="305"/>
      <c r="V200" s="304"/>
      <c r="W200" s="304"/>
      <c r="X200" s="320" t="str">
        <f>IF(M200="","",_xlfn.XLOOKUP(M200,'Criteria Mapping'!A:A,'Criteria Mapping'!W:W))</f>
        <v/>
      </c>
      <c r="Y200" s="320" t="str">
        <f>IF(M200="","",_xlfn.XLOOKUP(M200,'Criteria Mapping'!A:A,'Criteria Mapping'!AH:AH))</f>
        <v/>
      </c>
      <c r="Z200" s="320" t="str">
        <f>IF(M200="","",_xlfn.XLOOKUP(M200,'Criteria Mapping'!A:A,'Criteria Mapping'!AD:AD))</f>
        <v/>
      </c>
      <c r="AA200"/>
      <c r="AC200" s="313"/>
      <c r="AE200" s="313"/>
      <c r="AG200" s="313"/>
      <c r="AI200" s="313"/>
      <c r="AK200" s="313"/>
      <c r="AM200" s="313"/>
      <c r="AO200" s="313"/>
      <c r="AQ200" s="313"/>
      <c r="AS200" s="313"/>
      <c r="AU200" s="313"/>
      <c r="KR200" s="313"/>
      <c r="KT200" s="313"/>
      <c r="KV200" s="313"/>
      <c r="KX200" s="313"/>
      <c r="KZ200" s="313"/>
      <c r="LB200" s="313"/>
      <c r="LD200" s="313"/>
      <c r="LF200" s="313"/>
      <c r="LH200" s="313"/>
      <c r="LJ200" s="313"/>
      <c r="LL200" s="313"/>
      <c r="LN200" s="313"/>
      <c r="LP200" s="313"/>
      <c r="LR200" s="313"/>
      <c r="LT200" s="313"/>
      <c r="LV200" s="313"/>
      <c r="LX200" s="313"/>
      <c r="LZ200" s="313"/>
      <c r="MB200" s="313"/>
      <c r="MD200" s="313"/>
      <c r="MF200" s="313"/>
      <c r="MH200" s="313"/>
      <c r="MJ200" s="313"/>
      <c r="ML200" s="313"/>
      <c r="MN200" s="313"/>
      <c r="MP200" s="313"/>
      <c r="MR200" s="313"/>
      <c r="MT200" s="313"/>
      <c r="MV200" s="313"/>
      <c r="MX200" s="313"/>
      <c r="MZ200" s="313"/>
      <c r="NB200" s="313"/>
      <c r="ND200" s="313"/>
      <c r="NF200" s="313"/>
      <c r="NH200" s="313"/>
      <c r="NJ200" s="313"/>
      <c r="NL200" s="313"/>
      <c r="NN200" s="313"/>
      <c r="NP200" s="313"/>
      <c r="NR200" s="313"/>
    </row>
    <row r="201" spans="1:382" s="281" customFormat="1" ht="150" customHeight="1">
      <c r="A201"/>
      <c r="B201"/>
      <c r="C201"/>
      <c r="D201"/>
      <c r="E201"/>
      <c r="F201"/>
      <c r="G201"/>
      <c r="H201"/>
      <c r="I201" t="str">
        <f>IF(M201="","",INDEX(Criterion_list!F:F,MATCH('MMS criteria'!M201,Criterion_list!C:C,0)))</f>
        <v/>
      </c>
      <c r="J201" s="312"/>
      <c r="K201" s="316" t="str">
        <f>IFERROR(IF(_xlfn.XLOOKUP($M201,Criterion_list!$C:$C,Criterion_list!A:A)=0,"",_xlfn.XLOOKUP($M201,Criterion_list!$C:$C,Criterion_list!A:A)),"")</f>
        <v/>
      </c>
      <c r="L201" s="317" t="str">
        <f>IFERROR(IF(_xlfn.XLOOKUP($M201,Criterion_list!$C:$C,Criterion_list!B:B)=0,"",_xlfn.XLOOKUP($M201,Criterion_list!$C:$C,Criterion_list!B:B)),"")</f>
        <v/>
      </c>
      <c r="M201" s="317" t="str">
        <f>IF(J201="","",_xlfn.XLOOKUP(J201,'Criteria Mapping'!B:B,'Criteria Mapping'!A:A))</f>
        <v/>
      </c>
      <c r="N201" s="318" t="str">
        <f>IFERROR(IF(_xlfn.XLOOKUP($J201,Criterion_list!$J:$J,Criterion_list!D:D)=0,"",_xlfn.XLOOKUP($J201,Criterion_list!$J:$J,Criterion_list!D:D)),"")</f>
        <v/>
      </c>
      <c r="O201" s="318" t="str">
        <f>IFERROR(IF(_xlfn.XLOOKUP($M201,Criterion_list!$C:$C,Criterion_list!E:E)=0,"",_xlfn.XLOOKUP($M201,Criterion_list!$C:$C,Criterion_list!E:E)),"")</f>
        <v/>
      </c>
      <c r="P201" s="330"/>
      <c r="Q201" s="304"/>
      <c r="R201" s="319" t="str">
        <f t="shared" si="2"/>
        <v/>
      </c>
      <c r="S201" s="304"/>
      <c r="T201" s="306"/>
      <c r="U201" s="305"/>
      <c r="V201" s="304"/>
      <c r="W201" s="304"/>
      <c r="X201" s="320" t="str">
        <f>IF(M201="","",_xlfn.XLOOKUP(M201,'Criteria Mapping'!A:A,'Criteria Mapping'!W:W))</f>
        <v/>
      </c>
      <c r="Y201" s="320" t="str">
        <f>IF(M201="","",_xlfn.XLOOKUP(M201,'Criteria Mapping'!A:A,'Criteria Mapping'!AH:AH))</f>
        <v/>
      </c>
      <c r="Z201" s="320" t="str">
        <f>IF(M201="","",_xlfn.XLOOKUP(M201,'Criteria Mapping'!A:A,'Criteria Mapping'!AD:AD))</f>
        <v/>
      </c>
      <c r="AA201"/>
      <c r="AC201" s="313"/>
      <c r="AE201" s="313"/>
      <c r="AG201" s="313"/>
      <c r="AI201" s="313"/>
      <c r="AK201" s="313"/>
      <c r="AM201" s="313"/>
      <c r="AO201" s="313"/>
      <c r="AQ201" s="313"/>
      <c r="AS201" s="313"/>
      <c r="AU201" s="313"/>
      <c r="KR201" s="313"/>
      <c r="KT201" s="313"/>
      <c r="KV201" s="313"/>
      <c r="KX201" s="313"/>
      <c r="KZ201" s="313"/>
      <c r="LB201" s="313"/>
      <c r="LD201" s="313"/>
      <c r="LF201" s="313"/>
      <c r="LH201" s="313"/>
      <c r="LJ201" s="313"/>
      <c r="LL201" s="313"/>
      <c r="LN201" s="313"/>
      <c r="LP201" s="313"/>
      <c r="LR201" s="313"/>
      <c r="LT201" s="313"/>
      <c r="LV201" s="313"/>
      <c r="LX201" s="313"/>
      <c r="LZ201" s="313"/>
      <c r="MB201" s="313"/>
      <c r="MD201" s="313"/>
      <c r="MF201" s="313"/>
      <c r="MH201" s="313"/>
      <c r="MJ201" s="313"/>
      <c r="ML201" s="313"/>
      <c r="MN201" s="313"/>
      <c r="MP201" s="313"/>
      <c r="MR201" s="313"/>
      <c r="MT201" s="313"/>
      <c r="MV201" s="313"/>
      <c r="MX201" s="313"/>
      <c r="MZ201" s="313"/>
      <c r="NB201" s="313"/>
      <c r="ND201" s="313"/>
      <c r="NF201" s="313"/>
      <c r="NH201" s="313"/>
      <c r="NJ201" s="313"/>
      <c r="NL201" s="313"/>
      <c r="NN201" s="313"/>
      <c r="NP201" s="313"/>
      <c r="NR201" s="313"/>
    </row>
    <row r="202" spans="1:382" s="281" customFormat="1" ht="150" customHeight="1">
      <c r="A202"/>
      <c r="B202"/>
      <c r="C202"/>
      <c r="D202"/>
      <c r="E202"/>
      <c r="F202"/>
      <c r="G202"/>
      <c r="H202"/>
      <c r="I202" t="str">
        <f>IF(M202="","",INDEX(Criterion_list!F:F,MATCH('MMS criteria'!M202,Criterion_list!C:C,0)))</f>
        <v/>
      </c>
      <c r="J202" s="312"/>
      <c r="K202" s="316" t="str">
        <f>IFERROR(IF(_xlfn.XLOOKUP($M202,Criterion_list!$C:$C,Criterion_list!A:A)=0,"",_xlfn.XLOOKUP($M202,Criterion_list!$C:$C,Criterion_list!A:A)),"")</f>
        <v/>
      </c>
      <c r="L202" s="317" t="str">
        <f>IFERROR(IF(_xlfn.XLOOKUP($M202,Criterion_list!$C:$C,Criterion_list!B:B)=0,"",_xlfn.XLOOKUP($M202,Criterion_list!$C:$C,Criterion_list!B:B)),"")</f>
        <v/>
      </c>
      <c r="M202" s="317" t="str">
        <f>IF(J202="","",_xlfn.XLOOKUP(J202,'Criteria Mapping'!B:B,'Criteria Mapping'!A:A))</f>
        <v/>
      </c>
      <c r="N202" s="318" t="str">
        <f>IFERROR(IF(_xlfn.XLOOKUP($J202,Criterion_list!$J:$J,Criterion_list!D:D)=0,"",_xlfn.XLOOKUP($J202,Criterion_list!$J:$J,Criterion_list!D:D)),"")</f>
        <v/>
      </c>
      <c r="O202" s="318" t="str">
        <f>IFERROR(IF(_xlfn.XLOOKUP($M202,Criterion_list!$C:$C,Criterion_list!E:E)=0,"",_xlfn.XLOOKUP($M202,Criterion_list!$C:$C,Criterion_list!E:E)),"")</f>
        <v/>
      </c>
      <c r="P202" s="330"/>
      <c r="Q202" s="304"/>
      <c r="R202" s="319" t="str">
        <f t="shared" si="2"/>
        <v/>
      </c>
      <c r="S202" s="304"/>
      <c r="T202" s="306"/>
      <c r="U202" s="305"/>
      <c r="V202" s="304"/>
      <c r="W202" s="304"/>
      <c r="X202" s="320" t="str">
        <f>IF(M202="","",_xlfn.XLOOKUP(M202,'Criteria Mapping'!A:A,'Criteria Mapping'!W:W))</f>
        <v/>
      </c>
      <c r="Y202" s="320" t="str">
        <f>IF(M202="","",_xlfn.XLOOKUP(M202,'Criteria Mapping'!A:A,'Criteria Mapping'!AH:AH))</f>
        <v/>
      </c>
      <c r="Z202" s="320" t="str">
        <f>IF(M202="","",_xlfn.XLOOKUP(M202,'Criteria Mapping'!A:A,'Criteria Mapping'!AD:AD))</f>
        <v/>
      </c>
      <c r="AA202"/>
      <c r="AC202" s="313"/>
      <c r="AE202" s="313"/>
      <c r="AG202" s="313"/>
      <c r="AI202" s="313"/>
      <c r="AK202" s="313"/>
      <c r="AM202" s="313"/>
      <c r="AO202" s="313"/>
      <c r="AQ202" s="313"/>
      <c r="AS202" s="313"/>
      <c r="AU202" s="313"/>
      <c r="KR202" s="313"/>
      <c r="KT202" s="313"/>
      <c r="KV202" s="313"/>
      <c r="KX202" s="313"/>
      <c r="KZ202" s="313"/>
      <c r="LB202" s="313"/>
      <c r="LD202" s="313"/>
      <c r="LF202" s="313"/>
      <c r="LH202" s="313"/>
      <c r="LJ202" s="313"/>
      <c r="LL202" s="313"/>
      <c r="LN202" s="313"/>
      <c r="LP202" s="313"/>
      <c r="LR202" s="313"/>
      <c r="LT202" s="313"/>
      <c r="LV202" s="313"/>
      <c r="LX202" s="313"/>
      <c r="LZ202" s="313"/>
      <c r="MB202" s="313"/>
      <c r="MD202" s="313"/>
      <c r="MF202" s="313"/>
      <c r="MH202" s="313"/>
      <c r="MJ202" s="313"/>
      <c r="ML202" s="313"/>
      <c r="MN202" s="313"/>
      <c r="MP202" s="313"/>
      <c r="MR202" s="313"/>
      <c r="MT202" s="313"/>
      <c r="MV202" s="313"/>
      <c r="MX202" s="313"/>
      <c r="MZ202" s="313"/>
      <c r="NB202" s="313"/>
      <c r="ND202" s="313"/>
      <c r="NF202" s="313"/>
      <c r="NH202" s="313"/>
      <c r="NJ202" s="313"/>
      <c r="NL202" s="313"/>
      <c r="NN202" s="313"/>
      <c r="NP202" s="313"/>
      <c r="NR202" s="313"/>
    </row>
    <row r="203" spans="1:382" s="281" customFormat="1" ht="150" customHeight="1">
      <c r="A203"/>
      <c r="B203"/>
      <c r="C203"/>
      <c r="D203"/>
      <c r="E203"/>
      <c r="F203"/>
      <c r="G203"/>
      <c r="H203"/>
      <c r="I203" t="str">
        <f>IF(M203="","",INDEX(Criterion_list!F:F,MATCH('MMS criteria'!M203,Criterion_list!C:C,0)))</f>
        <v/>
      </c>
      <c r="J203" s="312"/>
      <c r="K203" s="316" t="str">
        <f>IFERROR(IF(_xlfn.XLOOKUP($M203,Criterion_list!$C:$C,Criterion_list!A:A)=0,"",_xlfn.XLOOKUP($M203,Criterion_list!$C:$C,Criterion_list!A:A)),"")</f>
        <v/>
      </c>
      <c r="L203" s="317" t="str">
        <f>IFERROR(IF(_xlfn.XLOOKUP($M203,Criterion_list!$C:$C,Criterion_list!B:B)=0,"",_xlfn.XLOOKUP($M203,Criterion_list!$C:$C,Criterion_list!B:B)),"")</f>
        <v/>
      </c>
      <c r="M203" s="317" t="str">
        <f>IF(J203="","",_xlfn.XLOOKUP(J203,'Criteria Mapping'!B:B,'Criteria Mapping'!A:A))</f>
        <v/>
      </c>
      <c r="N203" s="318" t="str">
        <f>IFERROR(IF(_xlfn.XLOOKUP($J203,Criterion_list!$J:$J,Criterion_list!D:D)=0,"",_xlfn.XLOOKUP($J203,Criterion_list!$J:$J,Criterion_list!D:D)),"")</f>
        <v/>
      </c>
      <c r="O203" s="318" t="str">
        <f>IFERROR(IF(_xlfn.XLOOKUP($M203,Criterion_list!$C:$C,Criterion_list!E:E)=0,"",_xlfn.XLOOKUP($M203,Criterion_list!$C:$C,Criterion_list!E:E)),"")</f>
        <v/>
      </c>
      <c r="P203" s="330"/>
      <c r="Q203" s="304"/>
      <c r="R203" s="319" t="str">
        <f t="shared" si="2"/>
        <v/>
      </c>
      <c r="S203" s="304"/>
      <c r="T203" s="306"/>
      <c r="U203" s="305"/>
      <c r="V203" s="304"/>
      <c r="W203" s="304"/>
      <c r="X203" s="320" t="str">
        <f>IF(M203="","",_xlfn.XLOOKUP(M203,'Criteria Mapping'!A:A,'Criteria Mapping'!W:W))</f>
        <v/>
      </c>
      <c r="Y203" s="320" t="str">
        <f>IF(M203="","",_xlfn.XLOOKUP(M203,'Criteria Mapping'!A:A,'Criteria Mapping'!AH:AH))</f>
        <v/>
      </c>
      <c r="Z203" s="320" t="str">
        <f>IF(M203="","",_xlfn.XLOOKUP(M203,'Criteria Mapping'!A:A,'Criteria Mapping'!AD:AD))</f>
        <v/>
      </c>
      <c r="AA203"/>
      <c r="AC203" s="313"/>
      <c r="AE203" s="313"/>
      <c r="AG203" s="313"/>
      <c r="AI203" s="313"/>
      <c r="AK203" s="313"/>
      <c r="AM203" s="313"/>
      <c r="AO203" s="313"/>
      <c r="AQ203" s="313"/>
      <c r="AS203" s="313"/>
      <c r="AU203" s="313"/>
      <c r="KR203" s="313"/>
      <c r="KT203" s="313"/>
      <c r="KV203" s="313"/>
      <c r="KX203" s="313"/>
      <c r="KZ203" s="313"/>
      <c r="LB203" s="313"/>
      <c r="LD203" s="313"/>
      <c r="LF203" s="313"/>
      <c r="LH203" s="313"/>
      <c r="LJ203" s="313"/>
      <c r="LL203" s="313"/>
      <c r="LN203" s="313"/>
      <c r="LP203" s="313"/>
      <c r="LR203" s="313"/>
      <c r="LT203" s="313"/>
      <c r="LV203" s="313"/>
      <c r="LX203" s="313"/>
      <c r="LZ203" s="313"/>
      <c r="MB203" s="313"/>
      <c r="MD203" s="313"/>
      <c r="MF203" s="313"/>
      <c r="MH203" s="313"/>
      <c r="MJ203" s="313"/>
      <c r="ML203" s="313"/>
      <c r="MN203" s="313"/>
      <c r="MP203" s="313"/>
      <c r="MR203" s="313"/>
      <c r="MT203" s="313"/>
      <c r="MV203" s="313"/>
      <c r="MX203" s="313"/>
      <c r="MZ203" s="313"/>
      <c r="NB203" s="313"/>
      <c r="ND203" s="313"/>
      <c r="NF203" s="313"/>
      <c r="NH203" s="313"/>
      <c r="NJ203" s="313"/>
      <c r="NL203" s="313"/>
      <c r="NN203" s="313"/>
      <c r="NP203" s="313"/>
      <c r="NR203" s="313"/>
    </row>
    <row r="204" spans="1:382" s="281" customFormat="1" ht="150" customHeight="1">
      <c r="A204"/>
      <c r="B204"/>
      <c r="C204"/>
      <c r="D204"/>
      <c r="E204"/>
      <c r="F204"/>
      <c r="G204"/>
      <c r="H204"/>
      <c r="I204" t="str">
        <f>IF(M204="","",INDEX(Criterion_list!F:F,MATCH('MMS criteria'!M204,Criterion_list!C:C,0)))</f>
        <v/>
      </c>
      <c r="J204" s="312"/>
      <c r="K204" s="316" t="str">
        <f>IFERROR(IF(_xlfn.XLOOKUP($M204,Criterion_list!$C:$C,Criterion_list!A:A)=0,"",_xlfn.XLOOKUP($M204,Criterion_list!$C:$C,Criterion_list!A:A)),"")</f>
        <v/>
      </c>
      <c r="L204" s="317" t="str">
        <f>IFERROR(IF(_xlfn.XLOOKUP($M204,Criterion_list!$C:$C,Criterion_list!B:B)=0,"",_xlfn.XLOOKUP($M204,Criterion_list!$C:$C,Criterion_list!B:B)),"")</f>
        <v/>
      </c>
      <c r="M204" s="317" t="str">
        <f>IF(J204="","",_xlfn.XLOOKUP(J204,'Criteria Mapping'!B:B,'Criteria Mapping'!A:A))</f>
        <v/>
      </c>
      <c r="N204" s="318" t="str">
        <f>IFERROR(IF(_xlfn.XLOOKUP($J204,Criterion_list!$J:$J,Criterion_list!D:D)=0,"",_xlfn.XLOOKUP($J204,Criterion_list!$J:$J,Criterion_list!D:D)),"")</f>
        <v/>
      </c>
      <c r="O204" s="318" t="str">
        <f>IFERROR(IF(_xlfn.XLOOKUP($M204,Criterion_list!$C:$C,Criterion_list!E:E)=0,"",_xlfn.XLOOKUP($M204,Criterion_list!$C:$C,Criterion_list!E:E)),"")</f>
        <v/>
      </c>
      <c r="P204" s="330"/>
      <c r="Q204" s="304"/>
      <c r="R204" s="319" t="str">
        <f t="shared" si="2"/>
        <v/>
      </c>
      <c r="S204" s="304"/>
      <c r="T204" s="306"/>
      <c r="U204" s="305"/>
      <c r="V204" s="304"/>
      <c r="W204" s="304"/>
      <c r="X204" s="320" t="str">
        <f>IF(M204="","",_xlfn.XLOOKUP(M204,'Criteria Mapping'!A:A,'Criteria Mapping'!W:W))</f>
        <v/>
      </c>
      <c r="Y204" s="320" t="str">
        <f>IF(M204="","",_xlfn.XLOOKUP(M204,'Criteria Mapping'!A:A,'Criteria Mapping'!AH:AH))</f>
        <v/>
      </c>
      <c r="Z204" s="320" t="str">
        <f>IF(M204="","",_xlfn.XLOOKUP(M204,'Criteria Mapping'!A:A,'Criteria Mapping'!AD:AD))</f>
        <v/>
      </c>
      <c r="AA204"/>
      <c r="AC204" s="313"/>
      <c r="AE204" s="313"/>
      <c r="AG204" s="313"/>
      <c r="AI204" s="313"/>
      <c r="AK204" s="313"/>
      <c r="AM204" s="313"/>
      <c r="AO204" s="313"/>
      <c r="AQ204" s="313"/>
      <c r="AS204" s="313"/>
      <c r="AU204" s="313"/>
      <c r="KR204" s="313"/>
      <c r="KT204" s="313"/>
      <c r="KV204" s="313"/>
      <c r="KX204" s="313"/>
      <c r="KZ204" s="313"/>
      <c r="LB204" s="313"/>
      <c r="LD204" s="313"/>
      <c r="LF204" s="313"/>
      <c r="LH204" s="313"/>
      <c r="LJ204" s="313"/>
      <c r="LL204" s="313"/>
      <c r="LN204" s="313"/>
      <c r="LP204" s="313"/>
      <c r="LR204" s="313"/>
      <c r="LT204" s="313"/>
      <c r="LV204" s="313"/>
      <c r="LX204" s="313"/>
      <c r="LZ204" s="313"/>
      <c r="MB204" s="313"/>
      <c r="MD204" s="313"/>
      <c r="MF204" s="313"/>
      <c r="MH204" s="313"/>
      <c r="MJ204" s="313"/>
      <c r="ML204" s="313"/>
      <c r="MN204" s="313"/>
      <c r="MP204" s="313"/>
      <c r="MR204" s="313"/>
      <c r="MT204" s="313"/>
      <c r="MV204" s="313"/>
      <c r="MX204" s="313"/>
      <c r="MZ204" s="313"/>
      <c r="NB204" s="313"/>
      <c r="ND204" s="313"/>
      <c r="NF204" s="313"/>
      <c r="NH204" s="313"/>
      <c r="NJ204" s="313"/>
      <c r="NL204" s="313"/>
      <c r="NN204" s="313"/>
      <c r="NP204" s="313"/>
      <c r="NR204" s="313"/>
    </row>
    <row r="205" spans="1:382" s="281" customFormat="1" ht="150" customHeight="1">
      <c r="A205"/>
      <c r="B205"/>
      <c r="C205"/>
      <c r="D205"/>
      <c r="E205"/>
      <c r="F205"/>
      <c r="G205"/>
      <c r="H205"/>
      <c r="I205" t="str">
        <f>IF(M205="","",INDEX(Criterion_list!F:F,MATCH('MMS criteria'!M205,Criterion_list!C:C,0)))</f>
        <v/>
      </c>
      <c r="J205" s="312"/>
      <c r="K205" s="316" t="str">
        <f>IFERROR(IF(_xlfn.XLOOKUP($M205,Criterion_list!$C:$C,Criterion_list!A:A)=0,"",_xlfn.XLOOKUP($M205,Criterion_list!$C:$C,Criterion_list!A:A)),"")</f>
        <v/>
      </c>
      <c r="L205" s="317" t="str">
        <f>IFERROR(IF(_xlfn.XLOOKUP($M205,Criterion_list!$C:$C,Criterion_list!B:B)=0,"",_xlfn.XLOOKUP($M205,Criterion_list!$C:$C,Criterion_list!B:B)),"")</f>
        <v/>
      </c>
      <c r="M205" s="317" t="str">
        <f>IF(J205="","",_xlfn.XLOOKUP(J205,'Criteria Mapping'!B:B,'Criteria Mapping'!A:A))</f>
        <v/>
      </c>
      <c r="N205" s="318" t="str">
        <f>IFERROR(IF(_xlfn.XLOOKUP($J205,Criterion_list!$J:$J,Criterion_list!D:D)=0,"",_xlfn.XLOOKUP($J205,Criterion_list!$J:$J,Criterion_list!D:D)),"")</f>
        <v/>
      </c>
      <c r="O205" s="318" t="str">
        <f>IFERROR(IF(_xlfn.XLOOKUP($M205,Criterion_list!$C:$C,Criterion_list!E:E)=0,"",_xlfn.XLOOKUP($M205,Criterion_list!$C:$C,Criterion_list!E:E)),"")</f>
        <v/>
      </c>
      <c r="P205" s="330"/>
      <c r="Q205" s="304"/>
      <c r="R205" s="319" t="str">
        <f t="shared" si="2"/>
        <v/>
      </c>
      <c r="S205" s="304"/>
      <c r="T205" s="306"/>
      <c r="U205" s="305"/>
      <c r="V205" s="304"/>
      <c r="W205" s="304"/>
      <c r="X205" s="320" t="str">
        <f>IF(M205="","",_xlfn.XLOOKUP(M205,'Criteria Mapping'!A:A,'Criteria Mapping'!W:W))</f>
        <v/>
      </c>
      <c r="Y205" s="320" t="str">
        <f>IF(M205="","",_xlfn.XLOOKUP(M205,'Criteria Mapping'!A:A,'Criteria Mapping'!AH:AH))</f>
        <v/>
      </c>
      <c r="Z205" s="320" t="str">
        <f>IF(M205="","",_xlfn.XLOOKUP(M205,'Criteria Mapping'!A:A,'Criteria Mapping'!AD:AD))</f>
        <v/>
      </c>
      <c r="AA205"/>
      <c r="AC205" s="313"/>
      <c r="AE205" s="313"/>
      <c r="AG205" s="313"/>
      <c r="AI205" s="313"/>
      <c r="AK205" s="313"/>
      <c r="AM205" s="313"/>
      <c r="AO205" s="313"/>
      <c r="AQ205" s="313"/>
      <c r="AS205" s="313"/>
      <c r="AU205" s="313"/>
      <c r="KR205" s="313"/>
      <c r="KT205" s="313"/>
      <c r="KV205" s="313"/>
      <c r="KX205" s="313"/>
      <c r="KZ205" s="313"/>
      <c r="LB205" s="313"/>
      <c r="LD205" s="313"/>
      <c r="LF205" s="313"/>
      <c r="LH205" s="313"/>
      <c r="LJ205" s="313"/>
      <c r="LL205" s="313"/>
      <c r="LN205" s="313"/>
      <c r="LP205" s="313"/>
      <c r="LR205" s="313"/>
      <c r="LT205" s="313"/>
      <c r="LV205" s="313"/>
      <c r="LX205" s="313"/>
      <c r="LZ205" s="313"/>
      <c r="MB205" s="313"/>
      <c r="MD205" s="313"/>
      <c r="MF205" s="313"/>
      <c r="MH205" s="313"/>
      <c r="MJ205" s="313"/>
      <c r="ML205" s="313"/>
      <c r="MN205" s="313"/>
      <c r="MP205" s="313"/>
      <c r="MR205" s="313"/>
      <c r="MT205" s="313"/>
      <c r="MV205" s="313"/>
      <c r="MX205" s="313"/>
      <c r="MZ205" s="313"/>
      <c r="NB205" s="313"/>
      <c r="ND205" s="313"/>
      <c r="NF205" s="313"/>
      <c r="NH205" s="313"/>
      <c r="NJ205" s="313"/>
      <c r="NL205" s="313"/>
      <c r="NN205" s="313"/>
      <c r="NP205" s="313"/>
      <c r="NR205" s="313"/>
    </row>
    <row r="206" spans="1:382" s="281" customFormat="1" ht="150" customHeight="1">
      <c r="A206"/>
      <c r="B206"/>
      <c r="C206"/>
      <c r="D206"/>
      <c r="E206"/>
      <c r="F206"/>
      <c r="G206"/>
      <c r="H206"/>
      <c r="I206" t="str">
        <f>IF(M206="","",INDEX(Criterion_list!F:F,MATCH('MMS criteria'!M206,Criterion_list!C:C,0)))</f>
        <v/>
      </c>
      <c r="J206" s="312"/>
      <c r="K206" s="316" t="str">
        <f>IFERROR(IF(_xlfn.XLOOKUP($M206,Criterion_list!$C:$C,Criterion_list!A:A)=0,"",_xlfn.XLOOKUP($M206,Criterion_list!$C:$C,Criterion_list!A:A)),"")</f>
        <v/>
      </c>
      <c r="L206" s="317" t="str">
        <f>IFERROR(IF(_xlfn.XLOOKUP($M206,Criterion_list!$C:$C,Criterion_list!B:B)=0,"",_xlfn.XLOOKUP($M206,Criterion_list!$C:$C,Criterion_list!B:B)),"")</f>
        <v/>
      </c>
      <c r="M206" s="317" t="str">
        <f>IF(J206="","",_xlfn.XLOOKUP(J206,'Criteria Mapping'!B:B,'Criteria Mapping'!A:A))</f>
        <v/>
      </c>
      <c r="N206" s="318" t="str">
        <f>IFERROR(IF(_xlfn.XLOOKUP($J206,Criterion_list!$J:$J,Criterion_list!D:D)=0,"",_xlfn.XLOOKUP($J206,Criterion_list!$J:$J,Criterion_list!D:D)),"")</f>
        <v/>
      </c>
      <c r="O206" s="318" t="str">
        <f>IFERROR(IF(_xlfn.XLOOKUP($M206,Criterion_list!$C:$C,Criterion_list!E:E)=0,"",_xlfn.XLOOKUP($M206,Criterion_list!$C:$C,Criterion_list!E:E)),"")</f>
        <v/>
      </c>
      <c r="P206" s="330"/>
      <c r="Q206" s="304"/>
      <c r="R206" s="319" t="str">
        <f t="shared" si="2"/>
        <v/>
      </c>
      <c r="S206" s="304"/>
      <c r="T206" s="306"/>
      <c r="U206" s="305"/>
      <c r="V206" s="304"/>
      <c r="W206" s="304"/>
      <c r="X206" s="320" t="str">
        <f>IF(M206="","",_xlfn.XLOOKUP(M206,'Criteria Mapping'!A:A,'Criteria Mapping'!W:W))</f>
        <v/>
      </c>
      <c r="Y206" s="320" t="str">
        <f>IF(M206="","",_xlfn.XLOOKUP(M206,'Criteria Mapping'!A:A,'Criteria Mapping'!AH:AH))</f>
        <v/>
      </c>
      <c r="Z206" s="320" t="str">
        <f>IF(M206="","",_xlfn.XLOOKUP(M206,'Criteria Mapping'!A:A,'Criteria Mapping'!AD:AD))</f>
        <v/>
      </c>
      <c r="AA206"/>
      <c r="AC206" s="313"/>
      <c r="AE206" s="313"/>
      <c r="AG206" s="313"/>
      <c r="AI206" s="313"/>
      <c r="AK206" s="313"/>
      <c r="AM206" s="313"/>
      <c r="AO206" s="313"/>
      <c r="AQ206" s="313"/>
      <c r="AS206" s="313"/>
      <c r="AU206" s="313"/>
      <c r="KR206" s="313"/>
      <c r="KT206" s="313"/>
      <c r="KV206" s="313"/>
      <c r="KX206" s="313"/>
      <c r="KZ206" s="313"/>
      <c r="LB206" s="313"/>
      <c r="LD206" s="313"/>
      <c r="LF206" s="313"/>
      <c r="LH206" s="313"/>
      <c r="LJ206" s="313"/>
      <c r="LL206" s="313"/>
      <c r="LN206" s="313"/>
      <c r="LP206" s="313"/>
      <c r="LR206" s="313"/>
      <c r="LT206" s="313"/>
      <c r="LV206" s="313"/>
      <c r="LX206" s="313"/>
      <c r="LZ206" s="313"/>
      <c r="MB206" s="313"/>
      <c r="MD206" s="313"/>
      <c r="MF206" s="313"/>
      <c r="MH206" s="313"/>
      <c r="MJ206" s="313"/>
      <c r="ML206" s="313"/>
      <c r="MN206" s="313"/>
      <c r="MP206" s="313"/>
      <c r="MR206" s="313"/>
      <c r="MT206" s="313"/>
      <c r="MV206" s="313"/>
      <c r="MX206" s="313"/>
      <c r="MZ206" s="313"/>
      <c r="NB206" s="313"/>
      <c r="ND206" s="313"/>
      <c r="NF206" s="313"/>
      <c r="NH206" s="313"/>
      <c r="NJ206" s="313"/>
      <c r="NL206" s="313"/>
      <c r="NN206" s="313"/>
      <c r="NP206" s="313"/>
      <c r="NR206" s="313"/>
    </row>
    <row r="207" spans="1:382" s="281" customFormat="1" ht="150" customHeight="1">
      <c r="A207"/>
      <c r="B207"/>
      <c r="C207"/>
      <c r="D207"/>
      <c r="E207"/>
      <c r="F207"/>
      <c r="G207"/>
      <c r="H207"/>
      <c r="I207" t="str">
        <f>IF(M207="","",INDEX(Criterion_list!F:F,MATCH('MMS criteria'!M207,Criterion_list!C:C,0)))</f>
        <v/>
      </c>
      <c r="J207" s="312"/>
      <c r="K207" s="316" t="str">
        <f>IFERROR(IF(_xlfn.XLOOKUP($M207,Criterion_list!$C:$C,Criterion_list!A:A)=0,"",_xlfn.XLOOKUP($M207,Criterion_list!$C:$C,Criterion_list!A:A)),"")</f>
        <v/>
      </c>
      <c r="L207" s="317" t="str">
        <f>IFERROR(IF(_xlfn.XLOOKUP($M207,Criterion_list!$C:$C,Criterion_list!B:B)=0,"",_xlfn.XLOOKUP($M207,Criterion_list!$C:$C,Criterion_list!B:B)),"")</f>
        <v/>
      </c>
      <c r="M207" s="317" t="str">
        <f>IF(J207="","",_xlfn.XLOOKUP(J207,'Criteria Mapping'!B:B,'Criteria Mapping'!A:A))</f>
        <v/>
      </c>
      <c r="N207" s="318" t="str">
        <f>IFERROR(IF(_xlfn.XLOOKUP($J207,Criterion_list!$J:$J,Criterion_list!D:D)=0,"",_xlfn.XLOOKUP($J207,Criterion_list!$J:$J,Criterion_list!D:D)),"")</f>
        <v/>
      </c>
      <c r="O207" s="318" t="str">
        <f>IFERROR(IF(_xlfn.XLOOKUP($M207,Criterion_list!$C:$C,Criterion_list!E:E)=0,"",_xlfn.XLOOKUP($M207,Criterion_list!$C:$C,Criterion_list!E:E)),"")</f>
        <v/>
      </c>
      <c r="P207" s="330"/>
      <c r="Q207" s="304"/>
      <c r="R207" s="319" t="str">
        <f t="shared" ref="R207:R270" si="3">IF(M207="","",IF((COUNTIFS(AB207:XFD207,"NC")+COUNTIFS(AB207:XFD207,"NA")+COUNTIFS(AB207:XFD207,"C"))&lt;COUNTA($AB$13:$XFD$13)/2,"Please select conformity for all sites",IF(COUNTIF(AB207:XFD207,"NC")&gt;0,"NC",IF(COUNTIF(AB207:XFD207,"C")&gt;0,"C","NA"))))</f>
        <v/>
      </c>
      <c r="S207" s="304"/>
      <c r="T207" s="306"/>
      <c r="U207" s="305"/>
      <c r="V207" s="304"/>
      <c r="W207" s="304"/>
      <c r="X207" s="320" t="str">
        <f>IF(M207="","",_xlfn.XLOOKUP(M207,'Criteria Mapping'!A:A,'Criteria Mapping'!W:W))</f>
        <v/>
      </c>
      <c r="Y207" s="320" t="str">
        <f>IF(M207="","",_xlfn.XLOOKUP(M207,'Criteria Mapping'!A:A,'Criteria Mapping'!AH:AH))</f>
        <v/>
      </c>
      <c r="Z207" s="320" t="str">
        <f>IF(M207="","",_xlfn.XLOOKUP(M207,'Criteria Mapping'!A:A,'Criteria Mapping'!AD:AD))</f>
        <v/>
      </c>
      <c r="AA207"/>
      <c r="AC207" s="313"/>
      <c r="AE207" s="313"/>
      <c r="AG207" s="313"/>
      <c r="AI207" s="313"/>
      <c r="AK207" s="313"/>
      <c r="AM207" s="313"/>
      <c r="AO207" s="313"/>
      <c r="AQ207" s="313"/>
      <c r="AS207" s="313"/>
      <c r="AU207" s="313"/>
      <c r="KR207" s="313"/>
      <c r="KT207" s="313"/>
      <c r="KV207" s="313"/>
      <c r="KX207" s="313"/>
      <c r="KZ207" s="313"/>
      <c r="LB207" s="313"/>
      <c r="LD207" s="313"/>
      <c r="LF207" s="313"/>
      <c r="LH207" s="313"/>
      <c r="LJ207" s="313"/>
      <c r="LL207" s="313"/>
      <c r="LN207" s="313"/>
      <c r="LP207" s="313"/>
      <c r="LR207" s="313"/>
      <c r="LT207" s="313"/>
      <c r="LV207" s="313"/>
      <c r="LX207" s="313"/>
      <c r="LZ207" s="313"/>
      <c r="MB207" s="313"/>
      <c r="MD207" s="313"/>
      <c r="MF207" s="313"/>
      <c r="MH207" s="313"/>
      <c r="MJ207" s="313"/>
      <c r="ML207" s="313"/>
      <c r="MN207" s="313"/>
      <c r="MP207" s="313"/>
      <c r="MR207" s="313"/>
      <c r="MT207" s="313"/>
      <c r="MV207" s="313"/>
      <c r="MX207" s="313"/>
      <c r="MZ207" s="313"/>
      <c r="NB207" s="313"/>
      <c r="ND207" s="313"/>
      <c r="NF207" s="313"/>
      <c r="NH207" s="313"/>
      <c r="NJ207" s="313"/>
      <c r="NL207" s="313"/>
      <c r="NN207" s="313"/>
      <c r="NP207" s="313"/>
      <c r="NR207" s="313"/>
    </row>
    <row r="208" spans="1:382" s="281" customFormat="1" ht="150" customHeight="1">
      <c r="A208"/>
      <c r="B208"/>
      <c r="C208"/>
      <c r="D208"/>
      <c r="E208"/>
      <c r="F208"/>
      <c r="G208"/>
      <c r="H208"/>
      <c r="I208" t="str">
        <f>IF(M208="","",INDEX(Criterion_list!F:F,MATCH('MMS criteria'!M208,Criterion_list!C:C,0)))</f>
        <v/>
      </c>
      <c r="J208" s="312"/>
      <c r="K208" s="316" t="str">
        <f>IFERROR(IF(_xlfn.XLOOKUP($M208,Criterion_list!$C:$C,Criterion_list!A:A)=0,"",_xlfn.XLOOKUP($M208,Criterion_list!$C:$C,Criterion_list!A:A)),"")</f>
        <v/>
      </c>
      <c r="L208" s="317" t="str">
        <f>IFERROR(IF(_xlfn.XLOOKUP($M208,Criterion_list!$C:$C,Criterion_list!B:B)=0,"",_xlfn.XLOOKUP($M208,Criterion_list!$C:$C,Criterion_list!B:B)),"")</f>
        <v/>
      </c>
      <c r="M208" s="317" t="str">
        <f>IF(J208="","",_xlfn.XLOOKUP(J208,'Criteria Mapping'!B:B,'Criteria Mapping'!A:A))</f>
        <v/>
      </c>
      <c r="N208" s="318" t="str">
        <f>IFERROR(IF(_xlfn.XLOOKUP($J208,Criterion_list!$J:$J,Criterion_list!D:D)=0,"",_xlfn.XLOOKUP($J208,Criterion_list!$J:$J,Criterion_list!D:D)),"")</f>
        <v/>
      </c>
      <c r="O208" s="318" t="str">
        <f>IFERROR(IF(_xlfn.XLOOKUP($M208,Criterion_list!$C:$C,Criterion_list!E:E)=0,"",_xlfn.XLOOKUP($M208,Criterion_list!$C:$C,Criterion_list!E:E)),"")</f>
        <v/>
      </c>
      <c r="P208" s="330"/>
      <c r="Q208" s="304"/>
      <c r="R208" s="319" t="str">
        <f t="shared" si="3"/>
        <v/>
      </c>
      <c r="S208" s="304"/>
      <c r="T208" s="306"/>
      <c r="U208" s="305"/>
      <c r="V208" s="304"/>
      <c r="W208" s="304"/>
      <c r="X208" s="320" t="str">
        <f>IF(M208="","",_xlfn.XLOOKUP(M208,'Criteria Mapping'!A:A,'Criteria Mapping'!W:W))</f>
        <v/>
      </c>
      <c r="Y208" s="320" t="str">
        <f>IF(M208="","",_xlfn.XLOOKUP(M208,'Criteria Mapping'!A:A,'Criteria Mapping'!AH:AH))</f>
        <v/>
      </c>
      <c r="Z208" s="320" t="str">
        <f>IF(M208="","",_xlfn.XLOOKUP(M208,'Criteria Mapping'!A:A,'Criteria Mapping'!AD:AD))</f>
        <v/>
      </c>
      <c r="AA208"/>
      <c r="AC208" s="313"/>
      <c r="AE208" s="313"/>
      <c r="AG208" s="313"/>
      <c r="AI208" s="313"/>
      <c r="AK208" s="313"/>
      <c r="AM208" s="313"/>
      <c r="AO208" s="313"/>
      <c r="AQ208" s="313"/>
      <c r="AS208" s="313"/>
      <c r="AU208" s="313"/>
      <c r="KR208" s="313"/>
      <c r="KT208" s="313"/>
      <c r="KV208" s="313"/>
      <c r="KX208" s="313"/>
      <c r="KZ208" s="313"/>
      <c r="LB208" s="313"/>
      <c r="LD208" s="313"/>
      <c r="LF208" s="313"/>
      <c r="LH208" s="313"/>
      <c r="LJ208" s="313"/>
      <c r="LL208" s="313"/>
      <c r="LN208" s="313"/>
      <c r="LP208" s="313"/>
      <c r="LR208" s="313"/>
      <c r="LT208" s="313"/>
      <c r="LV208" s="313"/>
      <c r="LX208" s="313"/>
      <c r="LZ208" s="313"/>
      <c r="MB208" s="313"/>
      <c r="MD208" s="313"/>
      <c r="MF208" s="313"/>
      <c r="MH208" s="313"/>
      <c r="MJ208" s="313"/>
      <c r="ML208" s="313"/>
      <c r="MN208" s="313"/>
      <c r="MP208" s="313"/>
      <c r="MR208" s="313"/>
      <c r="MT208" s="313"/>
      <c r="MV208" s="313"/>
      <c r="MX208" s="313"/>
      <c r="MZ208" s="313"/>
      <c r="NB208" s="313"/>
      <c r="ND208" s="313"/>
      <c r="NF208" s="313"/>
      <c r="NH208" s="313"/>
      <c r="NJ208" s="313"/>
      <c r="NL208" s="313"/>
      <c r="NN208" s="313"/>
      <c r="NP208" s="313"/>
      <c r="NR208" s="313"/>
    </row>
    <row r="209" spans="1:382" s="281" customFormat="1" ht="150" customHeight="1">
      <c r="A209"/>
      <c r="B209"/>
      <c r="C209"/>
      <c r="D209"/>
      <c r="E209"/>
      <c r="F209"/>
      <c r="G209"/>
      <c r="H209"/>
      <c r="I209" t="str">
        <f>IF(M209="","",INDEX(Criterion_list!F:F,MATCH('MMS criteria'!M209,Criterion_list!C:C,0)))</f>
        <v/>
      </c>
      <c r="J209" s="312"/>
      <c r="K209" s="316" t="str">
        <f>IFERROR(IF(_xlfn.XLOOKUP($M209,Criterion_list!$C:$C,Criterion_list!A:A)=0,"",_xlfn.XLOOKUP($M209,Criterion_list!$C:$C,Criterion_list!A:A)),"")</f>
        <v/>
      </c>
      <c r="L209" s="317" t="str">
        <f>IFERROR(IF(_xlfn.XLOOKUP($M209,Criterion_list!$C:$C,Criterion_list!B:B)=0,"",_xlfn.XLOOKUP($M209,Criterion_list!$C:$C,Criterion_list!B:B)),"")</f>
        <v/>
      </c>
      <c r="M209" s="317" t="str">
        <f>IF(J209="","",_xlfn.XLOOKUP(J209,'Criteria Mapping'!B:B,'Criteria Mapping'!A:A))</f>
        <v/>
      </c>
      <c r="N209" s="318" t="str">
        <f>IFERROR(IF(_xlfn.XLOOKUP($J209,Criterion_list!$J:$J,Criterion_list!D:D)=0,"",_xlfn.XLOOKUP($J209,Criterion_list!$J:$J,Criterion_list!D:D)),"")</f>
        <v/>
      </c>
      <c r="O209" s="318" t="str">
        <f>IFERROR(IF(_xlfn.XLOOKUP($M209,Criterion_list!$C:$C,Criterion_list!E:E)=0,"",_xlfn.XLOOKUP($M209,Criterion_list!$C:$C,Criterion_list!E:E)),"")</f>
        <v/>
      </c>
      <c r="P209" s="330"/>
      <c r="Q209" s="304"/>
      <c r="R209" s="319" t="str">
        <f t="shared" si="3"/>
        <v/>
      </c>
      <c r="S209" s="304"/>
      <c r="T209" s="306"/>
      <c r="U209" s="305"/>
      <c r="V209" s="304"/>
      <c r="W209" s="304"/>
      <c r="X209" s="320" t="str">
        <f>IF(M209="","",_xlfn.XLOOKUP(M209,'Criteria Mapping'!A:A,'Criteria Mapping'!W:W))</f>
        <v/>
      </c>
      <c r="Y209" s="320" t="str">
        <f>IF(M209="","",_xlfn.XLOOKUP(M209,'Criteria Mapping'!A:A,'Criteria Mapping'!AH:AH))</f>
        <v/>
      </c>
      <c r="Z209" s="320" t="str">
        <f>IF(M209="","",_xlfn.XLOOKUP(M209,'Criteria Mapping'!A:A,'Criteria Mapping'!AD:AD))</f>
        <v/>
      </c>
      <c r="AA209"/>
      <c r="AC209" s="313"/>
      <c r="AE209" s="313"/>
      <c r="AG209" s="313"/>
      <c r="AI209" s="313"/>
      <c r="AK209" s="313"/>
      <c r="AM209" s="313"/>
      <c r="AO209" s="313"/>
      <c r="AQ209" s="313"/>
      <c r="AS209" s="313"/>
      <c r="AU209" s="313"/>
      <c r="KR209" s="313"/>
      <c r="KT209" s="313"/>
      <c r="KV209" s="313"/>
      <c r="KX209" s="313"/>
      <c r="KZ209" s="313"/>
      <c r="LB209" s="313"/>
      <c r="LD209" s="313"/>
      <c r="LF209" s="313"/>
      <c r="LH209" s="313"/>
      <c r="LJ209" s="313"/>
      <c r="LL209" s="313"/>
      <c r="LN209" s="313"/>
      <c r="LP209" s="313"/>
      <c r="LR209" s="313"/>
      <c r="LT209" s="313"/>
      <c r="LV209" s="313"/>
      <c r="LX209" s="313"/>
      <c r="LZ209" s="313"/>
      <c r="MB209" s="313"/>
      <c r="MD209" s="313"/>
      <c r="MF209" s="313"/>
      <c r="MH209" s="313"/>
      <c r="MJ209" s="313"/>
      <c r="ML209" s="313"/>
      <c r="MN209" s="313"/>
      <c r="MP209" s="313"/>
      <c r="MR209" s="313"/>
      <c r="MT209" s="313"/>
      <c r="MV209" s="313"/>
      <c r="MX209" s="313"/>
      <c r="MZ209" s="313"/>
      <c r="NB209" s="313"/>
      <c r="ND209" s="313"/>
      <c r="NF209" s="313"/>
      <c r="NH209" s="313"/>
      <c r="NJ209" s="313"/>
      <c r="NL209" s="313"/>
      <c r="NN209" s="313"/>
      <c r="NP209" s="313"/>
      <c r="NR209" s="313"/>
    </row>
    <row r="210" spans="1:382" s="281" customFormat="1" ht="150" customHeight="1">
      <c r="A210"/>
      <c r="B210"/>
      <c r="C210"/>
      <c r="D210"/>
      <c r="E210"/>
      <c r="F210"/>
      <c r="G210"/>
      <c r="H210"/>
      <c r="I210" t="str">
        <f>IF(M210="","",INDEX(Criterion_list!F:F,MATCH('MMS criteria'!M210,Criterion_list!C:C,0)))</f>
        <v/>
      </c>
      <c r="J210" s="312"/>
      <c r="K210" s="316" t="str">
        <f>IFERROR(IF(_xlfn.XLOOKUP($M210,Criterion_list!$C:$C,Criterion_list!A:A)=0,"",_xlfn.XLOOKUP($M210,Criterion_list!$C:$C,Criterion_list!A:A)),"")</f>
        <v/>
      </c>
      <c r="L210" s="317" t="str">
        <f>IFERROR(IF(_xlfn.XLOOKUP($M210,Criterion_list!$C:$C,Criterion_list!B:B)=0,"",_xlfn.XLOOKUP($M210,Criterion_list!$C:$C,Criterion_list!B:B)),"")</f>
        <v/>
      </c>
      <c r="M210" s="317" t="str">
        <f>IF(J210="","",_xlfn.XLOOKUP(J210,'Criteria Mapping'!B:B,'Criteria Mapping'!A:A))</f>
        <v/>
      </c>
      <c r="N210" s="318" t="str">
        <f>IFERROR(IF(_xlfn.XLOOKUP($J210,Criterion_list!$J:$J,Criterion_list!D:D)=0,"",_xlfn.XLOOKUP($J210,Criterion_list!$J:$J,Criterion_list!D:D)),"")</f>
        <v/>
      </c>
      <c r="O210" s="318" t="str">
        <f>IFERROR(IF(_xlfn.XLOOKUP($M210,Criterion_list!$C:$C,Criterion_list!E:E)=0,"",_xlfn.XLOOKUP($M210,Criterion_list!$C:$C,Criterion_list!E:E)),"")</f>
        <v/>
      </c>
      <c r="P210" s="330"/>
      <c r="Q210" s="304"/>
      <c r="R210" s="319" t="str">
        <f t="shared" si="3"/>
        <v/>
      </c>
      <c r="S210" s="304"/>
      <c r="T210" s="306"/>
      <c r="U210" s="305"/>
      <c r="V210" s="304"/>
      <c r="W210" s="304"/>
      <c r="X210" s="320" t="str">
        <f>IF(M210="","",_xlfn.XLOOKUP(M210,'Criteria Mapping'!A:A,'Criteria Mapping'!W:W))</f>
        <v/>
      </c>
      <c r="Y210" s="320" t="str">
        <f>IF(M210="","",_xlfn.XLOOKUP(M210,'Criteria Mapping'!A:A,'Criteria Mapping'!AH:AH))</f>
        <v/>
      </c>
      <c r="Z210" s="320" t="str">
        <f>IF(M210="","",_xlfn.XLOOKUP(M210,'Criteria Mapping'!A:A,'Criteria Mapping'!AD:AD))</f>
        <v/>
      </c>
      <c r="AA210"/>
      <c r="AC210" s="313"/>
      <c r="AE210" s="313"/>
      <c r="AG210" s="313"/>
      <c r="AI210" s="313"/>
      <c r="AK210" s="313"/>
      <c r="AM210" s="313"/>
      <c r="AO210" s="313"/>
      <c r="AQ210" s="313"/>
      <c r="AS210" s="313"/>
      <c r="AU210" s="313"/>
      <c r="KR210" s="313"/>
      <c r="KT210" s="313"/>
      <c r="KV210" s="313"/>
      <c r="KX210" s="313"/>
      <c r="KZ210" s="313"/>
      <c r="LB210" s="313"/>
      <c r="LD210" s="313"/>
      <c r="LF210" s="313"/>
      <c r="LH210" s="313"/>
      <c r="LJ210" s="313"/>
      <c r="LL210" s="313"/>
      <c r="LN210" s="313"/>
      <c r="LP210" s="313"/>
      <c r="LR210" s="313"/>
      <c r="LT210" s="313"/>
      <c r="LV210" s="313"/>
      <c r="LX210" s="313"/>
      <c r="LZ210" s="313"/>
      <c r="MB210" s="313"/>
      <c r="MD210" s="313"/>
      <c r="MF210" s="313"/>
      <c r="MH210" s="313"/>
      <c r="MJ210" s="313"/>
      <c r="ML210" s="313"/>
      <c r="MN210" s="313"/>
      <c r="MP210" s="313"/>
      <c r="MR210" s="313"/>
      <c r="MT210" s="313"/>
      <c r="MV210" s="313"/>
      <c r="MX210" s="313"/>
      <c r="MZ210" s="313"/>
      <c r="NB210" s="313"/>
      <c r="ND210" s="313"/>
      <c r="NF210" s="313"/>
      <c r="NH210" s="313"/>
      <c r="NJ210" s="313"/>
      <c r="NL210" s="313"/>
      <c r="NN210" s="313"/>
      <c r="NP210" s="313"/>
      <c r="NR210" s="313"/>
    </row>
    <row r="211" spans="1:382" s="281" customFormat="1" ht="150" customHeight="1">
      <c r="A211"/>
      <c r="B211"/>
      <c r="C211"/>
      <c r="D211"/>
      <c r="E211"/>
      <c r="F211"/>
      <c r="G211"/>
      <c r="H211"/>
      <c r="I211" t="str">
        <f>IF(M211="","",INDEX(Criterion_list!F:F,MATCH('MMS criteria'!M211,Criterion_list!C:C,0)))</f>
        <v/>
      </c>
      <c r="J211" s="312"/>
      <c r="K211" s="316" t="str">
        <f>IFERROR(IF(_xlfn.XLOOKUP($M211,Criterion_list!$C:$C,Criterion_list!A:A)=0,"",_xlfn.XLOOKUP($M211,Criterion_list!$C:$C,Criterion_list!A:A)),"")</f>
        <v/>
      </c>
      <c r="L211" s="317" t="str">
        <f>IFERROR(IF(_xlfn.XLOOKUP($M211,Criterion_list!$C:$C,Criterion_list!B:B)=0,"",_xlfn.XLOOKUP($M211,Criterion_list!$C:$C,Criterion_list!B:B)),"")</f>
        <v/>
      </c>
      <c r="M211" s="317" t="str">
        <f>IF(J211="","",_xlfn.XLOOKUP(J211,'Criteria Mapping'!B:B,'Criteria Mapping'!A:A))</f>
        <v/>
      </c>
      <c r="N211" s="318" t="str">
        <f>IFERROR(IF(_xlfn.XLOOKUP($J211,Criterion_list!$J:$J,Criterion_list!D:D)=0,"",_xlfn.XLOOKUP($J211,Criterion_list!$J:$J,Criterion_list!D:D)),"")</f>
        <v/>
      </c>
      <c r="O211" s="318" t="str">
        <f>IFERROR(IF(_xlfn.XLOOKUP($M211,Criterion_list!$C:$C,Criterion_list!E:E)=0,"",_xlfn.XLOOKUP($M211,Criterion_list!$C:$C,Criterion_list!E:E)),"")</f>
        <v/>
      </c>
      <c r="P211" s="330"/>
      <c r="Q211" s="304"/>
      <c r="R211" s="319" t="str">
        <f t="shared" si="3"/>
        <v/>
      </c>
      <c r="S211" s="304"/>
      <c r="T211" s="306"/>
      <c r="U211" s="305"/>
      <c r="V211" s="304"/>
      <c r="W211" s="304"/>
      <c r="X211" s="320" t="str">
        <f>IF(M211="","",_xlfn.XLOOKUP(M211,'Criteria Mapping'!A:A,'Criteria Mapping'!W:W))</f>
        <v/>
      </c>
      <c r="Y211" s="320" t="str">
        <f>IF(M211="","",_xlfn.XLOOKUP(M211,'Criteria Mapping'!A:A,'Criteria Mapping'!AH:AH))</f>
        <v/>
      </c>
      <c r="Z211" s="320" t="str">
        <f>IF(M211="","",_xlfn.XLOOKUP(M211,'Criteria Mapping'!A:A,'Criteria Mapping'!AD:AD))</f>
        <v/>
      </c>
      <c r="AA211"/>
      <c r="AC211" s="313"/>
      <c r="AE211" s="313"/>
      <c r="AG211" s="313"/>
      <c r="AI211" s="313"/>
      <c r="AK211" s="313"/>
      <c r="AM211" s="313"/>
      <c r="AO211" s="313"/>
      <c r="AQ211" s="313"/>
      <c r="AS211" s="313"/>
      <c r="AU211" s="313"/>
      <c r="KR211" s="313"/>
      <c r="KT211" s="313"/>
      <c r="KV211" s="313"/>
      <c r="KX211" s="313"/>
      <c r="KZ211" s="313"/>
      <c r="LB211" s="313"/>
      <c r="LD211" s="313"/>
      <c r="LF211" s="313"/>
      <c r="LH211" s="313"/>
      <c r="LJ211" s="313"/>
      <c r="LL211" s="313"/>
      <c r="LN211" s="313"/>
      <c r="LP211" s="313"/>
      <c r="LR211" s="313"/>
      <c r="LT211" s="313"/>
      <c r="LV211" s="313"/>
      <c r="LX211" s="313"/>
      <c r="LZ211" s="313"/>
      <c r="MB211" s="313"/>
      <c r="MD211" s="313"/>
      <c r="MF211" s="313"/>
      <c r="MH211" s="313"/>
      <c r="MJ211" s="313"/>
      <c r="ML211" s="313"/>
      <c r="MN211" s="313"/>
      <c r="MP211" s="313"/>
      <c r="MR211" s="313"/>
      <c r="MT211" s="313"/>
      <c r="MV211" s="313"/>
      <c r="MX211" s="313"/>
      <c r="MZ211" s="313"/>
      <c r="NB211" s="313"/>
      <c r="ND211" s="313"/>
      <c r="NF211" s="313"/>
      <c r="NH211" s="313"/>
      <c r="NJ211" s="313"/>
      <c r="NL211" s="313"/>
      <c r="NN211" s="313"/>
      <c r="NP211" s="313"/>
      <c r="NR211" s="313"/>
    </row>
    <row r="212" spans="1:382" s="281" customFormat="1" ht="150" customHeight="1">
      <c r="A212"/>
      <c r="B212"/>
      <c r="C212"/>
      <c r="D212"/>
      <c r="E212"/>
      <c r="F212"/>
      <c r="G212"/>
      <c r="H212"/>
      <c r="I212" t="str">
        <f>IF(M212="","",INDEX(Criterion_list!F:F,MATCH('MMS criteria'!M212,Criterion_list!C:C,0)))</f>
        <v/>
      </c>
      <c r="J212" s="312"/>
      <c r="K212" s="316" t="str">
        <f>IFERROR(IF(_xlfn.XLOOKUP($M212,Criterion_list!$C:$C,Criterion_list!A:A)=0,"",_xlfn.XLOOKUP($M212,Criterion_list!$C:$C,Criterion_list!A:A)),"")</f>
        <v/>
      </c>
      <c r="L212" s="317" t="str">
        <f>IFERROR(IF(_xlfn.XLOOKUP($M212,Criterion_list!$C:$C,Criterion_list!B:B)=0,"",_xlfn.XLOOKUP($M212,Criterion_list!$C:$C,Criterion_list!B:B)),"")</f>
        <v/>
      </c>
      <c r="M212" s="317" t="str">
        <f>IF(J212="","",_xlfn.XLOOKUP(J212,'Criteria Mapping'!B:B,'Criteria Mapping'!A:A))</f>
        <v/>
      </c>
      <c r="N212" s="318" t="str">
        <f>IFERROR(IF(_xlfn.XLOOKUP($J212,Criterion_list!$J:$J,Criterion_list!D:D)=0,"",_xlfn.XLOOKUP($J212,Criterion_list!$J:$J,Criterion_list!D:D)),"")</f>
        <v/>
      </c>
      <c r="O212" s="318" t="str">
        <f>IFERROR(IF(_xlfn.XLOOKUP($M212,Criterion_list!$C:$C,Criterion_list!E:E)=0,"",_xlfn.XLOOKUP($M212,Criterion_list!$C:$C,Criterion_list!E:E)),"")</f>
        <v/>
      </c>
      <c r="P212" s="330"/>
      <c r="Q212" s="304"/>
      <c r="R212" s="319" t="str">
        <f t="shared" si="3"/>
        <v/>
      </c>
      <c r="S212" s="304"/>
      <c r="T212" s="306"/>
      <c r="U212" s="305"/>
      <c r="V212" s="304"/>
      <c r="W212" s="304"/>
      <c r="X212" s="320" t="str">
        <f>IF(M212="","",_xlfn.XLOOKUP(M212,'Criteria Mapping'!A:A,'Criteria Mapping'!W:W))</f>
        <v/>
      </c>
      <c r="Y212" s="320" t="str">
        <f>IF(M212="","",_xlfn.XLOOKUP(M212,'Criteria Mapping'!A:A,'Criteria Mapping'!AH:AH))</f>
        <v/>
      </c>
      <c r="Z212" s="320" t="str">
        <f>IF(M212="","",_xlfn.XLOOKUP(M212,'Criteria Mapping'!A:A,'Criteria Mapping'!AD:AD))</f>
        <v/>
      </c>
      <c r="AA212"/>
      <c r="AC212" s="313"/>
      <c r="AE212" s="313"/>
      <c r="AG212" s="313"/>
      <c r="AI212" s="313"/>
      <c r="AK212" s="313"/>
      <c r="AM212" s="313"/>
      <c r="AO212" s="313"/>
      <c r="AQ212" s="313"/>
      <c r="AS212" s="313"/>
      <c r="AU212" s="313"/>
      <c r="KR212" s="313"/>
      <c r="KT212" s="313"/>
      <c r="KV212" s="313"/>
      <c r="KX212" s="313"/>
      <c r="KZ212" s="313"/>
      <c r="LB212" s="313"/>
      <c r="LD212" s="313"/>
      <c r="LF212" s="313"/>
      <c r="LH212" s="313"/>
      <c r="LJ212" s="313"/>
      <c r="LL212" s="313"/>
      <c r="LN212" s="313"/>
      <c r="LP212" s="313"/>
      <c r="LR212" s="313"/>
      <c r="LT212" s="313"/>
      <c r="LV212" s="313"/>
      <c r="LX212" s="313"/>
      <c r="LZ212" s="313"/>
      <c r="MB212" s="313"/>
      <c r="MD212" s="313"/>
      <c r="MF212" s="313"/>
      <c r="MH212" s="313"/>
      <c r="MJ212" s="313"/>
      <c r="ML212" s="313"/>
      <c r="MN212" s="313"/>
      <c r="MP212" s="313"/>
      <c r="MR212" s="313"/>
      <c r="MT212" s="313"/>
      <c r="MV212" s="313"/>
      <c r="MX212" s="313"/>
      <c r="MZ212" s="313"/>
      <c r="NB212" s="313"/>
      <c r="ND212" s="313"/>
      <c r="NF212" s="313"/>
      <c r="NH212" s="313"/>
      <c r="NJ212" s="313"/>
      <c r="NL212" s="313"/>
      <c r="NN212" s="313"/>
      <c r="NP212" s="313"/>
      <c r="NR212" s="313"/>
    </row>
    <row r="213" spans="1:382" s="281" customFormat="1" ht="150" customHeight="1">
      <c r="A213"/>
      <c r="B213"/>
      <c r="C213"/>
      <c r="D213"/>
      <c r="E213"/>
      <c r="F213"/>
      <c r="G213"/>
      <c r="H213"/>
      <c r="I213" t="str">
        <f>IF(M213="","",INDEX(Criterion_list!F:F,MATCH('MMS criteria'!M213,Criterion_list!C:C,0)))</f>
        <v/>
      </c>
      <c r="J213" s="312"/>
      <c r="K213" s="316" t="str">
        <f>IFERROR(IF(_xlfn.XLOOKUP($M213,Criterion_list!$C:$C,Criterion_list!A:A)=0,"",_xlfn.XLOOKUP($M213,Criterion_list!$C:$C,Criterion_list!A:A)),"")</f>
        <v/>
      </c>
      <c r="L213" s="317" t="str">
        <f>IFERROR(IF(_xlfn.XLOOKUP($M213,Criterion_list!$C:$C,Criterion_list!B:B)=0,"",_xlfn.XLOOKUP($M213,Criterion_list!$C:$C,Criterion_list!B:B)),"")</f>
        <v/>
      </c>
      <c r="M213" s="317" t="str">
        <f>IF(J213="","",_xlfn.XLOOKUP(J213,'Criteria Mapping'!B:B,'Criteria Mapping'!A:A))</f>
        <v/>
      </c>
      <c r="N213" s="318" t="str">
        <f>IFERROR(IF(_xlfn.XLOOKUP($J213,Criterion_list!$J:$J,Criterion_list!D:D)=0,"",_xlfn.XLOOKUP($J213,Criterion_list!$J:$J,Criterion_list!D:D)),"")</f>
        <v/>
      </c>
      <c r="O213" s="318" t="str">
        <f>IFERROR(IF(_xlfn.XLOOKUP($M213,Criterion_list!$C:$C,Criterion_list!E:E)=0,"",_xlfn.XLOOKUP($M213,Criterion_list!$C:$C,Criterion_list!E:E)),"")</f>
        <v/>
      </c>
      <c r="P213" s="330"/>
      <c r="Q213" s="304"/>
      <c r="R213" s="319" t="str">
        <f t="shared" si="3"/>
        <v/>
      </c>
      <c r="S213" s="304"/>
      <c r="T213" s="306"/>
      <c r="U213" s="305"/>
      <c r="V213" s="304"/>
      <c r="W213" s="304"/>
      <c r="X213" s="320" t="str">
        <f>IF(M213="","",_xlfn.XLOOKUP(M213,'Criteria Mapping'!A:A,'Criteria Mapping'!W:W))</f>
        <v/>
      </c>
      <c r="Y213" s="320" t="str">
        <f>IF(M213="","",_xlfn.XLOOKUP(M213,'Criteria Mapping'!A:A,'Criteria Mapping'!AH:AH))</f>
        <v/>
      </c>
      <c r="Z213" s="320" t="str">
        <f>IF(M213="","",_xlfn.XLOOKUP(M213,'Criteria Mapping'!A:A,'Criteria Mapping'!AD:AD))</f>
        <v/>
      </c>
      <c r="AA213"/>
      <c r="AC213" s="313"/>
      <c r="AE213" s="313"/>
      <c r="AG213" s="313"/>
      <c r="AI213" s="313"/>
      <c r="AK213" s="313"/>
      <c r="AM213" s="313"/>
      <c r="AO213" s="313"/>
      <c r="AQ213" s="313"/>
      <c r="AS213" s="313"/>
      <c r="AU213" s="313"/>
      <c r="KR213" s="313"/>
      <c r="KT213" s="313"/>
      <c r="KV213" s="313"/>
      <c r="KX213" s="313"/>
      <c r="KZ213" s="313"/>
      <c r="LB213" s="313"/>
      <c r="LD213" s="313"/>
      <c r="LF213" s="313"/>
      <c r="LH213" s="313"/>
      <c r="LJ213" s="313"/>
      <c r="LL213" s="313"/>
      <c r="LN213" s="313"/>
      <c r="LP213" s="313"/>
      <c r="LR213" s="313"/>
      <c r="LT213" s="313"/>
      <c r="LV213" s="313"/>
      <c r="LX213" s="313"/>
      <c r="LZ213" s="313"/>
      <c r="MB213" s="313"/>
      <c r="MD213" s="313"/>
      <c r="MF213" s="313"/>
      <c r="MH213" s="313"/>
      <c r="MJ213" s="313"/>
      <c r="ML213" s="313"/>
      <c r="MN213" s="313"/>
      <c r="MP213" s="313"/>
      <c r="MR213" s="313"/>
      <c r="MT213" s="313"/>
      <c r="MV213" s="313"/>
      <c r="MX213" s="313"/>
      <c r="MZ213" s="313"/>
      <c r="NB213" s="313"/>
      <c r="ND213" s="313"/>
      <c r="NF213" s="313"/>
      <c r="NH213" s="313"/>
      <c r="NJ213" s="313"/>
      <c r="NL213" s="313"/>
      <c r="NN213" s="313"/>
      <c r="NP213" s="313"/>
      <c r="NR213" s="313"/>
    </row>
    <row r="214" spans="1:382" s="281" customFormat="1" ht="150" customHeight="1">
      <c r="A214"/>
      <c r="B214"/>
      <c r="C214"/>
      <c r="D214"/>
      <c r="E214"/>
      <c r="F214"/>
      <c r="G214"/>
      <c r="H214"/>
      <c r="I214" t="str">
        <f>IF(M214="","",INDEX(Criterion_list!F:F,MATCH('MMS criteria'!M214,Criterion_list!C:C,0)))</f>
        <v/>
      </c>
      <c r="J214" s="312"/>
      <c r="K214" s="316" t="str">
        <f>IFERROR(IF(_xlfn.XLOOKUP($M214,Criterion_list!$C:$C,Criterion_list!A:A)=0,"",_xlfn.XLOOKUP($M214,Criterion_list!$C:$C,Criterion_list!A:A)),"")</f>
        <v/>
      </c>
      <c r="L214" s="317" t="str">
        <f>IFERROR(IF(_xlfn.XLOOKUP($M214,Criterion_list!$C:$C,Criterion_list!B:B)=0,"",_xlfn.XLOOKUP($M214,Criterion_list!$C:$C,Criterion_list!B:B)),"")</f>
        <v/>
      </c>
      <c r="M214" s="317" t="str">
        <f>IF(J214="","",_xlfn.XLOOKUP(J214,'Criteria Mapping'!B:B,'Criteria Mapping'!A:A))</f>
        <v/>
      </c>
      <c r="N214" s="318" t="str">
        <f>IFERROR(IF(_xlfn.XLOOKUP($J214,Criterion_list!$J:$J,Criterion_list!D:D)=0,"",_xlfn.XLOOKUP($J214,Criterion_list!$J:$J,Criterion_list!D:D)),"")</f>
        <v/>
      </c>
      <c r="O214" s="318" t="str">
        <f>IFERROR(IF(_xlfn.XLOOKUP($M214,Criterion_list!$C:$C,Criterion_list!E:E)=0,"",_xlfn.XLOOKUP($M214,Criterion_list!$C:$C,Criterion_list!E:E)),"")</f>
        <v/>
      </c>
      <c r="P214" s="330"/>
      <c r="Q214" s="304"/>
      <c r="R214" s="319" t="str">
        <f t="shared" si="3"/>
        <v/>
      </c>
      <c r="S214" s="304"/>
      <c r="T214" s="306"/>
      <c r="U214" s="305"/>
      <c r="V214" s="304"/>
      <c r="W214" s="304"/>
      <c r="X214" s="320" t="str">
        <f>IF(M214="","",_xlfn.XLOOKUP(M214,'Criteria Mapping'!A:A,'Criteria Mapping'!W:W))</f>
        <v/>
      </c>
      <c r="Y214" s="320" t="str">
        <f>IF(M214="","",_xlfn.XLOOKUP(M214,'Criteria Mapping'!A:A,'Criteria Mapping'!AH:AH))</f>
        <v/>
      </c>
      <c r="Z214" s="320" t="str">
        <f>IF(M214="","",_xlfn.XLOOKUP(M214,'Criteria Mapping'!A:A,'Criteria Mapping'!AD:AD))</f>
        <v/>
      </c>
      <c r="AA214"/>
      <c r="AC214" s="313"/>
      <c r="AE214" s="313"/>
      <c r="AG214" s="313"/>
      <c r="AI214" s="313"/>
      <c r="AK214" s="313"/>
      <c r="AM214" s="313"/>
      <c r="AO214" s="313"/>
      <c r="AQ214" s="313"/>
      <c r="AS214" s="313"/>
      <c r="AU214" s="313"/>
      <c r="KR214" s="313"/>
      <c r="KT214" s="313"/>
      <c r="KV214" s="313"/>
      <c r="KX214" s="313"/>
      <c r="KZ214" s="313"/>
      <c r="LB214" s="313"/>
      <c r="LD214" s="313"/>
      <c r="LF214" s="313"/>
      <c r="LH214" s="313"/>
      <c r="LJ214" s="313"/>
      <c r="LL214" s="313"/>
      <c r="LN214" s="313"/>
      <c r="LP214" s="313"/>
      <c r="LR214" s="313"/>
      <c r="LT214" s="313"/>
      <c r="LV214" s="313"/>
      <c r="LX214" s="313"/>
      <c r="LZ214" s="313"/>
      <c r="MB214" s="313"/>
      <c r="MD214" s="313"/>
      <c r="MF214" s="313"/>
      <c r="MH214" s="313"/>
      <c r="MJ214" s="313"/>
      <c r="ML214" s="313"/>
      <c r="MN214" s="313"/>
      <c r="MP214" s="313"/>
      <c r="MR214" s="313"/>
      <c r="MT214" s="313"/>
      <c r="MV214" s="313"/>
      <c r="MX214" s="313"/>
      <c r="MZ214" s="313"/>
      <c r="NB214" s="313"/>
      <c r="ND214" s="313"/>
      <c r="NF214" s="313"/>
      <c r="NH214" s="313"/>
      <c r="NJ214" s="313"/>
      <c r="NL214" s="313"/>
      <c r="NN214" s="313"/>
      <c r="NP214" s="313"/>
      <c r="NR214" s="313"/>
    </row>
    <row r="215" spans="1:382" s="281" customFormat="1" ht="150" customHeight="1">
      <c r="A215"/>
      <c r="B215"/>
      <c r="C215"/>
      <c r="D215"/>
      <c r="E215"/>
      <c r="F215"/>
      <c r="G215"/>
      <c r="H215"/>
      <c r="I215" t="str">
        <f>IF(M215="","",INDEX(Criterion_list!F:F,MATCH('MMS criteria'!M215,Criterion_list!C:C,0)))</f>
        <v/>
      </c>
      <c r="J215" s="312"/>
      <c r="K215" s="316" t="str">
        <f>IFERROR(IF(_xlfn.XLOOKUP($M215,Criterion_list!$C:$C,Criterion_list!A:A)=0,"",_xlfn.XLOOKUP($M215,Criterion_list!$C:$C,Criterion_list!A:A)),"")</f>
        <v/>
      </c>
      <c r="L215" s="317" t="str">
        <f>IFERROR(IF(_xlfn.XLOOKUP($M215,Criterion_list!$C:$C,Criterion_list!B:B)=0,"",_xlfn.XLOOKUP($M215,Criterion_list!$C:$C,Criterion_list!B:B)),"")</f>
        <v/>
      </c>
      <c r="M215" s="317" t="str">
        <f>IF(J215="","",_xlfn.XLOOKUP(J215,'Criteria Mapping'!B:B,'Criteria Mapping'!A:A))</f>
        <v/>
      </c>
      <c r="N215" s="318" t="str">
        <f>IFERROR(IF(_xlfn.XLOOKUP($J215,Criterion_list!$J:$J,Criterion_list!D:D)=0,"",_xlfn.XLOOKUP($J215,Criterion_list!$J:$J,Criterion_list!D:D)),"")</f>
        <v/>
      </c>
      <c r="O215" s="318" t="str">
        <f>IFERROR(IF(_xlfn.XLOOKUP($M215,Criterion_list!$C:$C,Criterion_list!E:E)=0,"",_xlfn.XLOOKUP($M215,Criterion_list!$C:$C,Criterion_list!E:E)),"")</f>
        <v/>
      </c>
      <c r="P215" s="330"/>
      <c r="Q215" s="304"/>
      <c r="R215" s="319" t="str">
        <f t="shared" si="3"/>
        <v/>
      </c>
      <c r="S215" s="304"/>
      <c r="T215" s="306"/>
      <c r="U215" s="305"/>
      <c r="V215" s="304"/>
      <c r="W215" s="304"/>
      <c r="X215" s="320" t="str">
        <f>IF(M215="","",_xlfn.XLOOKUP(M215,'Criteria Mapping'!A:A,'Criteria Mapping'!W:W))</f>
        <v/>
      </c>
      <c r="Y215" s="320" t="str">
        <f>IF(M215="","",_xlfn.XLOOKUP(M215,'Criteria Mapping'!A:A,'Criteria Mapping'!AH:AH))</f>
        <v/>
      </c>
      <c r="Z215" s="320" t="str">
        <f>IF(M215="","",_xlfn.XLOOKUP(M215,'Criteria Mapping'!A:A,'Criteria Mapping'!AD:AD))</f>
        <v/>
      </c>
      <c r="AA215"/>
      <c r="AC215" s="313"/>
      <c r="AE215" s="313"/>
      <c r="AG215" s="313"/>
      <c r="AI215" s="313"/>
      <c r="AK215" s="313"/>
      <c r="AM215" s="313"/>
      <c r="AO215" s="313"/>
      <c r="AQ215" s="313"/>
      <c r="AS215" s="313"/>
      <c r="AU215" s="313"/>
      <c r="KR215" s="313"/>
      <c r="KT215" s="313"/>
      <c r="KV215" s="313"/>
      <c r="KX215" s="313"/>
      <c r="KZ215" s="313"/>
      <c r="LB215" s="313"/>
      <c r="LD215" s="313"/>
      <c r="LF215" s="313"/>
      <c r="LH215" s="313"/>
      <c r="LJ215" s="313"/>
      <c r="LL215" s="313"/>
      <c r="LN215" s="313"/>
      <c r="LP215" s="313"/>
      <c r="LR215" s="313"/>
      <c r="LT215" s="313"/>
      <c r="LV215" s="313"/>
      <c r="LX215" s="313"/>
      <c r="LZ215" s="313"/>
      <c r="MB215" s="313"/>
      <c r="MD215" s="313"/>
      <c r="MF215" s="313"/>
      <c r="MH215" s="313"/>
      <c r="MJ215" s="313"/>
      <c r="ML215" s="313"/>
      <c r="MN215" s="313"/>
      <c r="MP215" s="313"/>
      <c r="MR215" s="313"/>
      <c r="MT215" s="313"/>
      <c r="MV215" s="313"/>
      <c r="MX215" s="313"/>
      <c r="MZ215" s="313"/>
      <c r="NB215" s="313"/>
      <c r="ND215" s="313"/>
      <c r="NF215" s="313"/>
      <c r="NH215" s="313"/>
      <c r="NJ215" s="313"/>
      <c r="NL215" s="313"/>
      <c r="NN215" s="313"/>
      <c r="NP215" s="313"/>
      <c r="NR215" s="313"/>
    </row>
    <row r="216" spans="1:382" s="281" customFormat="1" ht="150" customHeight="1">
      <c r="A216"/>
      <c r="B216"/>
      <c r="C216"/>
      <c r="D216"/>
      <c r="E216"/>
      <c r="F216"/>
      <c r="G216"/>
      <c r="H216"/>
      <c r="I216" t="str">
        <f>IF(M216="","",INDEX(Criterion_list!F:F,MATCH('MMS criteria'!M216,Criterion_list!C:C,0)))</f>
        <v/>
      </c>
      <c r="J216" s="312"/>
      <c r="K216" s="316" t="str">
        <f>IFERROR(IF(_xlfn.XLOOKUP($M216,Criterion_list!$C:$C,Criterion_list!A:A)=0,"",_xlfn.XLOOKUP($M216,Criterion_list!$C:$C,Criterion_list!A:A)),"")</f>
        <v/>
      </c>
      <c r="L216" s="317" t="str">
        <f>IFERROR(IF(_xlfn.XLOOKUP($M216,Criterion_list!$C:$C,Criterion_list!B:B)=0,"",_xlfn.XLOOKUP($M216,Criterion_list!$C:$C,Criterion_list!B:B)),"")</f>
        <v/>
      </c>
      <c r="M216" s="317" t="str">
        <f>IF(J216="","",_xlfn.XLOOKUP(J216,'Criteria Mapping'!B:B,'Criteria Mapping'!A:A))</f>
        <v/>
      </c>
      <c r="N216" s="318" t="str">
        <f>IFERROR(IF(_xlfn.XLOOKUP($J216,Criterion_list!$J:$J,Criterion_list!D:D)=0,"",_xlfn.XLOOKUP($J216,Criterion_list!$J:$J,Criterion_list!D:D)),"")</f>
        <v/>
      </c>
      <c r="O216" s="318" t="str">
        <f>IFERROR(IF(_xlfn.XLOOKUP($M216,Criterion_list!$C:$C,Criterion_list!E:E)=0,"",_xlfn.XLOOKUP($M216,Criterion_list!$C:$C,Criterion_list!E:E)),"")</f>
        <v/>
      </c>
      <c r="P216" s="330"/>
      <c r="Q216" s="304"/>
      <c r="R216" s="319" t="str">
        <f t="shared" si="3"/>
        <v/>
      </c>
      <c r="S216" s="304"/>
      <c r="T216" s="306"/>
      <c r="U216" s="305"/>
      <c r="V216" s="304"/>
      <c r="W216" s="304"/>
      <c r="X216" s="320" t="str">
        <f>IF(M216="","",_xlfn.XLOOKUP(M216,'Criteria Mapping'!A:A,'Criteria Mapping'!W:W))</f>
        <v/>
      </c>
      <c r="Y216" s="320" t="str">
        <f>IF(M216="","",_xlfn.XLOOKUP(M216,'Criteria Mapping'!A:A,'Criteria Mapping'!AH:AH))</f>
        <v/>
      </c>
      <c r="Z216" s="320" t="str">
        <f>IF(M216="","",_xlfn.XLOOKUP(M216,'Criteria Mapping'!A:A,'Criteria Mapping'!AD:AD))</f>
        <v/>
      </c>
      <c r="AA216"/>
      <c r="AC216" s="313"/>
      <c r="AE216" s="313"/>
      <c r="AG216" s="313"/>
      <c r="AI216" s="313"/>
      <c r="AK216" s="313"/>
      <c r="AM216" s="313"/>
      <c r="AO216" s="313"/>
      <c r="AQ216" s="313"/>
      <c r="AS216" s="313"/>
      <c r="AU216" s="313"/>
      <c r="KR216" s="313"/>
      <c r="KT216" s="313"/>
      <c r="KV216" s="313"/>
      <c r="KX216" s="313"/>
      <c r="KZ216" s="313"/>
      <c r="LB216" s="313"/>
      <c r="LD216" s="313"/>
      <c r="LF216" s="313"/>
      <c r="LH216" s="313"/>
      <c r="LJ216" s="313"/>
      <c r="LL216" s="313"/>
      <c r="LN216" s="313"/>
      <c r="LP216" s="313"/>
      <c r="LR216" s="313"/>
      <c r="LT216" s="313"/>
      <c r="LV216" s="313"/>
      <c r="LX216" s="313"/>
      <c r="LZ216" s="313"/>
      <c r="MB216" s="313"/>
      <c r="MD216" s="313"/>
      <c r="MF216" s="313"/>
      <c r="MH216" s="313"/>
      <c r="MJ216" s="313"/>
      <c r="ML216" s="313"/>
      <c r="MN216" s="313"/>
      <c r="MP216" s="313"/>
      <c r="MR216" s="313"/>
      <c r="MT216" s="313"/>
      <c r="MV216" s="313"/>
      <c r="MX216" s="313"/>
      <c r="MZ216" s="313"/>
      <c r="NB216" s="313"/>
      <c r="ND216" s="313"/>
      <c r="NF216" s="313"/>
      <c r="NH216" s="313"/>
      <c r="NJ216" s="313"/>
      <c r="NL216" s="313"/>
      <c r="NN216" s="313"/>
      <c r="NP216" s="313"/>
      <c r="NR216" s="313"/>
    </row>
    <row r="217" spans="1:382" s="281" customFormat="1" ht="150" customHeight="1">
      <c r="A217"/>
      <c r="B217"/>
      <c r="C217"/>
      <c r="D217"/>
      <c r="E217"/>
      <c r="F217"/>
      <c r="G217"/>
      <c r="H217"/>
      <c r="I217" t="str">
        <f>IF(M217="","",INDEX(Criterion_list!F:F,MATCH('MMS criteria'!M217,Criterion_list!C:C,0)))</f>
        <v/>
      </c>
      <c r="J217" s="312"/>
      <c r="K217" s="316" t="str">
        <f>IFERROR(IF(_xlfn.XLOOKUP($M217,Criterion_list!$C:$C,Criterion_list!A:A)=0,"",_xlfn.XLOOKUP($M217,Criterion_list!$C:$C,Criterion_list!A:A)),"")</f>
        <v/>
      </c>
      <c r="L217" s="317" t="str">
        <f>IFERROR(IF(_xlfn.XLOOKUP($M217,Criterion_list!$C:$C,Criterion_list!B:B)=0,"",_xlfn.XLOOKUP($M217,Criterion_list!$C:$C,Criterion_list!B:B)),"")</f>
        <v/>
      </c>
      <c r="M217" s="317" t="str">
        <f>IF(J217="","",_xlfn.XLOOKUP(J217,'Criteria Mapping'!B:B,'Criteria Mapping'!A:A))</f>
        <v/>
      </c>
      <c r="N217" s="318" t="str">
        <f>IFERROR(IF(_xlfn.XLOOKUP($J217,Criterion_list!$J:$J,Criterion_list!D:D)=0,"",_xlfn.XLOOKUP($J217,Criterion_list!$J:$J,Criterion_list!D:D)),"")</f>
        <v/>
      </c>
      <c r="O217" s="318" t="str">
        <f>IFERROR(IF(_xlfn.XLOOKUP($M217,Criterion_list!$C:$C,Criterion_list!E:E)=0,"",_xlfn.XLOOKUP($M217,Criterion_list!$C:$C,Criterion_list!E:E)),"")</f>
        <v/>
      </c>
      <c r="P217" s="330"/>
      <c r="Q217" s="304"/>
      <c r="R217" s="319" t="str">
        <f t="shared" si="3"/>
        <v/>
      </c>
      <c r="S217" s="304"/>
      <c r="T217" s="306"/>
      <c r="U217" s="305"/>
      <c r="V217" s="304"/>
      <c r="W217" s="304"/>
      <c r="X217" s="320" t="str">
        <f>IF(M217="","",_xlfn.XLOOKUP(M217,'Criteria Mapping'!A:A,'Criteria Mapping'!W:W))</f>
        <v/>
      </c>
      <c r="Y217" s="320" t="str">
        <f>IF(M217="","",_xlfn.XLOOKUP(M217,'Criteria Mapping'!A:A,'Criteria Mapping'!AH:AH))</f>
        <v/>
      </c>
      <c r="Z217" s="320" t="str">
        <f>IF(M217="","",_xlfn.XLOOKUP(M217,'Criteria Mapping'!A:A,'Criteria Mapping'!AD:AD))</f>
        <v/>
      </c>
      <c r="AA217"/>
      <c r="AC217" s="313"/>
      <c r="AE217" s="313"/>
      <c r="AG217" s="313"/>
      <c r="AI217" s="313"/>
      <c r="AK217" s="313"/>
      <c r="AM217" s="313"/>
      <c r="AO217" s="313"/>
      <c r="AQ217" s="313"/>
      <c r="AS217" s="313"/>
      <c r="AU217" s="313"/>
      <c r="KR217" s="313"/>
      <c r="KT217" s="313"/>
      <c r="KV217" s="313"/>
      <c r="KX217" s="313"/>
      <c r="KZ217" s="313"/>
      <c r="LB217" s="313"/>
      <c r="LD217" s="313"/>
      <c r="LF217" s="313"/>
      <c r="LH217" s="313"/>
      <c r="LJ217" s="313"/>
      <c r="LL217" s="313"/>
      <c r="LN217" s="313"/>
      <c r="LP217" s="313"/>
      <c r="LR217" s="313"/>
      <c r="LT217" s="313"/>
      <c r="LV217" s="313"/>
      <c r="LX217" s="313"/>
      <c r="LZ217" s="313"/>
      <c r="MB217" s="313"/>
      <c r="MD217" s="313"/>
      <c r="MF217" s="313"/>
      <c r="MH217" s="313"/>
      <c r="MJ217" s="313"/>
      <c r="ML217" s="313"/>
      <c r="MN217" s="313"/>
      <c r="MP217" s="313"/>
      <c r="MR217" s="313"/>
      <c r="MT217" s="313"/>
      <c r="MV217" s="313"/>
      <c r="MX217" s="313"/>
      <c r="MZ217" s="313"/>
      <c r="NB217" s="313"/>
      <c r="ND217" s="313"/>
      <c r="NF217" s="313"/>
      <c r="NH217" s="313"/>
      <c r="NJ217" s="313"/>
      <c r="NL217" s="313"/>
      <c r="NN217" s="313"/>
      <c r="NP217" s="313"/>
      <c r="NR217" s="313"/>
    </row>
    <row r="218" spans="1:382" s="281" customFormat="1" ht="150" customHeight="1">
      <c r="A218"/>
      <c r="B218"/>
      <c r="C218"/>
      <c r="D218"/>
      <c r="E218"/>
      <c r="F218"/>
      <c r="G218"/>
      <c r="H218"/>
      <c r="I218" t="str">
        <f>IF(M218="","",INDEX(Criterion_list!F:F,MATCH('MMS criteria'!M218,Criterion_list!C:C,0)))</f>
        <v/>
      </c>
      <c r="J218" s="312"/>
      <c r="K218" s="316" t="str">
        <f>IFERROR(IF(_xlfn.XLOOKUP($M218,Criterion_list!$C:$C,Criterion_list!A:A)=0,"",_xlfn.XLOOKUP($M218,Criterion_list!$C:$C,Criterion_list!A:A)),"")</f>
        <v/>
      </c>
      <c r="L218" s="317" t="str">
        <f>IFERROR(IF(_xlfn.XLOOKUP($M218,Criterion_list!$C:$C,Criterion_list!B:B)=0,"",_xlfn.XLOOKUP($M218,Criterion_list!$C:$C,Criterion_list!B:B)),"")</f>
        <v/>
      </c>
      <c r="M218" s="317" t="str">
        <f>IF(J218="","",_xlfn.XLOOKUP(J218,'Criteria Mapping'!B:B,'Criteria Mapping'!A:A))</f>
        <v/>
      </c>
      <c r="N218" s="318" t="str">
        <f>IFERROR(IF(_xlfn.XLOOKUP($J218,Criterion_list!$J:$J,Criterion_list!D:D)=0,"",_xlfn.XLOOKUP($J218,Criterion_list!$J:$J,Criterion_list!D:D)),"")</f>
        <v/>
      </c>
      <c r="O218" s="318" t="str">
        <f>IFERROR(IF(_xlfn.XLOOKUP($M218,Criterion_list!$C:$C,Criterion_list!E:E)=0,"",_xlfn.XLOOKUP($M218,Criterion_list!$C:$C,Criterion_list!E:E)),"")</f>
        <v/>
      </c>
      <c r="P218" s="330"/>
      <c r="Q218" s="304"/>
      <c r="R218" s="319" t="str">
        <f t="shared" si="3"/>
        <v/>
      </c>
      <c r="S218" s="304"/>
      <c r="T218" s="306"/>
      <c r="U218" s="305"/>
      <c r="V218" s="304"/>
      <c r="W218" s="304"/>
      <c r="X218" s="320" t="str">
        <f>IF(M218="","",_xlfn.XLOOKUP(M218,'Criteria Mapping'!A:A,'Criteria Mapping'!W:W))</f>
        <v/>
      </c>
      <c r="Y218" s="320" t="str">
        <f>IF(M218="","",_xlfn.XLOOKUP(M218,'Criteria Mapping'!A:A,'Criteria Mapping'!AH:AH))</f>
        <v/>
      </c>
      <c r="Z218" s="320" t="str">
        <f>IF(M218="","",_xlfn.XLOOKUP(M218,'Criteria Mapping'!A:A,'Criteria Mapping'!AD:AD))</f>
        <v/>
      </c>
      <c r="AA218"/>
      <c r="AC218" s="313"/>
      <c r="AE218" s="313"/>
      <c r="AG218" s="313"/>
      <c r="AI218" s="313"/>
      <c r="AK218" s="313"/>
      <c r="AM218" s="313"/>
      <c r="AO218" s="313"/>
      <c r="AQ218" s="313"/>
      <c r="AS218" s="313"/>
      <c r="AU218" s="313"/>
      <c r="KR218" s="313"/>
      <c r="KT218" s="313"/>
      <c r="KV218" s="313"/>
      <c r="KX218" s="313"/>
      <c r="KZ218" s="313"/>
      <c r="LB218" s="313"/>
      <c r="LD218" s="313"/>
      <c r="LF218" s="313"/>
      <c r="LH218" s="313"/>
      <c r="LJ218" s="313"/>
      <c r="LL218" s="313"/>
      <c r="LN218" s="313"/>
      <c r="LP218" s="313"/>
      <c r="LR218" s="313"/>
      <c r="LT218" s="313"/>
      <c r="LV218" s="313"/>
      <c r="LX218" s="313"/>
      <c r="LZ218" s="313"/>
      <c r="MB218" s="313"/>
      <c r="MD218" s="313"/>
      <c r="MF218" s="313"/>
      <c r="MH218" s="313"/>
      <c r="MJ218" s="313"/>
      <c r="ML218" s="313"/>
      <c r="MN218" s="313"/>
      <c r="MP218" s="313"/>
      <c r="MR218" s="313"/>
      <c r="MT218" s="313"/>
      <c r="MV218" s="313"/>
      <c r="MX218" s="313"/>
      <c r="MZ218" s="313"/>
      <c r="NB218" s="313"/>
      <c r="ND218" s="313"/>
      <c r="NF218" s="313"/>
      <c r="NH218" s="313"/>
      <c r="NJ218" s="313"/>
      <c r="NL218" s="313"/>
      <c r="NN218" s="313"/>
      <c r="NP218" s="313"/>
      <c r="NR218" s="313"/>
    </row>
    <row r="219" spans="1:382" s="281" customFormat="1" ht="150" customHeight="1">
      <c r="A219"/>
      <c r="B219"/>
      <c r="C219"/>
      <c r="D219"/>
      <c r="E219"/>
      <c r="F219"/>
      <c r="G219"/>
      <c r="H219"/>
      <c r="I219" t="str">
        <f>IF(M219="","",INDEX(Criterion_list!F:F,MATCH('MMS criteria'!M219,Criterion_list!C:C,0)))</f>
        <v/>
      </c>
      <c r="J219" s="312"/>
      <c r="K219" s="316" t="str">
        <f>IFERROR(IF(_xlfn.XLOOKUP($M219,Criterion_list!$C:$C,Criterion_list!A:A)=0,"",_xlfn.XLOOKUP($M219,Criterion_list!$C:$C,Criterion_list!A:A)),"")</f>
        <v/>
      </c>
      <c r="L219" s="317" t="str">
        <f>IFERROR(IF(_xlfn.XLOOKUP($M219,Criterion_list!$C:$C,Criterion_list!B:B)=0,"",_xlfn.XLOOKUP($M219,Criterion_list!$C:$C,Criterion_list!B:B)),"")</f>
        <v/>
      </c>
      <c r="M219" s="317" t="str">
        <f>IF(J219="","",_xlfn.XLOOKUP(J219,'Criteria Mapping'!B:B,'Criteria Mapping'!A:A))</f>
        <v/>
      </c>
      <c r="N219" s="318" t="str">
        <f>IFERROR(IF(_xlfn.XLOOKUP($J219,Criterion_list!$J:$J,Criterion_list!D:D)=0,"",_xlfn.XLOOKUP($J219,Criterion_list!$J:$J,Criterion_list!D:D)),"")</f>
        <v/>
      </c>
      <c r="O219" s="318" t="str">
        <f>IFERROR(IF(_xlfn.XLOOKUP($M219,Criterion_list!$C:$C,Criterion_list!E:E)=0,"",_xlfn.XLOOKUP($M219,Criterion_list!$C:$C,Criterion_list!E:E)),"")</f>
        <v/>
      </c>
      <c r="P219" s="330"/>
      <c r="Q219" s="304"/>
      <c r="R219" s="319" t="str">
        <f t="shared" si="3"/>
        <v/>
      </c>
      <c r="S219" s="304"/>
      <c r="T219" s="306"/>
      <c r="U219" s="305"/>
      <c r="V219" s="304"/>
      <c r="W219" s="304"/>
      <c r="X219" s="320" t="str">
        <f>IF(M219="","",_xlfn.XLOOKUP(M219,'Criteria Mapping'!A:A,'Criteria Mapping'!W:W))</f>
        <v/>
      </c>
      <c r="Y219" s="320" t="str">
        <f>IF(M219="","",_xlfn.XLOOKUP(M219,'Criteria Mapping'!A:A,'Criteria Mapping'!AH:AH))</f>
        <v/>
      </c>
      <c r="Z219" s="320" t="str">
        <f>IF(M219="","",_xlfn.XLOOKUP(M219,'Criteria Mapping'!A:A,'Criteria Mapping'!AD:AD))</f>
        <v/>
      </c>
      <c r="AA219"/>
      <c r="AC219" s="313"/>
      <c r="AE219" s="313"/>
      <c r="AG219" s="313"/>
      <c r="AI219" s="313"/>
      <c r="AK219" s="313"/>
      <c r="AM219" s="313"/>
      <c r="AO219" s="313"/>
      <c r="AQ219" s="313"/>
      <c r="AS219" s="313"/>
      <c r="AU219" s="313"/>
      <c r="KR219" s="313"/>
      <c r="KT219" s="313"/>
      <c r="KV219" s="313"/>
      <c r="KX219" s="313"/>
      <c r="KZ219" s="313"/>
      <c r="LB219" s="313"/>
      <c r="LD219" s="313"/>
      <c r="LF219" s="313"/>
      <c r="LH219" s="313"/>
      <c r="LJ219" s="313"/>
      <c r="LL219" s="313"/>
      <c r="LN219" s="313"/>
      <c r="LP219" s="313"/>
      <c r="LR219" s="313"/>
      <c r="LT219" s="313"/>
      <c r="LV219" s="313"/>
      <c r="LX219" s="313"/>
      <c r="LZ219" s="313"/>
      <c r="MB219" s="313"/>
      <c r="MD219" s="313"/>
      <c r="MF219" s="313"/>
      <c r="MH219" s="313"/>
      <c r="MJ219" s="313"/>
      <c r="ML219" s="313"/>
      <c r="MN219" s="313"/>
      <c r="MP219" s="313"/>
      <c r="MR219" s="313"/>
      <c r="MT219" s="313"/>
      <c r="MV219" s="313"/>
      <c r="MX219" s="313"/>
      <c r="MZ219" s="313"/>
      <c r="NB219" s="313"/>
      <c r="ND219" s="313"/>
      <c r="NF219" s="313"/>
      <c r="NH219" s="313"/>
      <c r="NJ219" s="313"/>
      <c r="NL219" s="313"/>
      <c r="NN219" s="313"/>
      <c r="NP219" s="313"/>
      <c r="NR219" s="313"/>
    </row>
    <row r="220" spans="1:382" s="281" customFormat="1" ht="150" customHeight="1">
      <c r="A220"/>
      <c r="B220"/>
      <c r="C220"/>
      <c r="D220"/>
      <c r="E220"/>
      <c r="F220"/>
      <c r="G220"/>
      <c r="H220"/>
      <c r="I220" t="str">
        <f>IF(M220="","",INDEX(Criterion_list!F:F,MATCH('MMS criteria'!M220,Criterion_list!C:C,0)))</f>
        <v/>
      </c>
      <c r="J220" s="312"/>
      <c r="K220" s="316" t="str">
        <f>IFERROR(IF(_xlfn.XLOOKUP($M220,Criterion_list!$C:$C,Criterion_list!A:A)=0,"",_xlfn.XLOOKUP($M220,Criterion_list!$C:$C,Criterion_list!A:A)),"")</f>
        <v/>
      </c>
      <c r="L220" s="317" t="str">
        <f>IFERROR(IF(_xlfn.XLOOKUP($M220,Criterion_list!$C:$C,Criterion_list!B:B)=0,"",_xlfn.XLOOKUP($M220,Criterion_list!$C:$C,Criterion_list!B:B)),"")</f>
        <v/>
      </c>
      <c r="M220" s="317" t="str">
        <f>IF(J220="","",_xlfn.XLOOKUP(J220,'Criteria Mapping'!B:B,'Criteria Mapping'!A:A))</f>
        <v/>
      </c>
      <c r="N220" s="318" t="str">
        <f>IFERROR(IF(_xlfn.XLOOKUP($J220,Criterion_list!$J:$J,Criterion_list!D:D)=0,"",_xlfn.XLOOKUP($J220,Criterion_list!$J:$J,Criterion_list!D:D)),"")</f>
        <v/>
      </c>
      <c r="O220" s="318" t="str">
        <f>IFERROR(IF(_xlfn.XLOOKUP($M220,Criterion_list!$C:$C,Criterion_list!E:E)=0,"",_xlfn.XLOOKUP($M220,Criterion_list!$C:$C,Criterion_list!E:E)),"")</f>
        <v/>
      </c>
      <c r="P220" s="330"/>
      <c r="Q220" s="304"/>
      <c r="R220" s="319" t="str">
        <f t="shared" si="3"/>
        <v/>
      </c>
      <c r="S220" s="304"/>
      <c r="T220" s="306"/>
      <c r="U220" s="305"/>
      <c r="V220" s="304"/>
      <c r="W220" s="304"/>
      <c r="X220" s="320" t="str">
        <f>IF(M220="","",_xlfn.XLOOKUP(M220,'Criteria Mapping'!A:A,'Criteria Mapping'!W:W))</f>
        <v/>
      </c>
      <c r="Y220" s="320" t="str">
        <f>IF(M220="","",_xlfn.XLOOKUP(M220,'Criteria Mapping'!A:A,'Criteria Mapping'!AH:AH))</f>
        <v/>
      </c>
      <c r="Z220" s="320" t="str">
        <f>IF(M220="","",_xlfn.XLOOKUP(M220,'Criteria Mapping'!A:A,'Criteria Mapping'!AD:AD))</f>
        <v/>
      </c>
      <c r="AA220"/>
      <c r="AC220" s="313"/>
      <c r="AE220" s="313"/>
      <c r="AG220" s="313"/>
      <c r="AI220" s="313"/>
      <c r="AK220" s="313"/>
      <c r="AM220" s="313"/>
      <c r="AO220" s="313"/>
      <c r="AQ220" s="313"/>
      <c r="AS220" s="313"/>
      <c r="AU220" s="313"/>
      <c r="KR220" s="313"/>
      <c r="KT220" s="313"/>
      <c r="KV220" s="313"/>
      <c r="KX220" s="313"/>
      <c r="KZ220" s="313"/>
      <c r="LB220" s="313"/>
      <c r="LD220" s="313"/>
      <c r="LF220" s="313"/>
      <c r="LH220" s="313"/>
      <c r="LJ220" s="313"/>
      <c r="LL220" s="313"/>
      <c r="LN220" s="313"/>
      <c r="LP220" s="313"/>
      <c r="LR220" s="313"/>
      <c r="LT220" s="313"/>
      <c r="LV220" s="313"/>
      <c r="LX220" s="313"/>
      <c r="LZ220" s="313"/>
      <c r="MB220" s="313"/>
      <c r="MD220" s="313"/>
      <c r="MF220" s="313"/>
      <c r="MH220" s="313"/>
      <c r="MJ220" s="313"/>
      <c r="ML220" s="313"/>
      <c r="MN220" s="313"/>
      <c r="MP220" s="313"/>
      <c r="MR220" s="313"/>
      <c r="MT220" s="313"/>
      <c r="MV220" s="313"/>
      <c r="MX220" s="313"/>
      <c r="MZ220" s="313"/>
      <c r="NB220" s="313"/>
      <c r="ND220" s="313"/>
      <c r="NF220" s="313"/>
      <c r="NH220" s="313"/>
      <c r="NJ220" s="313"/>
      <c r="NL220" s="313"/>
      <c r="NN220" s="313"/>
      <c r="NP220" s="313"/>
      <c r="NR220" s="313"/>
    </row>
    <row r="221" spans="1:382" s="281" customFormat="1" ht="150" customHeight="1">
      <c r="A221"/>
      <c r="B221"/>
      <c r="C221"/>
      <c r="D221"/>
      <c r="E221"/>
      <c r="F221"/>
      <c r="G221"/>
      <c r="H221"/>
      <c r="I221" t="str">
        <f>IF(M221="","",INDEX(Criterion_list!F:F,MATCH('MMS criteria'!M221,Criterion_list!C:C,0)))</f>
        <v/>
      </c>
      <c r="J221" s="312"/>
      <c r="K221" s="316" t="str">
        <f>IFERROR(IF(_xlfn.XLOOKUP($M221,Criterion_list!$C:$C,Criterion_list!A:A)=0,"",_xlfn.XLOOKUP($M221,Criterion_list!$C:$C,Criterion_list!A:A)),"")</f>
        <v/>
      </c>
      <c r="L221" s="317" t="str">
        <f>IFERROR(IF(_xlfn.XLOOKUP($M221,Criterion_list!$C:$C,Criterion_list!B:B)=0,"",_xlfn.XLOOKUP($M221,Criterion_list!$C:$C,Criterion_list!B:B)),"")</f>
        <v/>
      </c>
      <c r="M221" s="317" t="str">
        <f>IF(J221="","",_xlfn.XLOOKUP(J221,'Criteria Mapping'!B:B,'Criteria Mapping'!A:A))</f>
        <v/>
      </c>
      <c r="N221" s="318" t="str">
        <f>IFERROR(IF(_xlfn.XLOOKUP($J221,Criterion_list!$J:$J,Criterion_list!D:D)=0,"",_xlfn.XLOOKUP($J221,Criterion_list!$J:$J,Criterion_list!D:D)),"")</f>
        <v/>
      </c>
      <c r="O221" s="318" t="str">
        <f>IFERROR(IF(_xlfn.XLOOKUP($M221,Criterion_list!$C:$C,Criterion_list!E:E)=0,"",_xlfn.XLOOKUP($M221,Criterion_list!$C:$C,Criterion_list!E:E)),"")</f>
        <v/>
      </c>
      <c r="P221" s="330"/>
      <c r="Q221" s="304"/>
      <c r="R221" s="319" t="str">
        <f t="shared" si="3"/>
        <v/>
      </c>
      <c r="S221" s="304"/>
      <c r="T221" s="306"/>
      <c r="U221" s="305"/>
      <c r="V221" s="304"/>
      <c r="W221" s="304"/>
      <c r="X221" s="320" t="str">
        <f>IF(M221="","",_xlfn.XLOOKUP(M221,'Criteria Mapping'!A:A,'Criteria Mapping'!W:W))</f>
        <v/>
      </c>
      <c r="Y221" s="320" t="str">
        <f>IF(M221="","",_xlfn.XLOOKUP(M221,'Criteria Mapping'!A:A,'Criteria Mapping'!AH:AH))</f>
        <v/>
      </c>
      <c r="Z221" s="320" t="str">
        <f>IF(M221="","",_xlfn.XLOOKUP(M221,'Criteria Mapping'!A:A,'Criteria Mapping'!AD:AD))</f>
        <v/>
      </c>
      <c r="AA221"/>
      <c r="AC221" s="313"/>
      <c r="AE221" s="313"/>
      <c r="AG221" s="313"/>
      <c r="AI221" s="313"/>
      <c r="AK221" s="313"/>
      <c r="AM221" s="313"/>
      <c r="AO221" s="313"/>
      <c r="AQ221" s="313"/>
      <c r="AS221" s="313"/>
      <c r="AU221" s="313"/>
      <c r="KR221" s="313"/>
      <c r="KT221" s="313"/>
      <c r="KV221" s="313"/>
      <c r="KX221" s="313"/>
      <c r="KZ221" s="313"/>
      <c r="LB221" s="313"/>
      <c r="LD221" s="313"/>
      <c r="LF221" s="313"/>
      <c r="LH221" s="313"/>
      <c r="LJ221" s="313"/>
      <c r="LL221" s="313"/>
      <c r="LN221" s="313"/>
      <c r="LP221" s="313"/>
      <c r="LR221" s="313"/>
      <c r="LT221" s="313"/>
      <c r="LV221" s="313"/>
      <c r="LX221" s="313"/>
      <c r="LZ221" s="313"/>
      <c r="MB221" s="313"/>
      <c r="MD221" s="313"/>
      <c r="MF221" s="313"/>
      <c r="MH221" s="313"/>
      <c r="MJ221" s="313"/>
      <c r="ML221" s="313"/>
      <c r="MN221" s="313"/>
      <c r="MP221" s="313"/>
      <c r="MR221" s="313"/>
      <c r="MT221" s="313"/>
      <c r="MV221" s="313"/>
      <c r="MX221" s="313"/>
      <c r="MZ221" s="313"/>
      <c r="NB221" s="313"/>
      <c r="ND221" s="313"/>
      <c r="NF221" s="313"/>
      <c r="NH221" s="313"/>
      <c r="NJ221" s="313"/>
      <c r="NL221" s="313"/>
      <c r="NN221" s="313"/>
      <c r="NP221" s="313"/>
      <c r="NR221" s="313"/>
    </row>
    <row r="222" spans="1:382" s="281" customFormat="1" ht="150" customHeight="1">
      <c r="A222"/>
      <c r="B222"/>
      <c r="C222"/>
      <c r="D222"/>
      <c r="E222"/>
      <c r="F222"/>
      <c r="G222"/>
      <c r="H222"/>
      <c r="I222" t="str">
        <f>IF(M222="","",INDEX(Criterion_list!F:F,MATCH('MMS criteria'!M222,Criterion_list!C:C,0)))</f>
        <v/>
      </c>
      <c r="J222" s="312"/>
      <c r="K222" s="316" t="str">
        <f>IFERROR(IF(_xlfn.XLOOKUP($M222,Criterion_list!$C:$C,Criterion_list!A:A)=0,"",_xlfn.XLOOKUP($M222,Criterion_list!$C:$C,Criterion_list!A:A)),"")</f>
        <v/>
      </c>
      <c r="L222" s="317" t="str">
        <f>IFERROR(IF(_xlfn.XLOOKUP($M222,Criterion_list!$C:$C,Criterion_list!B:B)=0,"",_xlfn.XLOOKUP($M222,Criterion_list!$C:$C,Criterion_list!B:B)),"")</f>
        <v/>
      </c>
      <c r="M222" s="317" t="str">
        <f>IF(J222="","",_xlfn.XLOOKUP(J222,'Criteria Mapping'!B:B,'Criteria Mapping'!A:A))</f>
        <v/>
      </c>
      <c r="N222" s="318" t="str">
        <f>IFERROR(IF(_xlfn.XLOOKUP($J222,Criterion_list!$J:$J,Criterion_list!D:D)=0,"",_xlfn.XLOOKUP($J222,Criterion_list!$J:$J,Criterion_list!D:D)),"")</f>
        <v/>
      </c>
      <c r="O222" s="318" t="str">
        <f>IFERROR(IF(_xlfn.XLOOKUP($M222,Criterion_list!$C:$C,Criterion_list!E:E)=0,"",_xlfn.XLOOKUP($M222,Criterion_list!$C:$C,Criterion_list!E:E)),"")</f>
        <v/>
      </c>
      <c r="P222" s="330"/>
      <c r="Q222" s="304"/>
      <c r="R222" s="319" t="str">
        <f t="shared" si="3"/>
        <v/>
      </c>
      <c r="S222" s="304"/>
      <c r="T222" s="306"/>
      <c r="U222" s="305"/>
      <c r="V222" s="304"/>
      <c r="W222" s="304"/>
      <c r="X222" s="320" t="str">
        <f>IF(M222="","",_xlfn.XLOOKUP(M222,'Criteria Mapping'!A:A,'Criteria Mapping'!W:W))</f>
        <v/>
      </c>
      <c r="Y222" s="320" t="str">
        <f>IF(M222="","",_xlfn.XLOOKUP(M222,'Criteria Mapping'!A:A,'Criteria Mapping'!AH:AH))</f>
        <v/>
      </c>
      <c r="Z222" s="320" t="str">
        <f>IF(M222="","",_xlfn.XLOOKUP(M222,'Criteria Mapping'!A:A,'Criteria Mapping'!AD:AD))</f>
        <v/>
      </c>
      <c r="AA222"/>
      <c r="AC222" s="313"/>
      <c r="AE222" s="313"/>
      <c r="AG222" s="313"/>
      <c r="AI222" s="313"/>
      <c r="AK222" s="313"/>
      <c r="AM222" s="313"/>
      <c r="AO222" s="313"/>
      <c r="AQ222" s="313"/>
      <c r="AS222" s="313"/>
      <c r="AU222" s="313"/>
      <c r="KR222" s="313"/>
      <c r="KT222" s="313"/>
      <c r="KV222" s="313"/>
      <c r="KX222" s="313"/>
      <c r="KZ222" s="313"/>
      <c r="LB222" s="313"/>
      <c r="LD222" s="313"/>
      <c r="LF222" s="313"/>
      <c r="LH222" s="313"/>
      <c r="LJ222" s="313"/>
      <c r="LL222" s="313"/>
      <c r="LN222" s="313"/>
      <c r="LP222" s="313"/>
      <c r="LR222" s="313"/>
      <c r="LT222" s="313"/>
      <c r="LV222" s="313"/>
      <c r="LX222" s="313"/>
      <c r="LZ222" s="313"/>
      <c r="MB222" s="313"/>
      <c r="MD222" s="313"/>
      <c r="MF222" s="313"/>
      <c r="MH222" s="313"/>
      <c r="MJ222" s="313"/>
      <c r="ML222" s="313"/>
      <c r="MN222" s="313"/>
      <c r="MP222" s="313"/>
      <c r="MR222" s="313"/>
      <c r="MT222" s="313"/>
      <c r="MV222" s="313"/>
      <c r="MX222" s="313"/>
      <c r="MZ222" s="313"/>
      <c r="NB222" s="313"/>
      <c r="ND222" s="313"/>
      <c r="NF222" s="313"/>
      <c r="NH222" s="313"/>
      <c r="NJ222" s="313"/>
      <c r="NL222" s="313"/>
      <c r="NN222" s="313"/>
      <c r="NP222" s="313"/>
      <c r="NR222" s="313"/>
    </row>
    <row r="223" spans="1:382" s="281" customFormat="1" ht="150" customHeight="1">
      <c r="A223"/>
      <c r="B223"/>
      <c r="C223"/>
      <c r="D223"/>
      <c r="E223"/>
      <c r="F223"/>
      <c r="G223"/>
      <c r="H223"/>
      <c r="I223" t="str">
        <f>IF(M223="","",INDEX(Criterion_list!F:F,MATCH('MMS criteria'!M223,Criterion_list!C:C,0)))</f>
        <v/>
      </c>
      <c r="J223" s="312"/>
      <c r="K223" s="316" t="str">
        <f>IFERROR(IF(_xlfn.XLOOKUP($M223,Criterion_list!$C:$C,Criterion_list!A:A)=0,"",_xlfn.XLOOKUP($M223,Criterion_list!$C:$C,Criterion_list!A:A)),"")</f>
        <v/>
      </c>
      <c r="L223" s="317" t="str">
        <f>IFERROR(IF(_xlfn.XLOOKUP($M223,Criterion_list!$C:$C,Criterion_list!B:B)=0,"",_xlfn.XLOOKUP($M223,Criterion_list!$C:$C,Criterion_list!B:B)),"")</f>
        <v/>
      </c>
      <c r="M223" s="317" t="str">
        <f>IF(J223="","",_xlfn.XLOOKUP(J223,'Criteria Mapping'!B:B,'Criteria Mapping'!A:A))</f>
        <v/>
      </c>
      <c r="N223" s="318" t="str">
        <f>IFERROR(IF(_xlfn.XLOOKUP($J223,Criterion_list!$J:$J,Criterion_list!D:D)=0,"",_xlfn.XLOOKUP($J223,Criterion_list!$J:$J,Criterion_list!D:D)),"")</f>
        <v/>
      </c>
      <c r="O223" s="318" t="str">
        <f>IFERROR(IF(_xlfn.XLOOKUP($M223,Criterion_list!$C:$C,Criterion_list!E:E)=0,"",_xlfn.XLOOKUP($M223,Criterion_list!$C:$C,Criterion_list!E:E)),"")</f>
        <v/>
      </c>
      <c r="P223" s="330"/>
      <c r="Q223" s="304"/>
      <c r="R223" s="319" t="str">
        <f t="shared" si="3"/>
        <v/>
      </c>
      <c r="S223" s="304"/>
      <c r="T223" s="306"/>
      <c r="U223" s="305"/>
      <c r="V223" s="304"/>
      <c r="W223" s="304"/>
      <c r="X223" s="320" t="str">
        <f>IF(M223="","",_xlfn.XLOOKUP(M223,'Criteria Mapping'!A:A,'Criteria Mapping'!W:W))</f>
        <v/>
      </c>
      <c r="Y223" s="320" t="str">
        <f>IF(M223="","",_xlfn.XLOOKUP(M223,'Criteria Mapping'!A:A,'Criteria Mapping'!AH:AH))</f>
        <v/>
      </c>
      <c r="Z223" s="320" t="str">
        <f>IF(M223="","",_xlfn.XLOOKUP(M223,'Criteria Mapping'!A:A,'Criteria Mapping'!AD:AD))</f>
        <v/>
      </c>
      <c r="AA223"/>
      <c r="AC223" s="313"/>
      <c r="AE223" s="313"/>
      <c r="AG223" s="313"/>
      <c r="AI223" s="313"/>
      <c r="AK223" s="313"/>
      <c r="AM223" s="313"/>
      <c r="AO223" s="313"/>
      <c r="AQ223" s="313"/>
      <c r="AS223" s="313"/>
      <c r="AU223" s="313"/>
      <c r="KR223" s="313"/>
      <c r="KT223" s="313"/>
      <c r="KV223" s="313"/>
      <c r="KX223" s="313"/>
      <c r="KZ223" s="313"/>
      <c r="LB223" s="313"/>
      <c r="LD223" s="313"/>
      <c r="LF223" s="313"/>
      <c r="LH223" s="313"/>
      <c r="LJ223" s="313"/>
      <c r="LL223" s="313"/>
      <c r="LN223" s="313"/>
      <c r="LP223" s="313"/>
      <c r="LR223" s="313"/>
      <c r="LT223" s="313"/>
      <c r="LV223" s="313"/>
      <c r="LX223" s="313"/>
      <c r="LZ223" s="313"/>
      <c r="MB223" s="313"/>
      <c r="MD223" s="313"/>
      <c r="MF223" s="313"/>
      <c r="MH223" s="313"/>
      <c r="MJ223" s="313"/>
      <c r="ML223" s="313"/>
      <c r="MN223" s="313"/>
      <c r="MP223" s="313"/>
      <c r="MR223" s="313"/>
      <c r="MT223" s="313"/>
      <c r="MV223" s="313"/>
      <c r="MX223" s="313"/>
      <c r="MZ223" s="313"/>
      <c r="NB223" s="313"/>
      <c r="ND223" s="313"/>
      <c r="NF223" s="313"/>
      <c r="NH223" s="313"/>
      <c r="NJ223" s="313"/>
      <c r="NL223" s="313"/>
      <c r="NN223" s="313"/>
      <c r="NP223" s="313"/>
      <c r="NR223" s="313"/>
    </row>
    <row r="224" spans="1:382" s="281" customFormat="1" ht="150" customHeight="1">
      <c r="A224"/>
      <c r="B224"/>
      <c r="C224"/>
      <c r="D224"/>
      <c r="E224"/>
      <c r="F224"/>
      <c r="G224"/>
      <c r="H224"/>
      <c r="I224" t="str">
        <f>IF(M224="","",INDEX(Criterion_list!F:F,MATCH('MMS criteria'!M224,Criterion_list!C:C,0)))</f>
        <v/>
      </c>
      <c r="J224" s="312"/>
      <c r="K224" s="316" t="str">
        <f>IFERROR(IF(_xlfn.XLOOKUP($M224,Criterion_list!$C:$C,Criterion_list!A:A)=0,"",_xlfn.XLOOKUP($M224,Criterion_list!$C:$C,Criterion_list!A:A)),"")</f>
        <v/>
      </c>
      <c r="L224" s="317" t="str">
        <f>IFERROR(IF(_xlfn.XLOOKUP($M224,Criterion_list!$C:$C,Criterion_list!B:B)=0,"",_xlfn.XLOOKUP($M224,Criterion_list!$C:$C,Criterion_list!B:B)),"")</f>
        <v/>
      </c>
      <c r="M224" s="317" t="str">
        <f>IF(J224="","",_xlfn.XLOOKUP(J224,'Criteria Mapping'!B:B,'Criteria Mapping'!A:A))</f>
        <v/>
      </c>
      <c r="N224" s="318" t="str">
        <f>IFERROR(IF(_xlfn.XLOOKUP($J224,Criterion_list!$J:$J,Criterion_list!D:D)=0,"",_xlfn.XLOOKUP($J224,Criterion_list!$J:$J,Criterion_list!D:D)),"")</f>
        <v/>
      </c>
      <c r="O224" s="318" t="str">
        <f>IFERROR(IF(_xlfn.XLOOKUP($M224,Criterion_list!$C:$C,Criterion_list!E:E)=0,"",_xlfn.XLOOKUP($M224,Criterion_list!$C:$C,Criterion_list!E:E)),"")</f>
        <v/>
      </c>
      <c r="P224" s="330"/>
      <c r="Q224" s="304"/>
      <c r="R224" s="319" t="str">
        <f t="shared" si="3"/>
        <v/>
      </c>
      <c r="S224" s="304"/>
      <c r="T224" s="306"/>
      <c r="U224" s="305"/>
      <c r="V224" s="304"/>
      <c r="W224" s="304"/>
      <c r="X224" s="320" t="str">
        <f>IF(M224="","",_xlfn.XLOOKUP(M224,'Criteria Mapping'!A:A,'Criteria Mapping'!W:W))</f>
        <v/>
      </c>
      <c r="Y224" s="320" t="str">
        <f>IF(M224="","",_xlfn.XLOOKUP(M224,'Criteria Mapping'!A:A,'Criteria Mapping'!AH:AH))</f>
        <v/>
      </c>
      <c r="Z224" s="320" t="str">
        <f>IF(M224="","",_xlfn.XLOOKUP(M224,'Criteria Mapping'!A:A,'Criteria Mapping'!AD:AD))</f>
        <v/>
      </c>
      <c r="AA224"/>
      <c r="AC224" s="313"/>
      <c r="AE224" s="313"/>
      <c r="AG224" s="313"/>
      <c r="AI224" s="313"/>
      <c r="AK224" s="313"/>
      <c r="AM224" s="313"/>
      <c r="AO224" s="313"/>
      <c r="AQ224" s="313"/>
      <c r="AS224" s="313"/>
      <c r="AU224" s="313"/>
      <c r="KR224" s="313"/>
      <c r="KT224" s="313"/>
      <c r="KV224" s="313"/>
      <c r="KX224" s="313"/>
      <c r="KZ224" s="313"/>
      <c r="LB224" s="313"/>
      <c r="LD224" s="313"/>
      <c r="LF224" s="313"/>
      <c r="LH224" s="313"/>
      <c r="LJ224" s="313"/>
      <c r="LL224" s="313"/>
      <c r="LN224" s="313"/>
      <c r="LP224" s="313"/>
      <c r="LR224" s="313"/>
      <c r="LT224" s="313"/>
      <c r="LV224" s="313"/>
      <c r="LX224" s="313"/>
      <c r="LZ224" s="313"/>
      <c r="MB224" s="313"/>
      <c r="MD224" s="313"/>
      <c r="MF224" s="313"/>
      <c r="MH224" s="313"/>
      <c r="MJ224" s="313"/>
      <c r="ML224" s="313"/>
      <c r="MN224" s="313"/>
      <c r="MP224" s="313"/>
      <c r="MR224" s="313"/>
      <c r="MT224" s="313"/>
      <c r="MV224" s="313"/>
      <c r="MX224" s="313"/>
      <c r="MZ224" s="313"/>
      <c r="NB224" s="313"/>
      <c r="ND224" s="313"/>
      <c r="NF224" s="313"/>
      <c r="NH224" s="313"/>
      <c r="NJ224" s="313"/>
      <c r="NL224" s="313"/>
      <c r="NN224" s="313"/>
      <c r="NP224" s="313"/>
      <c r="NR224" s="313"/>
    </row>
    <row r="225" spans="1:382" s="281" customFormat="1" ht="150" customHeight="1">
      <c r="A225"/>
      <c r="B225"/>
      <c r="C225"/>
      <c r="D225"/>
      <c r="E225"/>
      <c r="F225"/>
      <c r="G225"/>
      <c r="H225"/>
      <c r="I225" t="str">
        <f>IF(M225="","",INDEX(Criterion_list!F:F,MATCH('MMS criteria'!M225,Criterion_list!C:C,0)))</f>
        <v/>
      </c>
      <c r="J225" s="312"/>
      <c r="K225" s="316" t="str">
        <f>IFERROR(IF(_xlfn.XLOOKUP($M225,Criterion_list!$C:$C,Criterion_list!A:A)=0,"",_xlfn.XLOOKUP($M225,Criterion_list!$C:$C,Criterion_list!A:A)),"")</f>
        <v/>
      </c>
      <c r="L225" s="317" t="str">
        <f>IFERROR(IF(_xlfn.XLOOKUP($M225,Criterion_list!$C:$C,Criterion_list!B:B)=0,"",_xlfn.XLOOKUP($M225,Criterion_list!$C:$C,Criterion_list!B:B)),"")</f>
        <v/>
      </c>
      <c r="M225" s="317" t="str">
        <f>IF(J225="","",_xlfn.XLOOKUP(J225,'Criteria Mapping'!B:B,'Criteria Mapping'!A:A))</f>
        <v/>
      </c>
      <c r="N225" s="318" t="str">
        <f>IFERROR(IF(_xlfn.XLOOKUP($J225,Criterion_list!$J:$J,Criterion_list!D:D)=0,"",_xlfn.XLOOKUP($J225,Criterion_list!$J:$J,Criterion_list!D:D)),"")</f>
        <v/>
      </c>
      <c r="O225" s="318" t="str">
        <f>IFERROR(IF(_xlfn.XLOOKUP($M225,Criterion_list!$C:$C,Criterion_list!E:E)=0,"",_xlfn.XLOOKUP($M225,Criterion_list!$C:$C,Criterion_list!E:E)),"")</f>
        <v/>
      </c>
      <c r="P225" s="330"/>
      <c r="Q225" s="304"/>
      <c r="R225" s="319" t="str">
        <f t="shared" si="3"/>
        <v/>
      </c>
      <c r="S225" s="304"/>
      <c r="T225" s="306"/>
      <c r="U225" s="305"/>
      <c r="V225" s="304"/>
      <c r="W225" s="304"/>
      <c r="X225" s="320" t="str">
        <f>IF(M225="","",_xlfn.XLOOKUP(M225,'Criteria Mapping'!A:A,'Criteria Mapping'!W:W))</f>
        <v/>
      </c>
      <c r="Y225" s="320" t="str">
        <f>IF(M225="","",_xlfn.XLOOKUP(M225,'Criteria Mapping'!A:A,'Criteria Mapping'!AH:AH))</f>
        <v/>
      </c>
      <c r="Z225" s="320" t="str">
        <f>IF(M225="","",_xlfn.XLOOKUP(M225,'Criteria Mapping'!A:A,'Criteria Mapping'!AD:AD))</f>
        <v/>
      </c>
      <c r="AA225"/>
      <c r="AC225" s="313"/>
      <c r="AE225" s="313"/>
      <c r="AG225" s="313"/>
      <c r="AI225" s="313"/>
      <c r="AK225" s="313"/>
      <c r="AM225" s="313"/>
      <c r="AO225" s="313"/>
      <c r="AQ225" s="313"/>
      <c r="AS225" s="313"/>
      <c r="AU225" s="313"/>
      <c r="KR225" s="313"/>
      <c r="KT225" s="313"/>
      <c r="KV225" s="313"/>
      <c r="KX225" s="313"/>
      <c r="KZ225" s="313"/>
      <c r="LB225" s="313"/>
      <c r="LD225" s="313"/>
      <c r="LF225" s="313"/>
      <c r="LH225" s="313"/>
      <c r="LJ225" s="313"/>
      <c r="LL225" s="313"/>
      <c r="LN225" s="313"/>
      <c r="LP225" s="313"/>
      <c r="LR225" s="313"/>
      <c r="LT225" s="313"/>
      <c r="LV225" s="313"/>
      <c r="LX225" s="313"/>
      <c r="LZ225" s="313"/>
      <c r="MB225" s="313"/>
      <c r="MD225" s="313"/>
      <c r="MF225" s="313"/>
      <c r="MH225" s="313"/>
      <c r="MJ225" s="313"/>
      <c r="ML225" s="313"/>
      <c r="MN225" s="313"/>
      <c r="MP225" s="313"/>
      <c r="MR225" s="313"/>
      <c r="MT225" s="313"/>
      <c r="MV225" s="313"/>
      <c r="MX225" s="313"/>
      <c r="MZ225" s="313"/>
      <c r="NB225" s="313"/>
      <c r="ND225" s="313"/>
      <c r="NF225" s="313"/>
      <c r="NH225" s="313"/>
      <c r="NJ225" s="313"/>
      <c r="NL225" s="313"/>
      <c r="NN225" s="313"/>
      <c r="NP225" s="313"/>
      <c r="NR225" s="313"/>
    </row>
    <row r="226" spans="1:382" s="281" customFormat="1" ht="150" customHeight="1">
      <c r="A226"/>
      <c r="B226"/>
      <c r="C226"/>
      <c r="D226"/>
      <c r="E226"/>
      <c r="F226"/>
      <c r="G226"/>
      <c r="H226"/>
      <c r="I226" t="str">
        <f>IF(M226="","",INDEX(Criterion_list!F:F,MATCH('MMS criteria'!M226,Criterion_list!C:C,0)))</f>
        <v/>
      </c>
      <c r="J226" s="312"/>
      <c r="K226" s="316" t="str">
        <f>IFERROR(IF(_xlfn.XLOOKUP($M226,Criterion_list!$C:$C,Criterion_list!A:A)=0,"",_xlfn.XLOOKUP($M226,Criterion_list!$C:$C,Criterion_list!A:A)),"")</f>
        <v/>
      </c>
      <c r="L226" s="317" t="str">
        <f>IFERROR(IF(_xlfn.XLOOKUP($M226,Criterion_list!$C:$C,Criterion_list!B:B)=0,"",_xlfn.XLOOKUP($M226,Criterion_list!$C:$C,Criterion_list!B:B)),"")</f>
        <v/>
      </c>
      <c r="M226" s="317" t="str">
        <f>IF(J226="","",_xlfn.XLOOKUP(J226,'Criteria Mapping'!B:B,'Criteria Mapping'!A:A))</f>
        <v/>
      </c>
      <c r="N226" s="318" t="str">
        <f>IFERROR(IF(_xlfn.XLOOKUP($J226,Criterion_list!$J:$J,Criterion_list!D:D)=0,"",_xlfn.XLOOKUP($J226,Criterion_list!$J:$J,Criterion_list!D:D)),"")</f>
        <v/>
      </c>
      <c r="O226" s="318" t="str">
        <f>IFERROR(IF(_xlfn.XLOOKUP($M226,Criterion_list!$C:$C,Criterion_list!E:E)=0,"",_xlfn.XLOOKUP($M226,Criterion_list!$C:$C,Criterion_list!E:E)),"")</f>
        <v/>
      </c>
      <c r="P226" s="330"/>
      <c r="Q226" s="304"/>
      <c r="R226" s="319" t="str">
        <f t="shared" si="3"/>
        <v/>
      </c>
      <c r="S226" s="304"/>
      <c r="T226" s="306"/>
      <c r="U226" s="305"/>
      <c r="V226" s="304"/>
      <c r="W226" s="304"/>
      <c r="X226" s="320" t="str">
        <f>IF(M226="","",_xlfn.XLOOKUP(M226,'Criteria Mapping'!A:A,'Criteria Mapping'!W:W))</f>
        <v/>
      </c>
      <c r="Y226" s="320" t="str">
        <f>IF(M226="","",_xlfn.XLOOKUP(M226,'Criteria Mapping'!A:A,'Criteria Mapping'!AH:AH))</f>
        <v/>
      </c>
      <c r="Z226" s="320" t="str">
        <f>IF(M226="","",_xlfn.XLOOKUP(M226,'Criteria Mapping'!A:A,'Criteria Mapping'!AD:AD))</f>
        <v/>
      </c>
      <c r="AA226"/>
      <c r="AC226" s="313"/>
      <c r="AE226" s="313"/>
      <c r="AG226" s="313"/>
      <c r="AI226" s="313"/>
      <c r="AK226" s="313"/>
      <c r="AM226" s="313"/>
      <c r="AO226" s="313"/>
      <c r="AQ226" s="313"/>
      <c r="AS226" s="313"/>
      <c r="AU226" s="313"/>
      <c r="KR226" s="313"/>
      <c r="KT226" s="313"/>
      <c r="KV226" s="313"/>
      <c r="KX226" s="313"/>
      <c r="KZ226" s="313"/>
      <c r="LB226" s="313"/>
      <c r="LD226" s="313"/>
      <c r="LF226" s="313"/>
      <c r="LH226" s="313"/>
      <c r="LJ226" s="313"/>
      <c r="LL226" s="313"/>
      <c r="LN226" s="313"/>
      <c r="LP226" s="313"/>
      <c r="LR226" s="313"/>
      <c r="LT226" s="313"/>
      <c r="LV226" s="313"/>
      <c r="LX226" s="313"/>
      <c r="LZ226" s="313"/>
      <c r="MB226" s="313"/>
      <c r="MD226" s="313"/>
      <c r="MF226" s="313"/>
      <c r="MH226" s="313"/>
      <c r="MJ226" s="313"/>
      <c r="ML226" s="313"/>
      <c r="MN226" s="313"/>
      <c r="MP226" s="313"/>
      <c r="MR226" s="313"/>
      <c r="MT226" s="313"/>
      <c r="MV226" s="313"/>
      <c r="MX226" s="313"/>
      <c r="MZ226" s="313"/>
      <c r="NB226" s="313"/>
      <c r="ND226" s="313"/>
      <c r="NF226" s="313"/>
      <c r="NH226" s="313"/>
      <c r="NJ226" s="313"/>
      <c r="NL226" s="313"/>
      <c r="NN226" s="313"/>
      <c r="NP226" s="313"/>
      <c r="NR226" s="313"/>
    </row>
    <row r="227" spans="1:382" s="281" customFormat="1" ht="150" customHeight="1">
      <c r="A227"/>
      <c r="B227"/>
      <c r="C227"/>
      <c r="D227"/>
      <c r="E227"/>
      <c r="F227"/>
      <c r="G227"/>
      <c r="H227"/>
      <c r="I227" t="str">
        <f>IF(M227="","",INDEX(Criterion_list!F:F,MATCH('MMS criteria'!M227,Criterion_list!C:C,0)))</f>
        <v/>
      </c>
      <c r="J227" s="312"/>
      <c r="K227" s="316" t="str">
        <f>IFERROR(IF(_xlfn.XLOOKUP($M227,Criterion_list!$C:$C,Criterion_list!A:A)=0,"",_xlfn.XLOOKUP($M227,Criterion_list!$C:$C,Criterion_list!A:A)),"")</f>
        <v/>
      </c>
      <c r="L227" s="317" t="str">
        <f>IFERROR(IF(_xlfn.XLOOKUP($M227,Criterion_list!$C:$C,Criterion_list!B:B)=0,"",_xlfn.XLOOKUP($M227,Criterion_list!$C:$C,Criterion_list!B:B)),"")</f>
        <v/>
      </c>
      <c r="M227" s="317" t="str">
        <f>IF(J227="","",_xlfn.XLOOKUP(J227,'Criteria Mapping'!B:B,'Criteria Mapping'!A:A))</f>
        <v/>
      </c>
      <c r="N227" s="318" t="str">
        <f>IFERROR(IF(_xlfn.XLOOKUP($J227,Criterion_list!$J:$J,Criterion_list!D:D)=0,"",_xlfn.XLOOKUP($J227,Criterion_list!$J:$J,Criterion_list!D:D)),"")</f>
        <v/>
      </c>
      <c r="O227" s="318" t="str">
        <f>IFERROR(IF(_xlfn.XLOOKUP($M227,Criterion_list!$C:$C,Criterion_list!E:E)=0,"",_xlfn.XLOOKUP($M227,Criterion_list!$C:$C,Criterion_list!E:E)),"")</f>
        <v/>
      </c>
      <c r="P227" s="330"/>
      <c r="Q227" s="304"/>
      <c r="R227" s="319" t="str">
        <f t="shared" si="3"/>
        <v/>
      </c>
      <c r="S227" s="304"/>
      <c r="T227" s="306"/>
      <c r="U227" s="305"/>
      <c r="V227" s="304"/>
      <c r="W227" s="304"/>
      <c r="X227" s="320" t="str">
        <f>IF(M227="","",_xlfn.XLOOKUP(M227,'Criteria Mapping'!A:A,'Criteria Mapping'!W:W))</f>
        <v/>
      </c>
      <c r="Y227" s="320" t="str">
        <f>IF(M227="","",_xlfn.XLOOKUP(M227,'Criteria Mapping'!A:A,'Criteria Mapping'!AH:AH))</f>
        <v/>
      </c>
      <c r="Z227" s="320" t="str">
        <f>IF(M227="","",_xlfn.XLOOKUP(M227,'Criteria Mapping'!A:A,'Criteria Mapping'!AD:AD))</f>
        <v/>
      </c>
      <c r="AA227"/>
      <c r="AC227" s="313"/>
      <c r="AE227" s="313"/>
      <c r="AG227" s="313"/>
      <c r="AI227" s="313"/>
      <c r="AK227" s="313"/>
      <c r="AM227" s="313"/>
      <c r="AO227" s="313"/>
      <c r="AQ227" s="313"/>
      <c r="AS227" s="313"/>
      <c r="AU227" s="313"/>
      <c r="KR227" s="313"/>
      <c r="KT227" s="313"/>
      <c r="KV227" s="313"/>
      <c r="KX227" s="313"/>
      <c r="KZ227" s="313"/>
      <c r="LB227" s="313"/>
      <c r="LD227" s="313"/>
      <c r="LF227" s="313"/>
      <c r="LH227" s="313"/>
      <c r="LJ227" s="313"/>
      <c r="LL227" s="313"/>
      <c r="LN227" s="313"/>
      <c r="LP227" s="313"/>
      <c r="LR227" s="313"/>
      <c r="LT227" s="313"/>
      <c r="LV227" s="313"/>
      <c r="LX227" s="313"/>
      <c r="LZ227" s="313"/>
      <c r="MB227" s="313"/>
      <c r="MD227" s="313"/>
      <c r="MF227" s="313"/>
      <c r="MH227" s="313"/>
      <c r="MJ227" s="313"/>
      <c r="ML227" s="313"/>
      <c r="MN227" s="313"/>
      <c r="MP227" s="313"/>
      <c r="MR227" s="313"/>
      <c r="MT227" s="313"/>
      <c r="MV227" s="313"/>
      <c r="MX227" s="313"/>
      <c r="MZ227" s="313"/>
      <c r="NB227" s="313"/>
      <c r="ND227" s="313"/>
      <c r="NF227" s="313"/>
      <c r="NH227" s="313"/>
      <c r="NJ227" s="313"/>
      <c r="NL227" s="313"/>
      <c r="NN227" s="313"/>
      <c r="NP227" s="313"/>
      <c r="NR227" s="313"/>
    </row>
    <row r="228" spans="1:382" s="281" customFormat="1" ht="150" customHeight="1">
      <c r="A228"/>
      <c r="B228"/>
      <c r="C228"/>
      <c r="D228"/>
      <c r="E228"/>
      <c r="F228"/>
      <c r="G228"/>
      <c r="H228"/>
      <c r="I228" t="str">
        <f>IF(M228="","",INDEX(Criterion_list!F:F,MATCH('MMS criteria'!M228,Criterion_list!C:C,0)))</f>
        <v/>
      </c>
      <c r="J228" s="312"/>
      <c r="K228" s="316" t="str">
        <f>IFERROR(IF(_xlfn.XLOOKUP($M228,Criterion_list!$C:$C,Criterion_list!A:A)=0,"",_xlfn.XLOOKUP($M228,Criterion_list!$C:$C,Criterion_list!A:A)),"")</f>
        <v/>
      </c>
      <c r="L228" s="317" t="str">
        <f>IFERROR(IF(_xlfn.XLOOKUP($M228,Criterion_list!$C:$C,Criterion_list!B:B)=0,"",_xlfn.XLOOKUP($M228,Criterion_list!$C:$C,Criterion_list!B:B)),"")</f>
        <v/>
      </c>
      <c r="M228" s="317" t="str">
        <f>IF(J228="","",_xlfn.XLOOKUP(J228,'Criteria Mapping'!B:B,'Criteria Mapping'!A:A))</f>
        <v/>
      </c>
      <c r="N228" s="318" t="str">
        <f>IFERROR(IF(_xlfn.XLOOKUP($J228,Criterion_list!$J:$J,Criterion_list!D:D)=0,"",_xlfn.XLOOKUP($J228,Criterion_list!$J:$J,Criterion_list!D:D)),"")</f>
        <v/>
      </c>
      <c r="O228" s="318" t="str">
        <f>IFERROR(IF(_xlfn.XLOOKUP($M228,Criterion_list!$C:$C,Criterion_list!E:E)=0,"",_xlfn.XLOOKUP($M228,Criterion_list!$C:$C,Criterion_list!E:E)),"")</f>
        <v/>
      </c>
      <c r="P228" s="330"/>
      <c r="Q228" s="304"/>
      <c r="R228" s="319" t="str">
        <f t="shared" si="3"/>
        <v/>
      </c>
      <c r="S228" s="304"/>
      <c r="T228" s="306"/>
      <c r="U228" s="305"/>
      <c r="V228" s="304"/>
      <c r="W228" s="304"/>
      <c r="X228" s="320" t="str">
        <f>IF(M228="","",_xlfn.XLOOKUP(M228,'Criteria Mapping'!A:A,'Criteria Mapping'!W:W))</f>
        <v/>
      </c>
      <c r="Y228" s="320" t="str">
        <f>IF(M228="","",_xlfn.XLOOKUP(M228,'Criteria Mapping'!A:A,'Criteria Mapping'!AH:AH))</f>
        <v/>
      </c>
      <c r="Z228" s="320" t="str">
        <f>IF(M228="","",_xlfn.XLOOKUP(M228,'Criteria Mapping'!A:A,'Criteria Mapping'!AD:AD))</f>
        <v/>
      </c>
      <c r="AA228"/>
      <c r="AC228" s="313"/>
      <c r="AE228" s="313"/>
      <c r="AG228" s="313"/>
      <c r="AI228" s="313"/>
      <c r="AK228" s="313"/>
      <c r="AM228" s="313"/>
      <c r="AO228" s="313"/>
      <c r="AQ228" s="313"/>
      <c r="AS228" s="313"/>
      <c r="AU228" s="313"/>
      <c r="KR228" s="313"/>
      <c r="KT228" s="313"/>
      <c r="KV228" s="313"/>
      <c r="KX228" s="313"/>
      <c r="KZ228" s="313"/>
      <c r="LB228" s="313"/>
      <c r="LD228" s="313"/>
      <c r="LF228" s="313"/>
      <c r="LH228" s="313"/>
      <c r="LJ228" s="313"/>
      <c r="LL228" s="313"/>
      <c r="LN228" s="313"/>
      <c r="LP228" s="313"/>
      <c r="LR228" s="313"/>
      <c r="LT228" s="313"/>
      <c r="LV228" s="313"/>
      <c r="LX228" s="313"/>
      <c r="LZ228" s="313"/>
      <c r="MB228" s="313"/>
      <c r="MD228" s="313"/>
      <c r="MF228" s="313"/>
      <c r="MH228" s="313"/>
      <c r="MJ228" s="313"/>
      <c r="ML228" s="313"/>
      <c r="MN228" s="313"/>
      <c r="MP228" s="313"/>
      <c r="MR228" s="313"/>
      <c r="MT228" s="313"/>
      <c r="MV228" s="313"/>
      <c r="MX228" s="313"/>
      <c r="MZ228" s="313"/>
      <c r="NB228" s="313"/>
      <c r="ND228" s="313"/>
      <c r="NF228" s="313"/>
      <c r="NH228" s="313"/>
      <c r="NJ228" s="313"/>
      <c r="NL228" s="313"/>
      <c r="NN228" s="313"/>
      <c r="NP228" s="313"/>
      <c r="NR228" s="313"/>
    </row>
    <row r="229" spans="1:382" s="281" customFormat="1" ht="150" customHeight="1">
      <c r="A229"/>
      <c r="B229"/>
      <c r="C229"/>
      <c r="D229"/>
      <c r="E229"/>
      <c r="F229"/>
      <c r="G229"/>
      <c r="H229"/>
      <c r="I229" t="str">
        <f>IF(M229="","",INDEX(Criterion_list!F:F,MATCH('MMS criteria'!M229,Criterion_list!C:C,0)))</f>
        <v/>
      </c>
      <c r="J229" s="312"/>
      <c r="K229" s="316" t="str">
        <f>IFERROR(IF(_xlfn.XLOOKUP($M229,Criterion_list!$C:$C,Criterion_list!A:A)=0,"",_xlfn.XLOOKUP($M229,Criterion_list!$C:$C,Criterion_list!A:A)),"")</f>
        <v/>
      </c>
      <c r="L229" s="317" t="str">
        <f>IFERROR(IF(_xlfn.XLOOKUP($M229,Criterion_list!$C:$C,Criterion_list!B:B)=0,"",_xlfn.XLOOKUP($M229,Criterion_list!$C:$C,Criterion_list!B:B)),"")</f>
        <v/>
      </c>
      <c r="M229" s="317" t="str">
        <f>IF(J229="","",_xlfn.XLOOKUP(J229,'Criteria Mapping'!B:B,'Criteria Mapping'!A:A))</f>
        <v/>
      </c>
      <c r="N229" s="318" t="str">
        <f>IFERROR(IF(_xlfn.XLOOKUP($J229,Criterion_list!$J:$J,Criterion_list!D:D)=0,"",_xlfn.XLOOKUP($J229,Criterion_list!$J:$J,Criterion_list!D:D)),"")</f>
        <v/>
      </c>
      <c r="O229" s="318" t="str">
        <f>IFERROR(IF(_xlfn.XLOOKUP($M229,Criterion_list!$C:$C,Criterion_list!E:E)=0,"",_xlfn.XLOOKUP($M229,Criterion_list!$C:$C,Criterion_list!E:E)),"")</f>
        <v/>
      </c>
      <c r="P229" s="330"/>
      <c r="Q229" s="304"/>
      <c r="R229" s="319" t="str">
        <f t="shared" si="3"/>
        <v/>
      </c>
      <c r="S229" s="304"/>
      <c r="T229" s="306"/>
      <c r="U229" s="305"/>
      <c r="V229" s="304"/>
      <c r="W229" s="304"/>
      <c r="X229" s="320" t="str">
        <f>IF(M229="","",_xlfn.XLOOKUP(M229,'Criteria Mapping'!A:A,'Criteria Mapping'!W:W))</f>
        <v/>
      </c>
      <c r="Y229" s="320" t="str">
        <f>IF(M229="","",_xlfn.XLOOKUP(M229,'Criteria Mapping'!A:A,'Criteria Mapping'!AH:AH))</f>
        <v/>
      </c>
      <c r="Z229" s="320" t="str">
        <f>IF(M229="","",_xlfn.XLOOKUP(M229,'Criteria Mapping'!A:A,'Criteria Mapping'!AD:AD))</f>
        <v/>
      </c>
      <c r="AA229"/>
      <c r="AC229" s="313"/>
      <c r="AE229" s="313"/>
      <c r="AG229" s="313"/>
      <c r="AI229" s="313"/>
      <c r="AK229" s="313"/>
      <c r="AM229" s="313"/>
      <c r="AO229" s="313"/>
      <c r="AQ229" s="313"/>
      <c r="AS229" s="313"/>
      <c r="AU229" s="313"/>
      <c r="KR229" s="313"/>
      <c r="KT229" s="313"/>
      <c r="KV229" s="313"/>
      <c r="KX229" s="313"/>
      <c r="KZ229" s="313"/>
      <c r="LB229" s="313"/>
      <c r="LD229" s="313"/>
      <c r="LF229" s="313"/>
      <c r="LH229" s="313"/>
      <c r="LJ229" s="313"/>
      <c r="LL229" s="313"/>
      <c r="LN229" s="313"/>
      <c r="LP229" s="313"/>
      <c r="LR229" s="313"/>
      <c r="LT229" s="313"/>
      <c r="LV229" s="313"/>
      <c r="LX229" s="313"/>
      <c r="LZ229" s="313"/>
      <c r="MB229" s="313"/>
      <c r="MD229" s="313"/>
      <c r="MF229" s="313"/>
      <c r="MH229" s="313"/>
      <c r="MJ229" s="313"/>
      <c r="ML229" s="313"/>
      <c r="MN229" s="313"/>
      <c r="MP229" s="313"/>
      <c r="MR229" s="313"/>
      <c r="MT229" s="313"/>
      <c r="MV229" s="313"/>
      <c r="MX229" s="313"/>
      <c r="MZ229" s="313"/>
      <c r="NB229" s="313"/>
      <c r="ND229" s="313"/>
      <c r="NF229" s="313"/>
      <c r="NH229" s="313"/>
      <c r="NJ229" s="313"/>
      <c r="NL229" s="313"/>
      <c r="NN229" s="313"/>
      <c r="NP229" s="313"/>
      <c r="NR229" s="313"/>
    </row>
    <row r="230" spans="1:382" s="281" customFormat="1" ht="150" customHeight="1">
      <c r="A230"/>
      <c r="B230"/>
      <c r="C230"/>
      <c r="D230"/>
      <c r="E230"/>
      <c r="F230"/>
      <c r="G230"/>
      <c r="H230"/>
      <c r="I230" t="str">
        <f>IF(M230="","",INDEX(Criterion_list!F:F,MATCH('MMS criteria'!M230,Criterion_list!C:C,0)))</f>
        <v/>
      </c>
      <c r="J230" s="312"/>
      <c r="K230" s="316" t="str">
        <f>IFERROR(IF(_xlfn.XLOOKUP($M230,Criterion_list!$C:$C,Criterion_list!A:A)=0,"",_xlfn.XLOOKUP($M230,Criterion_list!$C:$C,Criterion_list!A:A)),"")</f>
        <v/>
      </c>
      <c r="L230" s="317" t="str">
        <f>IFERROR(IF(_xlfn.XLOOKUP($M230,Criterion_list!$C:$C,Criterion_list!B:B)=0,"",_xlfn.XLOOKUP($M230,Criterion_list!$C:$C,Criterion_list!B:B)),"")</f>
        <v/>
      </c>
      <c r="M230" s="317" t="str">
        <f>IF(J230="","",_xlfn.XLOOKUP(J230,'Criteria Mapping'!B:B,'Criteria Mapping'!A:A))</f>
        <v/>
      </c>
      <c r="N230" s="318" t="str">
        <f>IFERROR(IF(_xlfn.XLOOKUP($J230,Criterion_list!$J:$J,Criterion_list!D:D)=0,"",_xlfn.XLOOKUP($J230,Criterion_list!$J:$J,Criterion_list!D:D)),"")</f>
        <v/>
      </c>
      <c r="O230" s="318" t="str">
        <f>IFERROR(IF(_xlfn.XLOOKUP($M230,Criterion_list!$C:$C,Criterion_list!E:E)=0,"",_xlfn.XLOOKUP($M230,Criterion_list!$C:$C,Criterion_list!E:E)),"")</f>
        <v/>
      </c>
      <c r="P230" s="330"/>
      <c r="Q230" s="304"/>
      <c r="R230" s="319" t="str">
        <f t="shared" si="3"/>
        <v/>
      </c>
      <c r="S230" s="304"/>
      <c r="T230" s="306"/>
      <c r="U230" s="305"/>
      <c r="V230" s="304"/>
      <c r="W230" s="304"/>
      <c r="X230" s="320" t="str">
        <f>IF(M230="","",_xlfn.XLOOKUP(M230,'Criteria Mapping'!A:A,'Criteria Mapping'!W:W))</f>
        <v/>
      </c>
      <c r="Y230" s="320" t="str">
        <f>IF(M230="","",_xlfn.XLOOKUP(M230,'Criteria Mapping'!A:A,'Criteria Mapping'!AH:AH))</f>
        <v/>
      </c>
      <c r="Z230" s="320" t="str">
        <f>IF(M230="","",_xlfn.XLOOKUP(M230,'Criteria Mapping'!A:A,'Criteria Mapping'!AD:AD))</f>
        <v/>
      </c>
      <c r="AA230"/>
      <c r="AC230" s="313"/>
      <c r="AE230" s="313"/>
      <c r="AG230" s="313"/>
      <c r="AI230" s="313"/>
      <c r="AK230" s="313"/>
      <c r="AM230" s="313"/>
      <c r="AO230" s="313"/>
      <c r="AQ230" s="313"/>
      <c r="AS230" s="313"/>
      <c r="AU230" s="313"/>
      <c r="KR230" s="313"/>
      <c r="KT230" s="313"/>
      <c r="KV230" s="313"/>
      <c r="KX230" s="313"/>
      <c r="KZ230" s="313"/>
      <c r="LB230" s="313"/>
      <c r="LD230" s="313"/>
      <c r="LF230" s="313"/>
      <c r="LH230" s="313"/>
      <c r="LJ230" s="313"/>
      <c r="LL230" s="313"/>
      <c r="LN230" s="313"/>
      <c r="LP230" s="313"/>
      <c r="LR230" s="313"/>
      <c r="LT230" s="313"/>
      <c r="LV230" s="313"/>
      <c r="LX230" s="313"/>
      <c r="LZ230" s="313"/>
      <c r="MB230" s="313"/>
      <c r="MD230" s="313"/>
      <c r="MF230" s="313"/>
      <c r="MH230" s="313"/>
      <c r="MJ230" s="313"/>
      <c r="ML230" s="313"/>
      <c r="MN230" s="313"/>
      <c r="MP230" s="313"/>
      <c r="MR230" s="313"/>
      <c r="MT230" s="313"/>
      <c r="MV230" s="313"/>
      <c r="MX230" s="313"/>
      <c r="MZ230" s="313"/>
      <c r="NB230" s="313"/>
      <c r="ND230" s="313"/>
      <c r="NF230" s="313"/>
      <c r="NH230" s="313"/>
      <c r="NJ230" s="313"/>
      <c r="NL230" s="313"/>
      <c r="NN230" s="313"/>
      <c r="NP230" s="313"/>
      <c r="NR230" s="313"/>
    </row>
    <row r="231" spans="1:382" s="281" customFormat="1" ht="150" customHeight="1">
      <c r="A231"/>
      <c r="B231"/>
      <c r="C231"/>
      <c r="D231"/>
      <c r="E231"/>
      <c r="F231"/>
      <c r="G231"/>
      <c r="H231"/>
      <c r="I231" t="str">
        <f>IF(M231="","",INDEX(Criterion_list!F:F,MATCH('MMS criteria'!M231,Criterion_list!C:C,0)))</f>
        <v/>
      </c>
      <c r="J231" s="312"/>
      <c r="K231" s="316" t="str">
        <f>IFERROR(IF(_xlfn.XLOOKUP($M231,Criterion_list!$C:$C,Criterion_list!A:A)=0,"",_xlfn.XLOOKUP($M231,Criterion_list!$C:$C,Criterion_list!A:A)),"")</f>
        <v/>
      </c>
      <c r="L231" s="317" t="str">
        <f>IFERROR(IF(_xlfn.XLOOKUP($M231,Criterion_list!$C:$C,Criterion_list!B:B)=0,"",_xlfn.XLOOKUP($M231,Criterion_list!$C:$C,Criterion_list!B:B)),"")</f>
        <v/>
      </c>
      <c r="M231" s="317" t="str">
        <f>IF(J231="","",_xlfn.XLOOKUP(J231,'Criteria Mapping'!B:B,'Criteria Mapping'!A:A))</f>
        <v/>
      </c>
      <c r="N231" s="318" t="str">
        <f>IFERROR(IF(_xlfn.XLOOKUP($J231,Criterion_list!$J:$J,Criterion_list!D:D)=0,"",_xlfn.XLOOKUP($J231,Criterion_list!$J:$J,Criterion_list!D:D)),"")</f>
        <v/>
      </c>
      <c r="O231" s="318" t="str">
        <f>IFERROR(IF(_xlfn.XLOOKUP($M231,Criterion_list!$C:$C,Criterion_list!E:E)=0,"",_xlfn.XLOOKUP($M231,Criterion_list!$C:$C,Criterion_list!E:E)),"")</f>
        <v/>
      </c>
      <c r="P231" s="330"/>
      <c r="Q231" s="304"/>
      <c r="R231" s="319" t="str">
        <f t="shared" si="3"/>
        <v/>
      </c>
      <c r="S231" s="304"/>
      <c r="T231" s="306"/>
      <c r="U231" s="305"/>
      <c r="V231" s="304"/>
      <c r="W231" s="304"/>
      <c r="X231" s="320" t="str">
        <f>IF(M231="","",_xlfn.XLOOKUP(M231,'Criteria Mapping'!A:A,'Criteria Mapping'!W:W))</f>
        <v/>
      </c>
      <c r="Y231" s="320" t="str">
        <f>IF(M231="","",_xlfn.XLOOKUP(M231,'Criteria Mapping'!A:A,'Criteria Mapping'!AH:AH))</f>
        <v/>
      </c>
      <c r="Z231" s="320" t="str">
        <f>IF(M231="","",_xlfn.XLOOKUP(M231,'Criteria Mapping'!A:A,'Criteria Mapping'!AD:AD))</f>
        <v/>
      </c>
      <c r="AA231"/>
      <c r="AC231" s="313"/>
      <c r="AE231" s="313"/>
      <c r="AG231" s="313"/>
      <c r="AI231" s="313"/>
      <c r="AK231" s="313"/>
      <c r="AM231" s="313"/>
      <c r="AO231" s="313"/>
      <c r="AQ231" s="313"/>
      <c r="AS231" s="313"/>
      <c r="AU231" s="313"/>
      <c r="KR231" s="313"/>
      <c r="KT231" s="313"/>
      <c r="KV231" s="313"/>
      <c r="KX231" s="313"/>
      <c r="KZ231" s="313"/>
      <c r="LB231" s="313"/>
      <c r="LD231" s="313"/>
      <c r="LF231" s="313"/>
      <c r="LH231" s="313"/>
      <c r="LJ231" s="313"/>
      <c r="LL231" s="313"/>
      <c r="LN231" s="313"/>
      <c r="LP231" s="313"/>
      <c r="LR231" s="313"/>
      <c r="LT231" s="313"/>
      <c r="LV231" s="313"/>
      <c r="LX231" s="313"/>
      <c r="LZ231" s="313"/>
      <c r="MB231" s="313"/>
      <c r="MD231" s="313"/>
      <c r="MF231" s="313"/>
      <c r="MH231" s="313"/>
      <c r="MJ231" s="313"/>
      <c r="ML231" s="313"/>
      <c r="MN231" s="313"/>
      <c r="MP231" s="313"/>
      <c r="MR231" s="313"/>
      <c r="MT231" s="313"/>
      <c r="MV231" s="313"/>
      <c r="MX231" s="313"/>
      <c r="MZ231" s="313"/>
      <c r="NB231" s="313"/>
      <c r="ND231" s="313"/>
      <c r="NF231" s="313"/>
      <c r="NH231" s="313"/>
      <c r="NJ231" s="313"/>
      <c r="NL231" s="313"/>
      <c r="NN231" s="313"/>
      <c r="NP231" s="313"/>
      <c r="NR231" s="313"/>
    </row>
    <row r="232" spans="1:382" s="281" customFormat="1" ht="150" customHeight="1">
      <c r="A232"/>
      <c r="B232"/>
      <c r="C232"/>
      <c r="D232"/>
      <c r="E232"/>
      <c r="F232"/>
      <c r="G232"/>
      <c r="H232"/>
      <c r="I232" t="str">
        <f>IF(M232="","",INDEX(Criterion_list!F:F,MATCH('MMS criteria'!M232,Criterion_list!C:C,0)))</f>
        <v/>
      </c>
      <c r="J232" s="312"/>
      <c r="K232" s="316" t="str">
        <f>IFERROR(IF(_xlfn.XLOOKUP($M232,Criterion_list!$C:$C,Criterion_list!A:A)=0,"",_xlfn.XLOOKUP($M232,Criterion_list!$C:$C,Criterion_list!A:A)),"")</f>
        <v/>
      </c>
      <c r="L232" s="317" t="str">
        <f>IFERROR(IF(_xlfn.XLOOKUP($M232,Criterion_list!$C:$C,Criterion_list!B:B)=0,"",_xlfn.XLOOKUP($M232,Criterion_list!$C:$C,Criterion_list!B:B)),"")</f>
        <v/>
      </c>
      <c r="M232" s="317" t="str">
        <f>IF(J232="","",_xlfn.XLOOKUP(J232,'Criteria Mapping'!B:B,'Criteria Mapping'!A:A))</f>
        <v/>
      </c>
      <c r="N232" s="318" t="str">
        <f>IFERROR(IF(_xlfn.XLOOKUP($J232,Criterion_list!$J:$J,Criterion_list!D:D)=0,"",_xlfn.XLOOKUP($J232,Criterion_list!$J:$J,Criterion_list!D:D)),"")</f>
        <v/>
      </c>
      <c r="O232" s="318" t="str">
        <f>IFERROR(IF(_xlfn.XLOOKUP($M232,Criterion_list!$C:$C,Criterion_list!E:E)=0,"",_xlfn.XLOOKUP($M232,Criterion_list!$C:$C,Criterion_list!E:E)),"")</f>
        <v/>
      </c>
      <c r="P232" s="330"/>
      <c r="Q232" s="304"/>
      <c r="R232" s="319" t="str">
        <f t="shared" si="3"/>
        <v/>
      </c>
      <c r="S232" s="304"/>
      <c r="T232" s="306"/>
      <c r="U232" s="305"/>
      <c r="V232" s="304"/>
      <c r="W232" s="304"/>
      <c r="X232" s="320" t="str">
        <f>IF(M232="","",_xlfn.XLOOKUP(M232,'Criteria Mapping'!A:A,'Criteria Mapping'!W:W))</f>
        <v/>
      </c>
      <c r="Y232" s="320" t="str">
        <f>IF(M232="","",_xlfn.XLOOKUP(M232,'Criteria Mapping'!A:A,'Criteria Mapping'!AH:AH))</f>
        <v/>
      </c>
      <c r="Z232" s="320" t="str">
        <f>IF(M232="","",_xlfn.XLOOKUP(M232,'Criteria Mapping'!A:A,'Criteria Mapping'!AD:AD))</f>
        <v/>
      </c>
      <c r="AA232"/>
      <c r="AC232" s="313"/>
      <c r="AE232" s="313"/>
      <c r="AG232" s="313"/>
      <c r="AI232" s="313"/>
      <c r="AK232" s="313"/>
      <c r="AM232" s="313"/>
      <c r="AO232" s="313"/>
      <c r="AQ232" s="313"/>
      <c r="AS232" s="313"/>
      <c r="AU232" s="313"/>
      <c r="KR232" s="313"/>
      <c r="KT232" s="313"/>
      <c r="KV232" s="313"/>
      <c r="KX232" s="313"/>
      <c r="KZ232" s="313"/>
      <c r="LB232" s="313"/>
      <c r="LD232" s="313"/>
      <c r="LF232" s="313"/>
      <c r="LH232" s="313"/>
      <c r="LJ232" s="313"/>
      <c r="LL232" s="313"/>
      <c r="LN232" s="313"/>
      <c r="LP232" s="313"/>
      <c r="LR232" s="313"/>
      <c r="LT232" s="313"/>
      <c r="LV232" s="313"/>
      <c r="LX232" s="313"/>
      <c r="LZ232" s="313"/>
      <c r="MB232" s="313"/>
      <c r="MD232" s="313"/>
      <c r="MF232" s="313"/>
      <c r="MH232" s="313"/>
      <c r="MJ232" s="313"/>
      <c r="ML232" s="313"/>
      <c r="MN232" s="313"/>
      <c r="MP232" s="313"/>
      <c r="MR232" s="313"/>
      <c r="MT232" s="313"/>
      <c r="MV232" s="313"/>
      <c r="MX232" s="313"/>
      <c r="MZ232" s="313"/>
      <c r="NB232" s="313"/>
      <c r="ND232" s="313"/>
      <c r="NF232" s="313"/>
      <c r="NH232" s="313"/>
      <c r="NJ232" s="313"/>
      <c r="NL232" s="313"/>
      <c r="NN232" s="313"/>
      <c r="NP232" s="313"/>
      <c r="NR232" s="313"/>
    </row>
    <row r="233" spans="1:382" s="281" customFormat="1" ht="150" customHeight="1">
      <c r="A233"/>
      <c r="B233"/>
      <c r="C233"/>
      <c r="D233"/>
      <c r="E233"/>
      <c r="F233"/>
      <c r="G233"/>
      <c r="H233"/>
      <c r="I233" t="str">
        <f>IF(M233="","",INDEX(Criterion_list!F:F,MATCH('MMS criteria'!M233,Criterion_list!C:C,0)))</f>
        <v/>
      </c>
      <c r="J233" s="312"/>
      <c r="K233" s="316" t="str">
        <f>IFERROR(IF(_xlfn.XLOOKUP($M233,Criterion_list!$C:$C,Criterion_list!A:A)=0,"",_xlfn.XLOOKUP($M233,Criterion_list!$C:$C,Criterion_list!A:A)),"")</f>
        <v/>
      </c>
      <c r="L233" s="317" t="str">
        <f>IFERROR(IF(_xlfn.XLOOKUP($M233,Criterion_list!$C:$C,Criterion_list!B:B)=0,"",_xlfn.XLOOKUP($M233,Criterion_list!$C:$C,Criterion_list!B:B)),"")</f>
        <v/>
      </c>
      <c r="M233" s="317" t="str">
        <f>IF(J233="","",_xlfn.XLOOKUP(J233,'Criteria Mapping'!B:B,'Criteria Mapping'!A:A))</f>
        <v/>
      </c>
      <c r="N233" s="318" t="str">
        <f>IFERROR(IF(_xlfn.XLOOKUP($J233,Criterion_list!$J:$J,Criterion_list!D:D)=0,"",_xlfn.XLOOKUP($J233,Criterion_list!$J:$J,Criterion_list!D:D)),"")</f>
        <v/>
      </c>
      <c r="O233" s="318" t="str">
        <f>IFERROR(IF(_xlfn.XLOOKUP($M233,Criterion_list!$C:$C,Criterion_list!E:E)=0,"",_xlfn.XLOOKUP($M233,Criterion_list!$C:$C,Criterion_list!E:E)),"")</f>
        <v/>
      </c>
      <c r="P233" s="330"/>
      <c r="Q233" s="304"/>
      <c r="R233" s="319" t="str">
        <f t="shared" si="3"/>
        <v/>
      </c>
      <c r="S233" s="304"/>
      <c r="T233" s="306"/>
      <c r="U233" s="305"/>
      <c r="V233" s="304"/>
      <c r="W233" s="304"/>
      <c r="X233" s="320" t="str">
        <f>IF(M233="","",_xlfn.XLOOKUP(M233,'Criteria Mapping'!A:A,'Criteria Mapping'!W:W))</f>
        <v/>
      </c>
      <c r="Y233" s="320" t="str">
        <f>IF(M233="","",_xlfn.XLOOKUP(M233,'Criteria Mapping'!A:A,'Criteria Mapping'!AH:AH))</f>
        <v/>
      </c>
      <c r="Z233" s="320" t="str">
        <f>IF(M233="","",_xlfn.XLOOKUP(M233,'Criteria Mapping'!A:A,'Criteria Mapping'!AD:AD))</f>
        <v/>
      </c>
      <c r="AA233"/>
      <c r="AC233" s="313"/>
      <c r="AE233" s="313"/>
      <c r="AG233" s="313"/>
      <c r="AI233" s="313"/>
      <c r="AK233" s="313"/>
      <c r="AM233" s="313"/>
      <c r="AO233" s="313"/>
      <c r="AQ233" s="313"/>
      <c r="AS233" s="313"/>
      <c r="AU233" s="313"/>
      <c r="KR233" s="313"/>
      <c r="KT233" s="313"/>
      <c r="KV233" s="313"/>
      <c r="KX233" s="313"/>
      <c r="KZ233" s="313"/>
      <c r="LB233" s="313"/>
      <c r="LD233" s="313"/>
      <c r="LF233" s="313"/>
      <c r="LH233" s="313"/>
      <c r="LJ233" s="313"/>
      <c r="LL233" s="313"/>
      <c r="LN233" s="313"/>
      <c r="LP233" s="313"/>
      <c r="LR233" s="313"/>
      <c r="LT233" s="313"/>
      <c r="LV233" s="313"/>
      <c r="LX233" s="313"/>
      <c r="LZ233" s="313"/>
      <c r="MB233" s="313"/>
      <c r="MD233" s="313"/>
      <c r="MF233" s="313"/>
      <c r="MH233" s="313"/>
      <c r="MJ233" s="313"/>
      <c r="ML233" s="313"/>
      <c r="MN233" s="313"/>
      <c r="MP233" s="313"/>
      <c r="MR233" s="313"/>
      <c r="MT233" s="313"/>
      <c r="MV233" s="313"/>
      <c r="MX233" s="313"/>
      <c r="MZ233" s="313"/>
      <c r="NB233" s="313"/>
      <c r="ND233" s="313"/>
      <c r="NF233" s="313"/>
      <c r="NH233" s="313"/>
      <c r="NJ233" s="313"/>
      <c r="NL233" s="313"/>
      <c r="NN233" s="313"/>
      <c r="NP233" s="313"/>
      <c r="NR233" s="313"/>
    </row>
    <row r="234" spans="1:382" s="281" customFormat="1" ht="150" customHeight="1">
      <c r="A234"/>
      <c r="B234"/>
      <c r="C234"/>
      <c r="D234"/>
      <c r="E234"/>
      <c r="F234"/>
      <c r="G234"/>
      <c r="H234"/>
      <c r="I234" t="str">
        <f>IF(M234="","",INDEX(Criterion_list!F:F,MATCH('MMS criteria'!M234,Criterion_list!C:C,0)))</f>
        <v/>
      </c>
      <c r="J234" s="312"/>
      <c r="K234" s="316" t="str">
        <f>IFERROR(IF(_xlfn.XLOOKUP($M234,Criterion_list!$C:$C,Criterion_list!A:A)=0,"",_xlfn.XLOOKUP($M234,Criterion_list!$C:$C,Criterion_list!A:A)),"")</f>
        <v/>
      </c>
      <c r="L234" s="317" t="str">
        <f>IFERROR(IF(_xlfn.XLOOKUP($M234,Criterion_list!$C:$C,Criterion_list!B:B)=0,"",_xlfn.XLOOKUP($M234,Criterion_list!$C:$C,Criterion_list!B:B)),"")</f>
        <v/>
      </c>
      <c r="M234" s="317" t="str">
        <f>IF(J234="","",_xlfn.XLOOKUP(J234,'Criteria Mapping'!B:B,'Criteria Mapping'!A:A))</f>
        <v/>
      </c>
      <c r="N234" s="318" t="str">
        <f>IFERROR(IF(_xlfn.XLOOKUP($J234,Criterion_list!$J:$J,Criterion_list!D:D)=0,"",_xlfn.XLOOKUP($J234,Criterion_list!$J:$J,Criterion_list!D:D)),"")</f>
        <v/>
      </c>
      <c r="O234" s="318" t="str">
        <f>IFERROR(IF(_xlfn.XLOOKUP($M234,Criterion_list!$C:$C,Criterion_list!E:E)=0,"",_xlfn.XLOOKUP($M234,Criterion_list!$C:$C,Criterion_list!E:E)),"")</f>
        <v/>
      </c>
      <c r="P234" s="330"/>
      <c r="Q234" s="304"/>
      <c r="R234" s="319" t="str">
        <f t="shared" si="3"/>
        <v/>
      </c>
      <c r="S234" s="304"/>
      <c r="T234" s="306"/>
      <c r="U234" s="305"/>
      <c r="V234" s="304"/>
      <c r="W234" s="304"/>
      <c r="X234" s="320" t="str">
        <f>IF(M234="","",_xlfn.XLOOKUP(M234,'Criteria Mapping'!A:A,'Criteria Mapping'!W:W))</f>
        <v/>
      </c>
      <c r="Y234" s="320" t="str">
        <f>IF(M234="","",_xlfn.XLOOKUP(M234,'Criteria Mapping'!A:A,'Criteria Mapping'!AH:AH))</f>
        <v/>
      </c>
      <c r="Z234" s="320" t="str">
        <f>IF(M234="","",_xlfn.XLOOKUP(M234,'Criteria Mapping'!A:A,'Criteria Mapping'!AD:AD))</f>
        <v/>
      </c>
      <c r="AA234"/>
      <c r="AC234" s="313"/>
      <c r="AE234" s="313"/>
      <c r="AG234" s="313"/>
      <c r="AI234" s="313"/>
      <c r="AK234" s="313"/>
      <c r="AM234" s="313"/>
      <c r="AO234" s="313"/>
      <c r="AQ234" s="313"/>
      <c r="AS234" s="313"/>
      <c r="AU234" s="313"/>
      <c r="KR234" s="313"/>
      <c r="KT234" s="313"/>
      <c r="KV234" s="313"/>
      <c r="KX234" s="313"/>
      <c r="KZ234" s="313"/>
      <c r="LB234" s="313"/>
      <c r="LD234" s="313"/>
      <c r="LF234" s="313"/>
      <c r="LH234" s="313"/>
      <c r="LJ234" s="313"/>
      <c r="LL234" s="313"/>
      <c r="LN234" s="313"/>
      <c r="LP234" s="313"/>
      <c r="LR234" s="313"/>
      <c r="LT234" s="313"/>
      <c r="LV234" s="313"/>
      <c r="LX234" s="313"/>
      <c r="LZ234" s="313"/>
      <c r="MB234" s="313"/>
      <c r="MD234" s="313"/>
      <c r="MF234" s="313"/>
      <c r="MH234" s="313"/>
      <c r="MJ234" s="313"/>
      <c r="ML234" s="313"/>
      <c r="MN234" s="313"/>
      <c r="MP234" s="313"/>
      <c r="MR234" s="313"/>
      <c r="MT234" s="313"/>
      <c r="MV234" s="313"/>
      <c r="MX234" s="313"/>
      <c r="MZ234" s="313"/>
      <c r="NB234" s="313"/>
      <c r="ND234" s="313"/>
      <c r="NF234" s="313"/>
      <c r="NH234" s="313"/>
      <c r="NJ234" s="313"/>
      <c r="NL234" s="313"/>
      <c r="NN234" s="313"/>
      <c r="NP234" s="313"/>
      <c r="NR234" s="313"/>
    </row>
    <row r="235" spans="1:382" s="281" customFormat="1" ht="150" customHeight="1">
      <c r="A235"/>
      <c r="B235"/>
      <c r="C235"/>
      <c r="D235"/>
      <c r="E235"/>
      <c r="F235"/>
      <c r="G235"/>
      <c r="H235"/>
      <c r="I235" t="str">
        <f>IF(M235="","",INDEX(Criterion_list!F:F,MATCH('MMS criteria'!M235,Criterion_list!C:C,0)))</f>
        <v/>
      </c>
      <c r="J235" s="312"/>
      <c r="K235" s="316" t="str">
        <f>IFERROR(IF(_xlfn.XLOOKUP($M235,Criterion_list!$C:$C,Criterion_list!A:A)=0,"",_xlfn.XLOOKUP($M235,Criterion_list!$C:$C,Criterion_list!A:A)),"")</f>
        <v/>
      </c>
      <c r="L235" s="317" t="str">
        <f>IFERROR(IF(_xlfn.XLOOKUP($M235,Criterion_list!$C:$C,Criterion_list!B:B)=0,"",_xlfn.XLOOKUP($M235,Criterion_list!$C:$C,Criterion_list!B:B)),"")</f>
        <v/>
      </c>
      <c r="M235" s="317" t="str">
        <f>IF(J235="","",_xlfn.XLOOKUP(J235,'Criteria Mapping'!B:B,'Criteria Mapping'!A:A))</f>
        <v/>
      </c>
      <c r="N235" s="318" t="str">
        <f>IFERROR(IF(_xlfn.XLOOKUP($J235,Criterion_list!$J:$J,Criterion_list!D:D)=0,"",_xlfn.XLOOKUP($J235,Criterion_list!$J:$J,Criterion_list!D:D)),"")</f>
        <v/>
      </c>
      <c r="O235" s="318" t="str">
        <f>IFERROR(IF(_xlfn.XLOOKUP($M235,Criterion_list!$C:$C,Criterion_list!E:E)=0,"",_xlfn.XLOOKUP($M235,Criterion_list!$C:$C,Criterion_list!E:E)),"")</f>
        <v/>
      </c>
      <c r="P235" s="330"/>
      <c r="Q235" s="304"/>
      <c r="R235" s="319" t="str">
        <f t="shared" si="3"/>
        <v/>
      </c>
      <c r="S235" s="304"/>
      <c r="T235" s="306"/>
      <c r="U235" s="305"/>
      <c r="V235" s="304"/>
      <c r="W235" s="304"/>
      <c r="X235" s="320" t="str">
        <f>IF(M235="","",_xlfn.XLOOKUP(M235,'Criteria Mapping'!A:A,'Criteria Mapping'!W:W))</f>
        <v/>
      </c>
      <c r="Y235" s="320" t="str">
        <f>IF(M235="","",_xlfn.XLOOKUP(M235,'Criteria Mapping'!A:A,'Criteria Mapping'!AH:AH))</f>
        <v/>
      </c>
      <c r="Z235" s="320" t="str">
        <f>IF(M235="","",_xlfn.XLOOKUP(M235,'Criteria Mapping'!A:A,'Criteria Mapping'!AD:AD))</f>
        <v/>
      </c>
      <c r="AA235"/>
      <c r="AC235" s="313"/>
      <c r="AE235" s="313"/>
      <c r="AG235" s="313"/>
      <c r="AI235" s="313"/>
      <c r="AK235" s="313"/>
      <c r="AM235" s="313"/>
      <c r="AO235" s="313"/>
      <c r="AQ235" s="313"/>
      <c r="AS235" s="313"/>
      <c r="AU235" s="313"/>
      <c r="KR235" s="313"/>
      <c r="KT235" s="313"/>
      <c r="KV235" s="313"/>
      <c r="KX235" s="313"/>
      <c r="KZ235" s="313"/>
      <c r="LB235" s="313"/>
      <c r="LD235" s="313"/>
      <c r="LF235" s="313"/>
      <c r="LH235" s="313"/>
      <c r="LJ235" s="313"/>
      <c r="LL235" s="313"/>
      <c r="LN235" s="313"/>
      <c r="LP235" s="313"/>
      <c r="LR235" s="313"/>
      <c r="LT235" s="313"/>
      <c r="LV235" s="313"/>
      <c r="LX235" s="313"/>
      <c r="LZ235" s="313"/>
      <c r="MB235" s="313"/>
      <c r="MD235" s="313"/>
      <c r="MF235" s="313"/>
      <c r="MH235" s="313"/>
      <c r="MJ235" s="313"/>
      <c r="ML235" s="313"/>
      <c r="MN235" s="313"/>
      <c r="MP235" s="313"/>
      <c r="MR235" s="313"/>
      <c r="MT235" s="313"/>
      <c r="MV235" s="313"/>
      <c r="MX235" s="313"/>
      <c r="MZ235" s="313"/>
      <c r="NB235" s="313"/>
      <c r="ND235" s="313"/>
      <c r="NF235" s="313"/>
      <c r="NH235" s="313"/>
      <c r="NJ235" s="313"/>
      <c r="NL235" s="313"/>
      <c r="NN235" s="313"/>
      <c r="NP235" s="313"/>
      <c r="NR235" s="313"/>
    </row>
    <row r="236" spans="1:382" s="281" customFormat="1" ht="150" customHeight="1">
      <c r="A236"/>
      <c r="B236"/>
      <c r="C236"/>
      <c r="D236"/>
      <c r="E236"/>
      <c r="F236"/>
      <c r="G236"/>
      <c r="H236"/>
      <c r="I236" t="str">
        <f>IF(M236="","",INDEX(Criterion_list!F:F,MATCH('MMS criteria'!M236,Criterion_list!C:C,0)))</f>
        <v/>
      </c>
      <c r="J236" s="312"/>
      <c r="K236" s="316" t="str">
        <f>IFERROR(IF(_xlfn.XLOOKUP($M236,Criterion_list!$C:$C,Criterion_list!A:A)=0,"",_xlfn.XLOOKUP($M236,Criterion_list!$C:$C,Criterion_list!A:A)),"")</f>
        <v/>
      </c>
      <c r="L236" s="317" t="str">
        <f>IFERROR(IF(_xlfn.XLOOKUP($M236,Criterion_list!$C:$C,Criterion_list!B:B)=0,"",_xlfn.XLOOKUP($M236,Criterion_list!$C:$C,Criterion_list!B:B)),"")</f>
        <v/>
      </c>
      <c r="M236" s="317" t="str">
        <f>IF(J236="","",_xlfn.XLOOKUP(J236,'Criteria Mapping'!B:B,'Criteria Mapping'!A:A))</f>
        <v/>
      </c>
      <c r="N236" s="318" t="str">
        <f>IFERROR(IF(_xlfn.XLOOKUP($J236,Criterion_list!$J:$J,Criterion_list!D:D)=0,"",_xlfn.XLOOKUP($J236,Criterion_list!$J:$J,Criterion_list!D:D)),"")</f>
        <v/>
      </c>
      <c r="O236" s="318" t="str">
        <f>IFERROR(IF(_xlfn.XLOOKUP($M236,Criterion_list!$C:$C,Criterion_list!E:E)=0,"",_xlfn.XLOOKUP($M236,Criterion_list!$C:$C,Criterion_list!E:E)),"")</f>
        <v/>
      </c>
      <c r="P236" s="330"/>
      <c r="Q236" s="304"/>
      <c r="R236" s="319" t="str">
        <f t="shared" si="3"/>
        <v/>
      </c>
      <c r="S236" s="304"/>
      <c r="T236" s="306"/>
      <c r="U236" s="305"/>
      <c r="V236" s="304"/>
      <c r="W236" s="304"/>
      <c r="X236" s="320" t="str">
        <f>IF(M236="","",_xlfn.XLOOKUP(M236,'Criteria Mapping'!A:A,'Criteria Mapping'!W:W))</f>
        <v/>
      </c>
      <c r="Y236" s="320" t="str">
        <f>IF(M236="","",_xlfn.XLOOKUP(M236,'Criteria Mapping'!A:A,'Criteria Mapping'!AH:AH))</f>
        <v/>
      </c>
      <c r="Z236" s="320" t="str">
        <f>IF(M236="","",_xlfn.XLOOKUP(M236,'Criteria Mapping'!A:A,'Criteria Mapping'!AD:AD))</f>
        <v/>
      </c>
      <c r="AA236"/>
      <c r="AC236" s="313"/>
      <c r="AE236" s="313"/>
      <c r="AG236" s="313"/>
      <c r="AI236" s="313"/>
      <c r="AK236" s="313"/>
      <c r="AM236" s="313"/>
      <c r="AO236" s="313"/>
      <c r="AQ236" s="313"/>
      <c r="AS236" s="313"/>
      <c r="AU236" s="313"/>
      <c r="KR236" s="313"/>
      <c r="KT236" s="313"/>
      <c r="KV236" s="313"/>
      <c r="KX236" s="313"/>
      <c r="KZ236" s="313"/>
      <c r="LB236" s="313"/>
      <c r="LD236" s="313"/>
      <c r="LF236" s="313"/>
      <c r="LH236" s="313"/>
      <c r="LJ236" s="313"/>
      <c r="LL236" s="313"/>
      <c r="LN236" s="313"/>
      <c r="LP236" s="313"/>
      <c r="LR236" s="313"/>
      <c r="LT236" s="313"/>
      <c r="LV236" s="313"/>
      <c r="LX236" s="313"/>
      <c r="LZ236" s="313"/>
      <c r="MB236" s="313"/>
      <c r="MD236" s="313"/>
      <c r="MF236" s="313"/>
      <c r="MH236" s="313"/>
      <c r="MJ236" s="313"/>
      <c r="ML236" s="313"/>
      <c r="MN236" s="313"/>
      <c r="MP236" s="313"/>
      <c r="MR236" s="313"/>
      <c r="MT236" s="313"/>
      <c r="MV236" s="313"/>
      <c r="MX236" s="313"/>
      <c r="MZ236" s="313"/>
      <c r="NB236" s="313"/>
      <c r="ND236" s="313"/>
      <c r="NF236" s="313"/>
      <c r="NH236" s="313"/>
      <c r="NJ236" s="313"/>
      <c r="NL236" s="313"/>
      <c r="NN236" s="313"/>
      <c r="NP236" s="313"/>
      <c r="NR236" s="313"/>
    </row>
    <row r="237" spans="1:382" s="281" customFormat="1" ht="150" customHeight="1">
      <c r="A237"/>
      <c r="B237"/>
      <c r="C237"/>
      <c r="D237"/>
      <c r="E237"/>
      <c r="F237"/>
      <c r="G237"/>
      <c r="H237"/>
      <c r="I237" t="str">
        <f>IF(M237="","",INDEX(Criterion_list!F:F,MATCH('MMS criteria'!M237,Criterion_list!C:C,0)))</f>
        <v/>
      </c>
      <c r="J237" s="312"/>
      <c r="K237" s="316" t="str">
        <f>IFERROR(IF(_xlfn.XLOOKUP($M237,Criterion_list!$C:$C,Criterion_list!A:A)=0,"",_xlfn.XLOOKUP($M237,Criterion_list!$C:$C,Criterion_list!A:A)),"")</f>
        <v/>
      </c>
      <c r="L237" s="317" t="str">
        <f>IFERROR(IF(_xlfn.XLOOKUP($M237,Criterion_list!$C:$C,Criterion_list!B:B)=0,"",_xlfn.XLOOKUP($M237,Criterion_list!$C:$C,Criterion_list!B:B)),"")</f>
        <v/>
      </c>
      <c r="M237" s="317" t="str">
        <f>IF(J237="","",_xlfn.XLOOKUP(J237,'Criteria Mapping'!B:B,'Criteria Mapping'!A:A))</f>
        <v/>
      </c>
      <c r="N237" s="318" t="str">
        <f>IFERROR(IF(_xlfn.XLOOKUP($J237,Criterion_list!$J:$J,Criterion_list!D:D)=0,"",_xlfn.XLOOKUP($J237,Criterion_list!$J:$J,Criterion_list!D:D)),"")</f>
        <v/>
      </c>
      <c r="O237" s="318" t="str">
        <f>IFERROR(IF(_xlfn.XLOOKUP($M237,Criterion_list!$C:$C,Criterion_list!E:E)=0,"",_xlfn.XLOOKUP($M237,Criterion_list!$C:$C,Criterion_list!E:E)),"")</f>
        <v/>
      </c>
      <c r="P237" s="330"/>
      <c r="Q237" s="304"/>
      <c r="R237" s="319" t="str">
        <f t="shared" si="3"/>
        <v/>
      </c>
      <c r="S237" s="304"/>
      <c r="T237" s="306"/>
      <c r="U237" s="305"/>
      <c r="V237" s="304"/>
      <c r="W237" s="304"/>
      <c r="X237" s="320" t="str">
        <f>IF(M237="","",_xlfn.XLOOKUP(M237,'Criteria Mapping'!A:A,'Criteria Mapping'!W:W))</f>
        <v/>
      </c>
      <c r="Y237" s="320" t="str">
        <f>IF(M237="","",_xlfn.XLOOKUP(M237,'Criteria Mapping'!A:A,'Criteria Mapping'!AH:AH))</f>
        <v/>
      </c>
      <c r="Z237" s="320" t="str">
        <f>IF(M237="","",_xlfn.XLOOKUP(M237,'Criteria Mapping'!A:A,'Criteria Mapping'!AD:AD))</f>
        <v/>
      </c>
      <c r="AA237"/>
      <c r="AC237" s="313"/>
      <c r="AE237" s="313"/>
      <c r="AG237" s="313"/>
      <c r="AI237" s="313"/>
      <c r="AK237" s="313"/>
      <c r="AM237" s="313"/>
      <c r="AO237" s="313"/>
      <c r="AQ237" s="313"/>
      <c r="AS237" s="313"/>
      <c r="AU237" s="313"/>
      <c r="KR237" s="313"/>
      <c r="KT237" s="313"/>
      <c r="KV237" s="313"/>
      <c r="KX237" s="313"/>
      <c r="KZ237" s="313"/>
      <c r="LB237" s="313"/>
      <c r="LD237" s="313"/>
      <c r="LF237" s="313"/>
      <c r="LH237" s="313"/>
      <c r="LJ237" s="313"/>
      <c r="LL237" s="313"/>
      <c r="LN237" s="313"/>
      <c r="LP237" s="313"/>
      <c r="LR237" s="313"/>
      <c r="LT237" s="313"/>
      <c r="LV237" s="313"/>
      <c r="LX237" s="313"/>
      <c r="LZ237" s="313"/>
      <c r="MB237" s="313"/>
      <c r="MD237" s="313"/>
      <c r="MF237" s="313"/>
      <c r="MH237" s="313"/>
      <c r="MJ237" s="313"/>
      <c r="ML237" s="313"/>
      <c r="MN237" s="313"/>
      <c r="MP237" s="313"/>
      <c r="MR237" s="313"/>
      <c r="MT237" s="313"/>
      <c r="MV237" s="313"/>
      <c r="MX237" s="313"/>
      <c r="MZ237" s="313"/>
      <c r="NB237" s="313"/>
      <c r="ND237" s="313"/>
      <c r="NF237" s="313"/>
      <c r="NH237" s="313"/>
      <c r="NJ237" s="313"/>
      <c r="NL237" s="313"/>
      <c r="NN237" s="313"/>
      <c r="NP237" s="313"/>
      <c r="NR237" s="313"/>
    </row>
    <row r="238" spans="1:382" s="281" customFormat="1" ht="150" customHeight="1">
      <c r="A238"/>
      <c r="B238"/>
      <c r="C238"/>
      <c r="D238"/>
      <c r="E238"/>
      <c r="F238"/>
      <c r="G238"/>
      <c r="H238"/>
      <c r="I238" t="str">
        <f>IF(M238="","",INDEX(Criterion_list!F:F,MATCH('MMS criteria'!M238,Criterion_list!C:C,0)))</f>
        <v/>
      </c>
      <c r="J238" s="312"/>
      <c r="K238" s="316" t="str">
        <f>IFERROR(IF(_xlfn.XLOOKUP($M238,Criterion_list!$C:$C,Criterion_list!A:A)=0,"",_xlfn.XLOOKUP($M238,Criterion_list!$C:$C,Criterion_list!A:A)),"")</f>
        <v/>
      </c>
      <c r="L238" s="317" t="str">
        <f>IFERROR(IF(_xlfn.XLOOKUP($M238,Criterion_list!$C:$C,Criterion_list!B:B)=0,"",_xlfn.XLOOKUP($M238,Criterion_list!$C:$C,Criterion_list!B:B)),"")</f>
        <v/>
      </c>
      <c r="M238" s="317" t="str">
        <f>IF(J238="","",_xlfn.XLOOKUP(J238,'Criteria Mapping'!B:B,'Criteria Mapping'!A:A))</f>
        <v/>
      </c>
      <c r="N238" s="318" t="str">
        <f>IFERROR(IF(_xlfn.XLOOKUP($J238,Criterion_list!$J:$J,Criterion_list!D:D)=0,"",_xlfn.XLOOKUP($J238,Criterion_list!$J:$J,Criterion_list!D:D)),"")</f>
        <v/>
      </c>
      <c r="O238" s="318" t="str">
        <f>IFERROR(IF(_xlfn.XLOOKUP($M238,Criterion_list!$C:$C,Criterion_list!E:E)=0,"",_xlfn.XLOOKUP($M238,Criterion_list!$C:$C,Criterion_list!E:E)),"")</f>
        <v/>
      </c>
      <c r="P238" s="330"/>
      <c r="Q238" s="304"/>
      <c r="R238" s="319" t="str">
        <f t="shared" si="3"/>
        <v/>
      </c>
      <c r="S238" s="304"/>
      <c r="T238" s="306"/>
      <c r="U238" s="305"/>
      <c r="V238" s="304"/>
      <c r="W238" s="304"/>
      <c r="X238" s="320" t="str">
        <f>IF(M238="","",_xlfn.XLOOKUP(M238,'Criteria Mapping'!A:A,'Criteria Mapping'!W:W))</f>
        <v/>
      </c>
      <c r="Y238" s="320" t="str">
        <f>IF(M238="","",_xlfn.XLOOKUP(M238,'Criteria Mapping'!A:A,'Criteria Mapping'!AH:AH))</f>
        <v/>
      </c>
      <c r="Z238" s="320" t="str">
        <f>IF(M238="","",_xlfn.XLOOKUP(M238,'Criteria Mapping'!A:A,'Criteria Mapping'!AD:AD))</f>
        <v/>
      </c>
      <c r="AA238"/>
      <c r="AC238" s="313"/>
      <c r="AE238" s="313"/>
      <c r="AG238" s="313"/>
      <c r="AI238" s="313"/>
      <c r="AK238" s="313"/>
      <c r="AM238" s="313"/>
      <c r="AO238" s="313"/>
      <c r="AQ238" s="313"/>
      <c r="AS238" s="313"/>
      <c r="AU238" s="313"/>
      <c r="KR238" s="313"/>
      <c r="KT238" s="313"/>
      <c r="KV238" s="313"/>
      <c r="KX238" s="313"/>
      <c r="KZ238" s="313"/>
      <c r="LB238" s="313"/>
      <c r="LD238" s="313"/>
      <c r="LF238" s="313"/>
      <c r="LH238" s="313"/>
      <c r="LJ238" s="313"/>
      <c r="LL238" s="313"/>
      <c r="LN238" s="313"/>
      <c r="LP238" s="313"/>
      <c r="LR238" s="313"/>
      <c r="LT238" s="313"/>
      <c r="LV238" s="313"/>
      <c r="LX238" s="313"/>
      <c r="LZ238" s="313"/>
      <c r="MB238" s="313"/>
      <c r="MD238" s="313"/>
      <c r="MF238" s="313"/>
      <c r="MH238" s="313"/>
      <c r="MJ238" s="313"/>
      <c r="ML238" s="313"/>
      <c r="MN238" s="313"/>
      <c r="MP238" s="313"/>
      <c r="MR238" s="313"/>
      <c r="MT238" s="313"/>
      <c r="MV238" s="313"/>
      <c r="MX238" s="313"/>
      <c r="MZ238" s="313"/>
      <c r="NB238" s="313"/>
      <c r="ND238" s="313"/>
      <c r="NF238" s="313"/>
      <c r="NH238" s="313"/>
      <c r="NJ238" s="313"/>
      <c r="NL238" s="313"/>
      <c r="NN238" s="313"/>
      <c r="NP238" s="313"/>
      <c r="NR238" s="313"/>
    </row>
    <row r="239" spans="1:382" s="281" customFormat="1" ht="150" customHeight="1">
      <c r="A239"/>
      <c r="B239"/>
      <c r="C239"/>
      <c r="D239"/>
      <c r="E239"/>
      <c r="F239"/>
      <c r="G239"/>
      <c r="H239"/>
      <c r="I239" t="str">
        <f>IF(M239="","",INDEX(Criterion_list!F:F,MATCH('MMS criteria'!M239,Criterion_list!C:C,0)))</f>
        <v/>
      </c>
      <c r="J239" s="312"/>
      <c r="K239" s="316" t="str">
        <f>IFERROR(IF(_xlfn.XLOOKUP($M239,Criterion_list!$C:$C,Criterion_list!A:A)=0,"",_xlfn.XLOOKUP($M239,Criterion_list!$C:$C,Criterion_list!A:A)),"")</f>
        <v/>
      </c>
      <c r="L239" s="317" t="str">
        <f>IFERROR(IF(_xlfn.XLOOKUP($M239,Criterion_list!$C:$C,Criterion_list!B:B)=0,"",_xlfn.XLOOKUP($M239,Criterion_list!$C:$C,Criterion_list!B:B)),"")</f>
        <v/>
      </c>
      <c r="M239" s="317" t="str">
        <f>IF(J239="","",_xlfn.XLOOKUP(J239,'Criteria Mapping'!B:B,'Criteria Mapping'!A:A))</f>
        <v/>
      </c>
      <c r="N239" s="318" t="str">
        <f>IFERROR(IF(_xlfn.XLOOKUP($J239,Criterion_list!$J:$J,Criterion_list!D:D)=0,"",_xlfn.XLOOKUP($J239,Criterion_list!$J:$J,Criterion_list!D:D)),"")</f>
        <v/>
      </c>
      <c r="O239" s="318" t="str">
        <f>IFERROR(IF(_xlfn.XLOOKUP($M239,Criterion_list!$C:$C,Criterion_list!E:E)=0,"",_xlfn.XLOOKUP($M239,Criterion_list!$C:$C,Criterion_list!E:E)),"")</f>
        <v/>
      </c>
      <c r="P239" s="330"/>
      <c r="Q239" s="304"/>
      <c r="R239" s="319" t="str">
        <f t="shared" si="3"/>
        <v/>
      </c>
      <c r="S239" s="304"/>
      <c r="T239" s="306"/>
      <c r="U239" s="305"/>
      <c r="V239" s="304"/>
      <c r="W239" s="304"/>
      <c r="X239" s="320" t="str">
        <f>IF(M239="","",_xlfn.XLOOKUP(M239,'Criteria Mapping'!A:A,'Criteria Mapping'!W:W))</f>
        <v/>
      </c>
      <c r="Y239" s="320" t="str">
        <f>IF(M239="","",_xlfn.XLOOKUP(M239,'Criteria Mapping'!A:A,'Criteria Mapping'!AH:AH))</f>
        <v/>
      </c>
      <c r="Z239" s="320" t="str">
        <f>IF(M239="","",_xlfn.XLOOKUP(M239,'Criteria Mapping'!A:A,'Criteria Mapping'!AD:AD))</f>
        <v/>
      </c>
      <c r="AA239"/>
      <c r="AC239" s="313"/>
      <c r="AE239" s="313"/>
      <c r="AG239" s="313"/>
      <c r="AI239" s="313"/>
      <c r="AK239" s="313"/>
      <c r="AM239" s="313"/>
      <c r="AO239" s="313"/>
      <c r="AQ239" s="313"/>
      <c r="AS239" s="313"/>
      <c r="AU239" s="313"/>
      <c r="KR239" s="313"/>
      <c r="KT239" s="313"/>
      <c r="KV239" s="313"/>
      <c r="KX239" s="313"/>
      <c r="KZ239" s="313"/>
      <c r="LB239" s="313"/>
      <c r="LD239" s="313"/>
      <c r="LF239" s="313"/>
      <c r="LH239" s="313"/>
      <c r="LJ239" s="313"/>
      <c r="LL239" s="313"/>
      <c r="LN239" s="313"/>
      <c r="LP239" s="313"/>
      <c r="LR239" s="313"/>
      <c r="LT239" s="313"/>
      <c r="LV239" s="313"/>
      <c r="LX239" s="313"/>
      <c r="LZ239" s="313"/>
      <c r="MB239" s="313"/>
      <c r="MD239" s="313"/>
      <c r="MF239" s="313"/>
      <c r="MH239" s="313"/>
      <c r="MJ239" s="313"/>
      <c r="ML239" s="313"/>
      <c r="MN239" s="313"/>
      <c r="MP239" s="313"/>
      <c r="MR239" s="313"/>
      <c r="MT239" s="313"/>
      <c r="MV239" s="313"/>
      <c r="MX239" s="313"/>
      <c r="MZ239" s="313"/>
      <c r="NB239" s="313"/>
      <c r="ND239" s="313"/>
      <c r="NF239" s="313"/>
      <c r="NH239" s="313"/>
      <c r="NJ239" s="313"/>
      <c r="NL239" s="313"/>
      <c r="NN239" s="313"/>
      <c r="NP239" s="313"/>
      <c r="NR239" s="313"/>
    </row>
    <row r="240" spans="1:382" s="281" customFormat="1" ht="150" customHeight="1">
      <c r="A240"/>
      <c r="B240"/>
      <c r="C240"/>
      <c r="D240"/>
      <c r="E240"/>
      <c r="F240"/>
      <c r="G240"/>
      <c r="H240"/>
      <c r="I240" t="str">
        <f>IF(M240="","",INDEX(Criterion_list!F:F,MATCH('MMS criteria'!M240,Criterion_list!C:C,0)))</f>
        <v/>
      </c>
      <c r="J240" s="312"/>
      <c r="K240" s="316" t="str">
        <f>IFERROR(IF(_xlfn.XLOOKUP($M240,Criterion_list!$C:$C,Criterion_list!A:A)=0,"",_xlfn.XLOOKUP($M240,Criterion_list!$C:$C,Criterion_list!A:A)),"")</f>
        <v/>
      </c>
      <c r="L240" s="317" t="str">
        <f>IFERROR(IF(_xlfn.XLOOKUP($M240,Criterion_list!$C:$C,Criterion_list!B:B)=0,"",_xlfn.XLOOKUP($M240,Criterion_list!$C:$C,Criterion_list!B:B)),"")</f>
        <v/>
      </c>
      <c r="M240" s="317" t="str">
        <f>IF(J240="","",_xlfn.XLOOKUP(J240,'Criteria Mapping'!B:B,'Criteria Mapping'!A:A))</f>
        <v/>
      </c>
      <c r="N240" s="318" t="str">
        <f>IFERROR(IF(_xlfn.XLOOKUP($J240,Criterion_list!$J:$J,Criterion_list!D:D)=0,"",_xlfn.XLOOKUP($J240,Criterion_list!$J:$J,Criterion_list!D:D)),"")</f>
        <v/>
      </c>
      <c r="O240" s="318" t="str">
        <f>IFERROR(IF(_xlfn.XLOOKUP($M240,Criterion_list!$C:$C,Criterion_list!E:E)=0,"",_xlfn.XLOOKUP($M240,Criterion_list!$C:$C,Criterion_list!E:E)),"")</f>
        <v/>
      </c>
      <c r="P240" s="330"/>
      <c r="Q240" s="304"/>
      <c r="R240" s="319" t="str">
        <f t="shared" si="3"/>
        <v/>
      </c>
      <c r="S240" s="304"/>
      <c r="T240" s="306"/>
      <c r="U240" s="305"/>
      <c r="V240" s="304"/>
      <c r="W240" s="304"/>
      <c r="X240" s="320" t="str">
        <f>IF(M240="","",_xlfn.XLOOKUP(M240,'Criteria Mapping'!A:A,'Criteria Mapping'!W:W))</f>
        <v/>
      </c>
      <c r="Y240" s="320" t="str">
        <f>IF(M240="","",_xlfn.XLOOKUP(M240,'Criteria Mapping'!A:A,'Criteria Mapping'!AH:AH))</f>
        <v/>
      </c>
      <c r="Z240" s="320" t="str">
        <f>IF(M240="","",_xlfn.XLOOKUP(M240,'Criteria Mapping'!A:A,'Criteria Mapping'!AD:AD))</f>
        <v/>
      </c>
      <c r="AA240"/>
      <c r="AC240" s="313"/>
      <c r="AE240" s="313"/>
      <c r="AG240" s="313"/>
      <c r="AI240" s="313"/>
      <c r="AK240" s="313"/>
      <c r="AM240" s="313"/>
      <c r="AO240" s="313"/>
      <c r="AQ240" s="313"/>
      <c r="AS240" s="313"/>
      <c r="AU240" s="313"/>
      <c r="KR240" s="313"/>
      <c r="KT240" s="313"/>
      <c r="KV240" s="313"/>
      <c r="KX240" s="313"/>
      <c r="KZ240" s="313"/>
      <c r="LB240" s="313"/>
      <c r="LD240" s="313"/>
      <c r="LF240" s="313"/>
      <c r="LH240" s="313"/>
      <c r="LJ240" s="313"/>
      <c r="LL240" s="313"/>
      <c r="LN240" s="313"/>
      <c r="LP240" s="313"/>
      <c r="LR240" s="313"/>
      <c r="LT240" s="313"/>
      <c r="LV240" s="313"/>
      <c r="LX240" s="313"/>
      <c r="LZ240" s="313"/>
      <c r="MB240" s="313"/>
      <c r="MD240" s="313"/>
      <c r="MF240" s="313"/>
      <c r="MH240" s="313"/>
      <c r="MJ240" s="313"/>
      <c r="ML240" s="313"/>
      <c r="MN240" s="313"/>
      <c r="MP240" s="313"/>
      <c r="MR240" s="313"/>
      <c r="MT240" s="313"/>
      <c r="MV240" s="313"/>
      <c r="MX240" s="313"/>
      <c r="MZ240" s="313"/>
      <c r="NB240" s="313"/>
      <c r="ND240" s="313"/>
      <c r="NF240" s="313"/>
      <c r="NH240" s="313"/>
      <c r="NJ240" s="313"/>
      <c r="NL240" s="313"/>
      <c r="NN240" s="313"/>
      <c r="NP240" s="313"/>
      <c r="NR240" s="313"/>
    </row>
    <row r="241" spans="1:382" s="281" customFormat="1" ht="150" customHeight="1">
      <c r="A241"/>
      <c r="B241"/>
      <c r="C241"/>
      <c r="D241"/>
      <c r="E241"/>
      <c r="F241"/>
      <c r="G241"/>
      <c r="H241"/>
      <c r="I241" t="str">
        <f>IF(M241="","",INDEX(Criterion_list!F:F,MATCH('MMS criteria'!M241,Criterion_list!C:C,0)))</f>
        <v/>
      </c>
      <c r="J241" s="312"/>
      <c r="K241" s="316" t="str">
        <f>IFERROR(IF(_xlfn.XLOOKUP($M241,Criterion_list!$C:$C,Criterion_list!A:A)=0,"",_xlfn.XLOOKUP($M241,Criterion_list!$C:$C,Criterion_list!A:A)),"")</f>
        <v/>
      </c>
      <c r="L241" s="317" t="str">
        <f>IFERROR(IF(_xlfn.XLOOKUP($M241,Criterion_list!$C:$C,Criterion_list!B:B)=0,"",_xlfn.XLOOKUP($M241,Criterion_list!$C:$C,Criterion_list!B:B)),"")</f>
        <v/>
      </c>
      <c r="M241" s="317" t="str">
        <f>IF(J241="","",_xlfn.XLOOKUP(J241,'Criteria Mapping'!B:B,'Criteria Mapping'!A:A))</f>
        <v/>
      </c>
      <c r="N241" s="318" t="str">
        <f>IFERROR(IF(_xlfn.XLOOKUP($J241,Criterion_list!$J:$J,Criterion_list!D:D)=0,"",_xlfn.XLOOKUP($J241,Criterion_list!$J:$J,Criterion_list!D:D)),"")</f>
        <v/>
      </c>
      <c r="O241" s="318" t="str">
        <f>IFERROR(IF(_xlfn.XLOOKUP($M241,Criterion_list!$C:$C,Criterion_list!E:E)=0,"",_xlfn.XLOOKUP($M241,Criterion_list!$C:$C,Criterion_list!E:E)),"")</f>
        <v/>
      </c>
      <c r="P241" s="330"/>
      <c r="Q241" s="304"/>
      <c r="R241" s="319" t="str">
        <f t="shared" si="3"/>
        <v/>
      </c>
      <c r="S241" s="304"/>
      <c r="T241" s="306"/>
      <c r="U241" s="305"/>
      <c r="V241" s="304"/>
      <c r="W241" s="304"/>
      <c r="X241" s="320" t="str">
        <f>IF(M241="","",_xlfn.XLOOKUP(M241,'Criteria Mapping'!A:A,'Criteria Mapping'!W:W))</f>
        <v/>
      </c>
      <c r="Y241" s="320" t="str">
        <f>IF(M241="","",_xlfn.XLOOKUP(M241,'Criteria Mapping'!A:A,'Criteria Mapping'!AH:AH))</f>
        <v/>
      </c>
      <c r="Z241" s="320" t="str">
        <f>IF(M241="","",_xlfn.XLOOKUP(M241,'Criteria Mapping'!A:A,'Criteria Mapping'!AD:AD))</f>
        <v/>
      </c>
      <c r="AA241"/>
      <c r="AC241" s="313"/>
      <c r="AE241" s="313"/>
      <c r="AG241" s="313"/>
      <c r="AI241" s="313"/>
      <c r="AK241" s="313"/>
      <c r="AM241" s="313"/>
      <c r="AO241" s="313"/>
      <c r="AQ241" s="313"/>
      <c r="AS241" s="313"/>
      <c r="AU241" s="313"/>
      <c r="KR241" s="313"/>
      <c r="KT241" s="313"/>
      <c r="KV241" s="313"/>
      <c r="KX241" s="313"/>
      <c r="KZ241" s="313"/>
      <c r="LB241" s="313"/>
      <c r="LD241" s="313"/>
      <c r="LF241" s="313"/>
      <c r="LH241" s="313"/>
      <c r="LJ241" s="313"/>
      <c r="LL241" s="313"/>
      <c r="LN241" s="313"/>
      <c r="LP241" s="313"/>
      <c r="LR241" s="313"/>
      <c r="LT241" s="313"/>
      <c r="LV241" s="313"/>
      <c r="LX241" s="313"/>
      <c r="LZ241" s="313"/>
      <c r="MB241" s="313"/>
      <c r="MD241" s="313"/>
      <c r="MF241" s="313"/>
      <c r="MH241" s="313"/>
      <c r="MJ241" s="313"/>
      <c r="ML241" s="313"/>
      <c r="MN241" s="313"/>
      <c r="MP241" s="313"/>
      <c r="MR241" s="313"/>
      <c r="MT241" s="313"/>
      <c r="MV241" s="313"/>
      <c r="MX241" s="313"/>
      <c r="MZ241" s="313"/>
      <c r="NB241" s="313"/>
      <c r="ND241" s="313"/>
      <c r="NF241" s="313"/>
      <c r="NH241" s="313"/>
      <c r="NJ241" s="313"/>
      <c r="NL241" s="313"/>
      <c r="NN241" s="313"/>
      <c r="NP241" s="313"/>
      <c r="NR241" s="313"/>
    </row>
    <row r="242" spans="1:382" s="281" customFormat="1" ht="150" customHeight="1">
      <c r="A242"/>
      <c r="B242"/>
      <c r="C242"/>
      <c r="D242"/>
      <c r="E242"/>
      <c r="F242"/>
      <c r="G242"/>
      <c r="H242"/>
      <c r="I242" t="str">
        <f>IF(M242="","",INDEX(Criterion_list!F:F,MATCH('MMS criteria'!M242,Criterion_list!C:C,0)))</f>
        <v/>
      </c>
      <c r="J242" s="312"/>
      <c r="K242" s="316" t="str">
        <f>IFERROR(IF(_xlfn.XLOOKUP($M242,Criterion_list!$C:$C,Criterion_list!A:A)=0,"",_xlfn.XLOOKUP($M242,Criterion_list!$C:$C,Criterion_list!A:A)),"")</f>
        <v/>
      </c>
      <c r="L242" s="317" t="str">
        <f>IFERROR(IF(_xlfn.XLOOKUP($M242,Criterion_list!$C:$C,Criterion_list!B:B)=0,"",_xlfn.XLOOKUP($M242,Criterion_list!$C:$C,Criterion_list!B:B)),"")</f>
        <v/>
      </c>
      <c r="M242" s="317" t="str">
        <f>IF(J242="","",_xlfn.XLOOKUP(J242,'Criteria Mapping'!B:B,'Criteria Mapping'!A:A))</f>
        <v/>
      </c>
      <c r="N242" s="318" t="str">
        <f>IFERROR(IF(_xlfn.XLOOKUP($J242,Criterion_list!$J:$J,Criterion_list!D:D)=0,"",_xlfn.XLOOKUP($J242,Criterion_list!$J:$J,Criterion_list!D:D)),"")</f>
        <v/>
      </c>
      <c r="O242" s="318" t="str">
        <f>IFERROR(IF(_xlfn.XLOOKUP($M242,Criterion_list!$C:$C,Criterion_list!E:E)=0,"",_xlfn.XLOOKUP($M242,Criterion_list!$C:$C,Criterion_list!E:E)),"")</f>
        <v/>
      </c>
      <c r="P242" s="330"/>
      <c r="Q242" s="304"/>
      <c r="R242" s="319" t="str">
        <f t="shared" si="3"/>
        <v/>
      </c>
      <c r="S242" s="304"/>
      <c r="T242" s="306"/>
      <c r="U242" s="305"/>
      <c r="V242" s="304"/>
      <c r="W242" s="304"/>
      <c r="X242" s="320" t="str">
        <f>IF(M242="","",_xlfn.XLOOKUP(M242,'Criteria Mapping'!A:A,'Criteria Mapping'!W:W))</f>
        <v/>
      </c>
      <c r="Y242" s="320" t="str">
        <f>IF(M242="","",_xlfn.XLOOKUP(M242,'Criteria Mapping'!A:A,'Criteria Mapping'!AH:AH))</f>
        <v/>
      </c>
      <c r="Z242" s="320" t="str">
        <f>IF(M242="","",_xlfn.XLOOKUP(M242,'Criteria Mapping'!A:A,'Criteria Mapping'!AD:AD))</f>
        <v/>
      </c>
      <c r="AA242"/>
      <c r="AC242" s="313"/>
      <c r="AE242" s="313"/>
      <c r="AG242" s="313"/>
      <c r="AI242" s="313"/>
      <c r="AK242" s="313"/>
      <c r="AM242" s="313"/>
      <c r="AO242" s="313"/>
      <c r="AQ242" s="313"/>
      <c r="AS242" s="313"/>
      <c r="AU242" s="313"/>
      <c r="KR242" s="313"/>
      <c r="KT242" s="313"/>
      <c r="KV242" s="313"/>
      <c r="KX242" s="313"/>
      <c r="KZ242" s="313"/>
      <c r="LB242" s="313"/>
      <c r="LD242" s="313"/>
      <c r="LF242" s="313"/>
      <c r="LH242" s="313"/>
      <c r="LJ242" s="313"/>
      <c r="LL242" s="313"/>
      <c r="LN242" s="313"/>
      <c r="LP242" s="313"/>
      <c r="LR242" s="313"/>
      <c r="LT242" s="313"/>
      <c r="LV242" s="313"/>
      <c r="LX242" s="313"/>
      <c r="LZ242" s="313"/>
      <c r="MB242" s="313"/>
      <c r="MD242" s="313"/>
      <c r="MF242" s="313"/>
      <c r="MH242" s="313"/>
      <c r="MJ242" s="313"/>
      <c r="ML242" s="313"/>
      <c r="MN242" s="313"/>
      <c r="MP242" s="313"/>
      <c r="MR242" s="313"/>
      <c r="MT242" s="313"/>
      <c r="MV242" s="313"/>
      <c r="MX242" s="313"/>
      <c r="MZ242" s="313"/>
      <c r="NB242" s="313"/>
      <c r="ND242" s="313"/>
      <c r="NF242" s="313"/>
      <c r="NH242" s="313"/>
      <c r="NJ242" s="313"/>
      <c r="NL242" s="313"/>
      <c r="NN242" s="313"/>
      <c r="NP242" s="313"/>
      <c r="NR242" s="313"/>
    </row>
    <row r="243" spans="1:382" s="281" customFormat="1" ht="150" customHeight="1">
      <c r="A243"/>
      <c r="B243"/>
      <c r="C243"/>
      <c r="D243"/>
      <c r="E243"/>
      <c r="F243"/>
      <c r="G243"/>
      <c r="H243"/>
      <c r="I243" t="str">
        <f>IF(M243="","",INDEX(Criterion_list!F:F,MATCH('MMS criteria'!M243,Criterion_list!C:C,0)))</f>
        <v/>
      </c>
      <c r="J243" s="312"/>
      <c r="K243" s="316" t="str">
        <f>IFERROR(IF(_xlfn.XLOOKUP($M243,Criterion_list!$C:$C,Criterion_list!A:A)=0,"",_xlfn.XLOOKUP($M243,Criterion_list!$C:$C,Criterion_list!A:A)),"")</f>
        <v/>
      </c>
      <c r="L243" s="317" t="str">
        <f>IFERROR(IF(_xlfn.XLOOKUP($M243,Criterion_list!$C:$C,Criterion_list!B:B)=0,"",_xlfn.XLOOKUP($M243,Criterion_list!$C:$C,Criterion_list!B:B)),"")</f>
        <v/>
      </c>
      <c r="M243" s="317" t="str">
        <f>IF(J243="","",_xlfn.XLOOKUP(J243,'Criteria Mapping'!B:B,'Criteria Mapping'!A:A))</f>
        <v/>
      </c>
      <c r="N243" s="318" t="str">
        <f>IFERROR(IF(_xlfn.XLOOKUP($J243,Criterion_list!$J:$J,Criterion_list!D:D)=0,"",_xlfn.XLOOKUP($J243,Criterion_list!$J:$J,Criterion_list!D:D)),"")</f>
        <v/>
      </c>
      <c r="O243" s="318" t="str">
        <f>IFERROR(IF(_xlfn.XLOOKUP($M243,Criterion_list!$C:$C,Criterion_list!E:E)=0,"",_xlfn.XLOOKUP($M243,Criterion_list!$C:$C,Criterion_list!E:E)),"")</f>
        <v/>
      </c>
      <c r="P243" s="330"/>
      <c r="Q243" s="304"/>
      <c r="R243" s="319" t="str">
        <f t="shared" si="3"/>
        <v/>
      </c>
      <c r="S243" s="304"/>
      <c r="T243" s="306"/>
      <c r="U243" s="305"/>
      <c r="V243" s="304"/>
      <c r="W243" s="304"/>
      <c r="X243" s="320" t="str">
        <f>IF(M243="","",_xlfn.XLOOKUP(M243,'Criteria Mapping'!A:A,'Criteria Mapping'!W:W))</f>
        <v/>
      </c>
      <c r="Y243" s="320" t="str">
        <f>IF(M243="","",_xlfn.XLOOKUP(M243,'Criteria Mapping'!A:A,'Criteria Mapping'!AH:AH))</f>
        <v/>
      </c>
      <c r="Z243" s="320" t="str">
        <f>IF(M243="","",_xlfn.XLOOKUP(M243,'Criteria Mapping'!A:A,'Criteria Mapping'!AD:AD))</f>
        <v/>
      </c>
      <c r="AA243"/>
      <c r="AC243" s="313"/>
      <c r="AE243" s="313"/>
      <c r="AG243" s="313"/>
      <c r="AI243" s="313"/>
      <c r="AK243" s="313"/>
      <c r="AM243" s="313"/>
      <c r="AO243" s="313"/>
      <c r="AQ243" s="313"/>
      <c r="AS243" s="313"/>
      <c r="AU243" s="313"/>
      <c r="KR243" s="313"/>
      <c r="KT243" s="313"/>
      <c r="KV243" s="313"/>
      <c r="KX243" s="313"/>
      <c r="KZ243" s="313"/>
      <c r="LB243" s="313"/>
      <c r="LD243" s="313"/>
      <c r="LF243" s="313"/>
      <c r="LH243" s="313"/>
      <c r="LJ243" s="313"/>
      <c r="LL243" s="313"/>
      <c r="LN243" s="313"/>
      <c r="LP243" s="313"/>
      <c r="LR243" s="313"/>
      <c r="LT243" s="313"/>
      <c r="LV243" s="313"/>
      <c r="LX243" s="313"/>
      <c r="LZ243" s="313"/>
      <c r="MB243" s="313"/>
      <c r="MD243" s="313"/>
      <c r="MF243" s="313"/>
      <c r="MH243" s="313"/>
      <c r="MJ243" s="313"/>
      <c r="ML243" s="313"/>
      <c r="MN243" s="313"/>
      <c r="MP243" s="313"/>
      <c r="MR243" s="313"/>
      <c r="MT243" s="313"/>
      <c r="MV243" s="313"/>
      <c r="MX243" s="313"/>
      <c r="MZ243" s="313"/>
      <c r="NB243" s="313"/>
      <c r="ND243" s="313"/>
      <c r="NF243" s="313"/>
      <c r="NH243" s="313"/>
      <c r="NJ243" s="313"/>
      <c r="NL243" s="313"/>
      <c r="NN243" s="313"/>
      <c r="NP243" s="313"/>
      <c r="NR243" s="313"/>
    </row>
    <row r="244" spans="1:382" s="281" customFormat="1" ht="150" customHeight="1">
      <c r="A244"/>
      <c r="B244"/>
      <c r="C244"/>
      <c r="D244"/>
      <c r="E244"/>
      <c r="F244"/>
      <c r="G244"/>
      <c r="H244"/>
      <c r="I244" t="str">
        <f>IF(M244="","",INDEX(Criterion_list!F:F,MATCH('MMS criteria'!M244,Criterion_list!C:C,0)))</f>
        <v/>
      </c>
      <c r="J244" s="312"/>
      <c r="K244" s="316" t="str">
        <f>IFERROR(IF(_xlfn.XLOOKUP($M244,Criterion_list!$C:$C,Criterion_list!A:A)=0,"",_xlfn.XLOOKUP($M244,Criterion_list!$C:$C,Criterion_list!A:A)),"")</f>
        <v/>
      </c>
      <c r="L244" s="317" t="str">
        <f>IFERROR(IF(_xlfn.XLOOKUP($M244,Criterion_list!$C:$C,Criterion_list!B:B)=0,"",_xlfn.XLOOKUP($M244,Criterion_list!$C:$C,Criterion_list!B:B)),"")</f>
        <v/>
      </c>
      <c r="M244" s="317" t="str">
        <f>IF(J244="","",_xlfn.XLOOKUP(J244,'Criteria Mapping'!B:B,'Criteria Mapping'!A:A))</f>
        <v/>
      </c>
      <c r="N244" s="318" t="str">
        <f>IFERROR(IF(_xlfn.XLOOKUP($J244,Criterion_list!$J:$J,Criterion_list!D:D)=0,"",_xlfn.XLOOKUP($J244,Criterion_list!$J:$J,Criterion_list!D:D)),"")</f>
        <v/>
      </c>
      <c r="O244" s="318" t="str">
        <f>IFERROR(IF(_xlfn.XLOOKUP($M244,Criterion_list!$C:$C,Criterion_list!E:E)=0,"",_xlfn.XLOOKUP($M244,Criterion_list!$C:$C,Criterion_list!E:E)),"")</f>
        <v/>
      </c>
      <c r="P244" s="330"/>
      <c r="Q244" s="304"/>
      <c r="R244" s="319" t="str">
        <f t="shared" si="3"/>
        <v/>
      </c>
      <c r="S244" s="304"/>
      <c r="T244" s="306"/>
      <c r="U244" s="305"/>
      <c r="V244" s="304"/>
      <c r="W244" s="304"/>
      <c r="X244" s="320" t="str">
        <f>IF(M244="","",_xlfn.XLOOKUP(M244,'Criteria Mapping'!A:A,'Criteria Mapping'!W:W))</f>
        <v/>
      </c>
      <c r="Y244" s="320" t="str">
        <f>IF(M244="","",_xlfn.XLOOKUP(M244,'Criteria Mapping'!A:A,'Criteria Mapping'!AH:AH))</f>
        <v/>
      </c>
      <c r="Z244" s="320" t="str">
        <f>IF(M244="","",_xlfn.XLOOKUP(M244,'Criteria Mapping'!A:A,'Criteria Mapping'!AD:AD))</f>
        <v/>
      </c>
      <c r="AA244"/>
      <c r="AC244" s="313"/>
      <c r="AE244" s="313"/>
      <c r="AG244" s="313"/>
      <c r="AI244" s="313"/>
      <c r="AK244" s="313"/>
      <c r="AM244" s="313"/>
      <c r="AO244" s="313"/>
      <c r="AQ244" s="313"/>
      <c r="AS244" s="313"/>
      <c r="AU244" s="313"/>
      <c r="KR244" s="313"/>
      <c r="KT244" s="313"/>
      <c r="KV244" s="313"/>
      <c r="KX244" s="313"/>
      <c r="KZ244" s="313"/>
      <c r="LB244" s="313"/>
      <c r="LD244" s="313"/>
      <c r="LF244" s="313"/>
      <c r="LH244" s="313"/>
      <c r="LJ244" s="313"/>
      <c r="LL244" s="313"/>
      <c r="LN244" s="313"/>
      <c r="LP244" s="313"/>
      <c r="LR244" s="313"/>
      <c r="LT244" s="313"/>
      <c r="LV244" s="313"/>
      <c r="LX244" s="313"/>
      <c r="LZ244" s="313"/>
      <c r="MB244" s="313"/>
      <c r="MD244" s="313"/>
      <c r="MF244" s="313"/>
      <c r="MH244" s="313"/>
      <c r="MJ244" s="313"/>
      <c r="ML244" s="313"/>
      <c r="MN244" s="313"/>
      <c r="MP244" s="313"/>
      <c r="MR244" s="313"/>
      <c r="MT244" s="313"/>
      <c r="MV244" s="313"/>
      <c r="MX244" s="313"/>
      <c r="MZ244" s="313"/>
      <c r="NB244" s="313"/>
      <c r="ND244" s="313"/>
      <c r="NF244" s="313"/>
      <c r="NH244" s="313"/>
      <c r="NJ244" s="313"/>
      <c r="NL244" s="313"/>
      <c r="NN244" s="313"/>
      <c r="NP244" s="313"/>
      <c r="NR244" s="313"/>
    </row>
    <row r="245" spans="1:382" s="281" customFormat="1" ht="150" customHeight="1">
      <c r="A245"/>
      <c r="B245"/>
      <c r="C245"/>
      <c r="D245"/>
      <c r="E245"/>
      <c r="F245"/>
      <c r="G245"/>
      <c r="H245"/>
      <c r="I245" t="str">
        <f>IF(M245="","",INDEX(Criterion_list!F:F,MATCH('MMS criteria'!M245,Criterion_list!C:C,0)))</f>
        <v/>
      </c>
      <c r="J245" s="312"/>
      <c r="K245" s="316" t="str">
        <f>IFERROR(IF(_xlfn.XLOOKUP($M245,Criterion_list!$C:$C,Criterion_list!A:A)=0,"",_xlfn.XLOOKUP($M245,Criterion_list!$C:$C,Criterion_list!A:A)),"")</f>
        <v/>
      </c>
      <c r="L245" s="317" t="str">
        <f>IFERROR(IF(_xlfn.XLOOKUP($M245,Criterion_list!$C:$C,Criterion_list!B:B)=0,"",_xlfn.XLOOKUP($M245,Criterion_list!$C:$C,Criterion_list!B:B)),"")</f>
        <v/>
      </c>
      <c r="M245" s="317" t="str">
        <f>IF(J245="","",_xlfn.XLOOKUP(J245,'Criteria Mapping'!B:B,'Criteria Mapping'!A:A))</f>
        <v/>
      </c>
      <c r="N245" s="318" t="str">
        <f>IFERROR(IF(_xlfn.XLOOKUP($J245,Criterion_list!$J:$J,Criterion_list!D:D)=0,"",_xlfn.XLOOKUP($J245,Criterion_list!$J:$J,Criterion_list!D:D)),"")</f>
        <v/>
      </c>
      <c r="O245" s="318" t="str">
        <f>IFERROR(IF(_xlfn.XLOOKUP($M245,Criterion_list!$C:$C,Criterion_list!E:E)=0,"",_xlfn.XLOOKUP($M245,Criterion_list!$C:$C,Criterion_list!E:E)),"")</f>
        <v/>
      </c>
      <c r="P245" s="330"/>
      <c r="Q245" s="304"/>
      <c r="R245" s="319" t="str">
        <f t="shared" si="3"/>
        <v/>
      </c>
      <c r="S245" s="304"/>
      <c r="T245" s="306"/>
      <c r="U245" s="305"/>
      <c r="V245" s="304"/>
      <c r="W245" s="304"/>
      <c r="X245" s="320" t="str">
        <f>IF(M245="","",_xlfn.XLOOKUP(M245,'Criteria Mapping'!A:A,'Criteria Mapping'!W:W))</f>
        <v/>
      </c>
      <c r="Y245" s="320" t="str">
        <f>IF(M245="","",_xlfn.XLOOKUP(M245,'Criteria Mapping'!A:A,'Criteria Mapping'!AH:AH))</f>
        <v/>
      </c>
      <c r="Z245" s="320" t="str">
        <f>IF(M245="","",_xlfn.XLOOKUP(M245,'Criteria Mapping'!A:A,'Criteria Mapping'!AD:AD))</f>
        <v/>
      </c>
      <c r="AA245"/>
      <c r="AC245" s="313"/>
      <c r="AE245" s="313"/>
      <c r="AG245" s="313"/>
      <c r="AI245" s="313"/>
      <c r="AK245" s="313"/>
      <c r="AM245" s="313"/>
      <c r="AO245" s="313"/>
      <c r="AQ245" s="313"/>
      <c r="AS245" s="313"/>
      <c r="AU245" s="313"/>
      <c r="KR245" s="313"/>
      <c r="KT245" s="313"/>
      <c r="KV245" s="313"/>
      <c r="KX245" s="313"/>
      <c r="KZ245" s="313"/>
      <c r="LB245" s="313"/>
      <c r="LD245" s="313"/>
      <c r="LF245" s="313"/>
      <c r="LH245" s="313"/>
      <c r="LJ245" s="313"/>
      <c r="LL245" s="313"/>
      <c r="LN245" s="313"/>
      <c r="LP245" s="313"/>
      <c r="LR245" s="313"/>
      <c r="LT245" s="313"/>
      <c r="LV245" s="313"/>
      <c r="LX245" s="313"/>
      <c r="LZ245" s="313"/>
      <c r="MB245" s="313"/>
      <c r="MD245" s="313"/>
      <c r="MF245" s="313"/>
      <c r="MH245" s="313"/>
      <c r="MJ245" s="313"/>
      <c r="ML245" s="313"/>
      <c r="MN245" s="313"/>
      <c r="MP245" s="313"/>
      <c r="MR245" s="313"/>
      <c r="MT245" s="313"/>
      <c r="MV245" s="313"/>
      <c r="MX245" s="313"/>
      <c r="MZ245" s="313"/>
      <c r="NB245" s="313"/>
      <c r="ND245" s="313"/>
      <c r="NF245" s="313"/>
      <c r="NH245" s="313"/>
      <c r="NJ245" s="313"/>
      <c r="NL245" s="313"/>
      <c r="NN245" s="313"/>
      <c r="NP245" s="313"/>
      <c r="NR245" s="313"/>
    </row>
    <row r="246" spans="1:382" s="281" customFormat="1" ht="150" customHeight="1">
      <c r="A246"/>
      <c r="B246"/>
      <c r="C246"/>
      <c r="D246"/>
      <c r="E246"/>
      <c r="F246"/>
      <c r="G246"/>
      <c r="H246"/>
      <c r="I246" t="str">
        <f>IF(M246="","",INDEX(Criterion_list!F:F,MATCH('MMS criteria'!M246,Criterion_list!C:C,0)))</f>
        <v/>
      </c>
      <c r="J246" s="312"/>
      <c r="K246" s="316" t="str">
        <f>IFERROR(IF(_xlfn.XLOOKUP($M246,Criterion_list!$C:$C,Criterion_list!A:A)=0,"",_xlfn.XLOOKUP($M246,Criterion_list!$C:$C,Criterion_list!A:A)),"")</f>
        <v/>
      </c>
      <c r="L246" s="317" t="str">
        <f>IFERROR(IF(_xlfn.XLOOKUP($M246,Criterion_list!$C:$C,Criterion_list!B:B)=0,"",_xlfn.XLOOKUP($M246,Criterion_list!$C:$C,Criterion_list!B:B)),"")</f>
        <v/>
      </c>
      <c r="M246" s="317" t="str">
        <f>IF(J246="","",_xlfn.XLOOKUP(J246,'Criteria Mapping'!B:B,'Criteria Mapping'!A:A))</f>
        <v/>
      </c>
      <c r="N246" s="318" t="str">
        <f>IFERROR(IF(_xlfn.XLOOKUP($J246,Criterion_list!$J:$J,Criterion_list!D:D)=0,"",_xlfn.XLOOKUP($J246,Criterion_list!$J:$J,Criterion_list!D:D)),"")</f>
        <v/>
      </c>
      <c r="O246" s="318" t="str">
        <f>IFERROR(IF(_xlfn.XLOOKUP($M246,Criterion_list!$C:$C,Criterion_list!E:E)=0,"",_xlfn.XLOOKUP($M246,Criterion_list!$C:$C,Criterion_list!E:E)),"")</f>
        <v/>
      </c>
      <c r="P246" s="330"/>
      <c r="Q246" s="304"/>
      <c r="R246" s="319" t="str">
        <f t="shared" si="3"/>
        <v/>
      </c>
      <c r="S246" s="304"/>
      <c r="T246" s="306"/>
      <c r="U246" s="305"/>
      <c r="V246" s="304"/>
      <c r="W246" s="304"/>
      <c r="X246" s="320" t="str">
        <f>IF(M246="","",_xlfn.XLOOKUP(M246,'Criteria Mapping'!A:A,'Criteria Mapping'!W:W))</f>
        <v/>
      </c>
      <c r="Y246" s="320" t="str">
        <f>IF(M246="","",_xlfn.XLOOKUP(M246,'Criteria Mapping'!A:A,'Criteria Mapping'!AH:AH))</f>
        <v/>
      </c>
      <c r="Z246" s="320" t="str">
        <f>IF(M246="","",_xlfn.XLOOKUP(M246,'Criteria Mapping'!A:A,'Criteria Mapping'!AD:AD))</f>
        <v/>
      </c>
      <c r="AA246"/>
      <c r="AC246" s="313"/>
      <c r="AE246" s="313"/>
      <c r="AG246" s="313"/>
      <c r="AI246" s="313"/>
      <c r="AK246" s="313"/>
      <c r="AM246" s="313"/>
      <c r="AO246" s="313"/>
      <c r="AQ246" s="313"/>
      <c r="AS246" s="313"/>
      <c r="AU246" s="313"/>
      <c r="KR246" s="313"/>
      <c r="KT246" s="313"/>
      <c r="KV246" s="313"/>
      <c r="KX246" s="313"/>
      <c r="KZ246" s="313"/>
      <c r="LB246" s="313"/>
      <c r="LD246" s="313"/>
      <c r="LF246" s="313"/>
      <c r="LH246" s="313"/>
      <c r="LJ246" s="313"/>
      <c r="LL246" s="313"/>
      <c r="LN246" s="313"/>
      <c r="LP246" s="313"/>
      <c r="LR246" s="313"/>
      <c r="LT246" s="313"/>
      <c r="LV246" s="313"/>
      <c r="LX246" s="313"/>
      <c r="LZ246" s="313"/>
      <c r="MB246" s="313"/>
      <c r="MD246" s="313"/>
      <c r="MF246" s="313"/>
      <c r="MH246" s="313"/>
      <c r="MJ246" s="313"/>
      <c r="ML246" s="313"/>
      <c r="MN246" s="313"/>
      <c r="MP246" s="313"/>
      <c r="MR246" s="313"/>
      <c r="MT246" s="313"/>
      <c r="MV246" s="313"/>
      <c r="MX246" s="313"/>
      <c r="MZ246" s="313"/>
      <c r="NB246" s="313"/>
      <c r="ND246" s="313"/>
      <c r="NF246" s="313"/>
      <c r="NH246" s="313"/>
      <c r="NJ246" s="313"/>
      <c r="NL246" s="313"/>
      <c r="NN246" s="313"/>
      <c r="NP246" s="313"/>
      <c r="NR246" s="313"/>
    </row>
    <row r="247" spans="1:382" s="281" customFormat="1" ht="150" customHeight="1">
      <c r="A247"/>
      <c r="B247"/>
      <c r="C247"/>
      <c r="D247"/>
      <c r="E247"/>
      <c r="F247"/>
      <c r="G247"/>
      <c r="H247"/>
      <c r="I247" t="str">
        <f>IF(M247="","",INDEX(Criterion_list!F:F,MATCH('MMS criteria'!M247,Criterion_list!C:C,0)))</f>
        <v/>
      </c>
      <c r="J247" s="312"/>
      <c r="K247" s="316" t="str">
        <f>IFERROR(IF(_xlfn.XLOOKUP($M247,Criterion_list!$C:$C,Criterion_list!A:A)=0,"",_xlfn.XLOOKUP($M247,Criterion_list!$C:$C,Criterion_list!A:A)),"")</f>
        <v/>
      </c>
      <c r="L247" s="317" t="str">
        <f>IFERROR(IF(_xlfn.XLOOKUP($M247,Criterion_list!$C:$C,Criterion_list!B:B)=0,"",_xlfn.XLOOKUP($M247,Criterion_list!$C:$C,Criterion_list!B:B)),"")</f>
        <v/>
      </c>
      <c r="M247" s="317" t="str">
        <f>IF(J247="","",_xlfn.XLOOKUP(J247,'Criteria Mapping'!B:B,'Criteria Mapping'!A:A))</f>
        <v/>
      </c>
      <c r="N247" s="318" t="str">
        <f>IFERROR(IF(_xlfn.XLOOKUP($J247,Criterion_list!$J:$J,Criterion_list!D:D)=0,"",_xlfn.XLOOKUP($J247,Criterion_list!$J:$J,Criterion_list!D:D)),"")</f>
        <v/>
      </c>
      <c r="O247" s="318" t="str">
        <f>IFERROR(IF(_xlfn.XLOOKUP($M247,Criterion_list!$C:$C,Criterion_list!E:E)=0,"",_xlfn.XLOOKUP($M247,Criterion_list!$C:$C,Criterion_list!E:E)),"")</f>
        <v/>
      </c>
      <c r="P247" s="330"/>
      <c r="Q247" s="304"/>
      <c r="R247" s="319" t="str">
        <f t="shared" si="3"/>
        <v/>
      </c>
      <c r="S247" s="304"/>
      <c r="T247" s="306"/>
      <c r="U247" s="305"/>
      <c r="V247" s="304"/>
      <c r="W247" s="304"/>
      <c r="X247" s="320" t="str">
        <f>IF(M247="","",_xlfn.XLOOKUP(M247,'Criteria Mapping'!A:A,'Criteria Mapping'!W:W))</f>
        <v/>
      </c>
      <c r="Y247" s="320" t="str">
        <f>IF(M247="","",_xlfn.XLOOKUP(M247,'Criteria Mapping'!A:A,'Criteria Mapping'!AH:AH))</f>
        <v/>
      </c>
      <c r="Z247" s="320" t="str">
        <f>IF(M247="","",_xlfn.XLOOKUP(M247,'Criteria Mapping'!A:A,'Criteria Mapping'!AD:AD))</f>
        <v/>
      </c>
      <c r="AA247"/>
      <c r="AC247" s="313"/>
      <c r="AE247" s="313"/>
      <c r="AG247" s="313"/>
      <c r="AI247" s="313"/>
      <c r="AK247" s="313"/>
      <c r="AM247" s="313"/>
      <c r="AO247" s="313"/>
      <c r="AQ247" s="313"/>
      <c r="AS247" s="313"/>
      <c r="AU247" s="313"/>
      <c r="KR247" s="313"/>
      <c r="KT247" s="313"/>
      <c r="KV247" s="313"/>
      <c r="KX247" s="313"/>
      <c r="KZ247" s="313"/>
      <c r="LB247" s="313"/>
      <c r="LD247" s="313"/>
      <c r="LF247" s="313"/>
      <c r="LH247" s="313"/>
      <c r="LJ247" s="313"/>
      <c r="LL247" s="313"/>
      <c r="LN247" s="313"/>
      <c r="LP247" s="313"/>
      <c r="LR247" s="313"/>
      <c r="LT247" s="313"/>
      <c r="LV247" s="313"/>
      <c r="LX247" s="313"/>
      <c r="LZ247" s="313"/>
      <c r="MB247" s="313"/>
      <c r="MD247" s="313"/>
      <c r="MF247" s="313"/>
      <c r="MH247" s="313"/>
      <c r="MJ247" s="313"/>
      <c r="ML247" s="313"/>
      <c r="MN247" s="313"/>
      <c r="MP247" s="313"/>
      <c r="MR247" s="313"/>
      <c r="MT247" s="313"/>
      <c r="MV247" s="313"/>
      <c r="MX247" s="313"/>
      <c r="MZ247" s="313"/>
      <c r="NB247" s="313"/>
      <c r="ND247" s="313"/>
      <c r="NF247" s="313"/>
      <c r="NH247" s="313"/>
      <c r="NJ247" s="313"/>
      <c r="NL247" s="313"/>
      <c r="NN247" s="313"/>
      <c r="NP247" s="313"/>
      <c r="NR247" s="313"/>
    </row>
    <row r="248" spans="1:382" s="281" customFormat="1" ht="150" customHeight="1">
      <c r="A248"/>
      <c r="B248"/>
      <c r="C248"/>
      <c r="D248"/>
      <c r="E248"/>
      <c r="F248"/>
      <c r="G248"/>
      <c r="H248"/>
      <c r="I248" t="str">
        <f>IF(M248="","",INDEX(Criterion_list!F:F,MATCH('MMS criteria'!M248,Criterion_list!C:C,0)))</f>
        <v/>
      </c>
      <c r="J248" s="312"/>
      <c r="K248" s="316" t="str">
        <f>IFERROR(IF(_xlfn.XLOOKUP($M248,Criterion_list!$C:$C,Criterion_list!A:A)=0,"",_xlfn.XLOOKUP($M248,Criterion_list!$C:$C,Criterion_list!A:A)),"")</f>
        <v/>
      </c>
      <c r="L248" s="317" t="str">
        <f>IFERROR(IF(_xlfn.XLOOKUP($M248,Criterion_list!$C:$C,Criterion_list!B:B)=0,"",_xlfn.XLOOKUP($M248,Criterion_list!$C:$C,Criterion_list!B:B)),"")</f>
        <v/>
      </c>
      <c r="M248" s="317" t="str">
        <f>IF(J248="","",_xlfn.XLOOKUP(J248,'Criteria Mapping'!B:B,'Criteria Mapping'!A:A))</f>
        <v/>
      </c>
      <c r="N248" s="318" t="str">
        <f>IFERROR(IF(_xlfn.XLOOKUP($J248,Criterion_list!$J:$J,Criterion_list!D:D)=0,"",_xlfn.XLOOKUP($J248,Criterion_list!$J:$J,Criterion_list!D:D)),"")</f>
        <v/>
      </c>
      <c r="O248" s="318" t="str">
        <f>IFERROR(IF(_xlfn.XLOOKUP($M248,Criterion_list!$C:$C,Criterion_list!E:E)=0,"",_xlfn.XLOOKUP($M248,Criterion_list!$C:$C,Criterion_list!E:E)),"")</f>
        <v/>
      </c>
      <c r="P248" s="330"/>
      <c r="Q248" s="304"/>
      <c r="R248" s="319" t="str">
        <f t="shared" si="3"/>
        <v/>
      </c>
      <c r="S248" s="304"/>
      <c r="T248" s="306"/>
      <c r="U248" s="305"/>
      <c r="V248" s="304"/>
      <c r="W248" s="304"/>
      <c r="X248" s="320" t="str">
        <f>IF(M248="","",_xlfn.XLOOKUP(M248,'Criteria Mapping'!A:A,'Criteria Mapping'!W:W))</f>
        <v/>
      </c>
      <c r="Y248" s="320" t="str">
        <f>IF(M248="","",_xlfn.XLOOKUP(M248,'Criteria Mapping'!A:A,'Criteria Mapping'!AH:AH))</f>
        <v/>
      </c>
      <c r="Z248" s="320" t="str">
        <f>IF(M248="","",_xlfn.XLOOKUP(M248,'Criteria Mapping'!A:A,'Criteria Mapping'!AD:AD))</f>
        <v/>
      </c>
      <c r="AA248"/>
      <c r="AC248" s="313"/>
      <c r="AE248" s="313"/>
      <c r="AG248" s="313"/>
      <c r="AI248" s="313"/>
      <c r="AK248" s="313"/>
      <c r="AM248" s="313"/>
      <c r="AO248" s="313"/>
      <c r="AQ248" s="313"/>
      <c r="AS248" s="313"/>
      <c r="AU248" s="313"/>
      <c r="KR248" s="313"/>
      <c r="KT248" s="313"/>
      <c r="KV248" s="313"/>
      <c r="KX248" s="313"/>
      <c r="KZ248" s="313"/>
      <c r="LB248" s="313"/>
      <c r="LD248" s="313"/>
      <c r="LF248" s="313"/>
      <c r="LH248" s="313"/>
      <c r="LJ248" s="313"/>
      <c r="LL248" s="313"/>
      <c r="LN248" s="313"/>
      <c r="LP248" s="313"/>
      <c r="LR248" s="313"/>
      <c r="LT248" s="313"/>
      <c r="LV248" s="313"/>
      <c r="LX248" s="313"/>
      <c r="LZ248" s="313"/>
      <c r="MB248" s="313"/>
      <c r="MD248" s="313"/>
      <c r="MF248" s="313"/>
      <c r="MH248" s="313"/>
      <c r="MJ248" s="313"/>
      <c r="ML248" s="313"/>
      <c r="MN248" s="313"/>
      <c r="MP248" s="313"/>
      <c r="MR248" s="313"/>
      <c r="MT248" s="313"/>
      <c r="MV248" s="313"/>
      <c r="MX248" s="313"/>
      <c r="MZ248" s="313"/>
      <c r="NB248" s="313"/>
      <c r="ND248" s="313"/>
      <c r="NF248" s="313"/>
      <c r="NH248" s="313"/>
      <c r="NJ248" s="313"/>
      <c r="NL248" s="313"/>
      <c r="NN248" s="313"/>
      <c r="NP248" s="313"/>
      <c r="NR248" s="313"/>
    </row>
    <row r="249" spans="1:382" s="281" customFormat="1" ht="150" customHeight="1">
      <c r="A249"/>
      <c r="B249"/>
      <c r="C249"/>
      <c r="D249"/>
      <c r="E249"/>
      <c r="F249"/>
      <c r="G249"/>
      <c r="H249"/>
      <c r="I249" t="str">
        <f>IF(M249="","",INDEX(Criterion_list!F:F,MATCH('MMS criteria'!M249,Criterion_list!C:C,0)))</f>
        <v/>
      </c>
      <c r="J249" s="312"/>
      <c r="K249" s="316" t="str">
        <f>IFERROR(IF(_xlfn.XLOOKUP($M249,Criterion_list!$C:$C,Criterion_list!A:A)=0,"",_xlfn.XLOOKUP($M249,Criterion_list!$C:$C,Criterion_list!A:A)),"")</f>
        <v/>
      </c>
      <c r="L249" s="317" t="str">
        <f>IFERROR(IF(_xlfn.XLOOKUP($M249,Criterion_list!$C:$C,Criterion_list!B:B)=0,"",_xlfn.XLOOKUP($M249,Criterion_list!$C:$C,Criterion_list!B:B)),"")</f>
        <v/>
      </c>
      <c r="M249" s="317" t="str">
        <f>IF(J249="","",_xlfn.XLOOKUP(J249,'Criteria Mapping'!B:B,'Criteria Mapping'!A:A))</f>
        <v/>
      </c>
      <c r="N249" s="318" t="str">
        <f>IFERROR(IF(_xlfn.XLOOKUP($J249,Criterion_list!$J:$J,Criterion_list!D:D)=0,"",_xlfn.XLOOKUP($J249,Criterion_list!$J:$J,Criterion_list!D:D)),"")</f>
        <v/>
      </c>
      <c r="O249" s="318" t="str">
        <f>IFERROR(IF(_xlfn.XLOOKUP($M249,Criterion_list!$C:$C,Criterion_list!E:E)=0,"",_xlfn.XLOOKUP($M249,Criterion_list!$C:$C,Criterion_list!E:E)),"")</f>
        <v/>
      </c>
      <c r="P249" s="330"/>
      <c r="Q249" s="304"/>
      <c r="R249" s="319" t="str">
        <f t="shared" si="3"/>
        <v/>
      </c>
      <c r="S249" s="304"/>
      <c r="T249" s="306"/>
      <c r="U249" s="305"/>
      <c r="V249" s="304"/>
      <c r="W249" s="304"/>
      <c r="X249" s="320" t="str">
        <f>IF(M249="","",_xlfn.XLOOKUP(M249,'Criteria Mapping'!A:A,'Criteria Mapping'!W:W))</f>
        <v/>
      </c>
      <c r="Y249" s="320" t="str">
        <f>IF(M249="","",_xlfn.XLOOKUP(M249,'Criteria Mapping'!A:A,'Criteria Mapping'!AH:AH))</f>
        <v/>
      </c>
      <c r="Z249" s="320" t="str">
        <f>IF(M249="","",_xlfn.XLOOKUP(M249,'Criteria Mapping'!A:A,'Criteria Mapping'!AD:AD))</f>
        <v/>
      </c>
      <c r="AA249"/>
      <c r="AC249" s="313"/>
      <c r="AE249" s="313"/>
      <c r="AG249" s="313"/>
      <c r="AI249" s="313"/>
      <c r="AK249" s="313"/>
      <c r="AM249" s="313"/>
      <c r="AO249" s="313"/>
      <c r="AQ249" s="313"/>
      <c r="AS249" s="313"/>
      <c r="AU249" s="313"/>
      <c r="KR249" s="313"/>
      <c r="KT249" s="313"/>
      <c r="KV249" s="313"/>
      <c r="KX249" s="313"/>
      <c r="KZ249" s="313"/>
      <c r="LB249" s="313"/>
      <c r="LD249" s="313"/>
      <c r="LF249" s="313"/>
      <c r="LH249" s="313"/>
      <c r="LJ249" s="313"/>
      <c r="LL249" s="313"/>
      <c r="LN249" s="313"/>
      <c r="LP249" s="313"/>
      <c r="LR249" s="313"/>
      <c r="LT249" s="313"/>
      <c r="LV249" s="313"/>
      <c r="LX249" s="313"/>
      <c r="LZ249" s="313"/>
      <c r="MB249" s="313"/>
      <c r="MD249" s="313"/>
      <c r="MF249" s="313"/>
      <c r="MH249" s="313"/>
      <c r="MJ249" s="313"/>
      <c r="ML249" s="313"/>
      <c r="MN249" s="313"/>
      <c r="MP249" s="313"/>
      <c r="MR249" s="313"/>
      <c r="MT249" s="313"/>
      <c r="MV249" s="313"/>
      <c r="MX249" s="313"/>
      <c r="MZ249" s="313"/>
      <c r="NB249" s="313"/>
      <c r="ND249" s="313"/>
      <c r="NF249" s="313"/>
      <c r="NH249" s="313"/>
      <c r="NJ249" s="313"/>
      <c r="NL249" s="313"/>
      <c r="NN249" s="313"/>
      <c r="NP249" s="313"/>
      <c r="NR249" s="313"/>
    </row>
    <row r="250" spans="1:382" s="281" customFormat="1" ht="150" customHeight="1">
      <c r="A250"/>
      <c r="B250"/>
      <c r="C250"/>
      <c r="D250"/>
      <c r="E250"/>
      <c r="F250"/>
      <c r="G250"/>
      <c r="H250"/>
      <c r="I250" t="str">
        <f>IF(M250="","",INDEX(Criterion_list!F:F,MATCH('MMS criteria'!M250,Criterion_list!C:C,0)))</f>
        <v/>
      </c>
      <c r="J250" s="312"/>
      <c r="K250" s="316" t="str">
        <f>IFERROR(IF(_xlfn.XLOOKUP($M250,Criterion_list!$C:$C,Criterion_list!A:A)=0,"",_xlfn.XLOOKUP($M250,Criterion_list!$C:$C,Criterion_list!A:A)),"")</f>
        <v/>
      </c>
      <c r="L250" s="317" t="str">
        <f>IFERROR(IF(_xlfn.XLOOKUP($M250,Criterion_list!$C:$C,Criterion_list!B:B)=0,"",_xlfn.XLOOKUP($M250,Criterion_list!$C:$C,Criterion_list!B:B)),"")</f>
        <v/>
      </c>
      <c r="M250" s="317" t="str">
        <f>IF(J250="","",_xlfn.XLOOKUP(J250,'Criteria Mapping'!B:B,'Criteria Mapping'!A:A))</f>
        <v/>
      </c>
      <c r="N250" s="318" t="str">
        <f>IFERROR(IF(_xlfn.XLOOKUP($J250,Criterion_list!$J:$J,Criterion_list!D:D)=0,"",_xlfn.XLOOKUP($J250,Criterion_list!$J:$J,Criterion_list!D:D)),"")</f>
        <v/>
      </c>
      <c r="O250" s="318" t="str">
        <f>IFERROR(IF(_xlfn.XLOOKUP($M250,Criterion_list!$C:$C,Criterion_list!E:E)=0,"",_xlfn.XLOOKUP($M250,Criterion_list!$C:$C,Criterion_list!E:E)),"")</f>
        <v/>
      </c>
      <c r="P250" s="330"/>
      <c r="Q250" s="304"/>
      <c r="R250" s="319" t="str">
        <f t="shared" si="3"/>
        <v/>
      </c>
      <c r="S250" s="304"/>
      <c r="T250" s="306"/>
      <c r="U250" s="305"/>
      <c r="V250" s="304"/>
      <c r="W250" s="304"/>
      <c r="X250" s="320" t="str">
        <f>IF(M250="","",_xlfn.XLOOKUP(M250,'Criteria Mapping'!A:A,'Criteria Mapping'!W:W))</f>
        <v/>
      </c>
      <c r="Y250" s="320" t="str">
        <f>IF(M250="","",_xlfn.XLOOKUP(M250,'Criteria Mapping'!A:A,'Criteria Mapping'!AH:AH))</f>
        <v/>
      </c>
      <c r="Z250" s="320" t="str">
        <f>IF(M250="","",_xlfn.XLOOKUP(M250,'Criteria Mapping'!A:A,'Criteria Mapping'!AD:AD))</f>
        <v/>
      </c>
      <c r="AA250"/>
      <c r="AC250" s="313"/>
      <c r="AE250" s="313"/>
      <c r="AG250" s="313"/>
      <c r="AI250" s="313"/>
      <c r="AK250" s="313"/>
      <c r="AM250" s="313"/>
      <c r="AO250" s="313"/>
      <c r="AQ250" s="313"/>
      <c r="AS250" s="313"/>
      <c r="AU250" s="313"/>
      <c r="KR250" s="313"/>
      <c r="KT250" s="313"/>
      <c r="KV250" s="313"/>
      <c r="KX250" s="313"/>
      <c r="KZ250" s="313"/>
      <c r="LB250" s="313"/>
      <c r="LD250" s="313"/>
      <c r="LF250" s="313"/>
      <c r="LH250" s="313"/>
      <c r="LJ250" s="313"/>
      <c r="LL250" s="313"/>
      <c r="LN250" s="313"/>
      <c r="LP250" s="313"/>
      <c r="LR250" s="313"/>
      <c r="LT250" s="313"/>
      <c r="LV250" s="313"/>
      <c r="LX250" s="313"/>
      <c r="LZ250" s="313"/>
      <c r="MB250" s="313"/>
      <c r="MD250" s="313"/>
      <c r="MF250" s="313"/>
      <c r="MH250" s="313"/>
      <c r="MJ250" s="313"/>
      <c r="ML250" s="313"/>
      <c r="MN250" s="313"/>
      <c r="MP250" s="313"/>
      <c r="MR250" s="313"/>
      <c r="MT250" s="313"/>
      <c r="MV250" s="313"/>
      <c r="MX250" s="313"/>
      <c r="MZ250" s="313"/>
      <c r="NB250" s="313"/>
      <c r="ND250" s="313"/>
      <c r="NF250" s="313"/>
      <c r="NH250" s="313"/>
      <c r="NJ250" s="313"/>
      <c r="NL250" s="313"/>
      <c r="NN250" s="313"/>
      <c r="NP250" s="313"/>
      <c r="NR250" s="313"/>
    </row>
    <row r="251" spans="1:382" s="281" customFormat="1" ht="150" customHeight="1">
      <c r="A251"/>
      <c r="B251"/>
      <c r="C251"/>
      <c r="D251"/>
      <c r="E251"/>
      <c r="F251"/>
      <c r="G251"/>
      <c r="H251"/>
      <c r="I251" t="str">
        <f>IF(M251="","",INDEX(Criterion_list!F:F,MATCH('MMS criteria'!M251,Criterion_list!C:C,0)))</f>
        <v/>
      </c>
      <c r="J251" s="312"/>
      <c r="K251" s="316" t="str">
        <f>IFERROR(IF(_xlfn.XLOOKUP($M251,Criterion_list!$C:$C,Criterion_list!A:A)=0,"",_xlfn.XLOOKUP($M251,Criterion_list!$C:$C,Criterion_list!A:A)),"")</f>
        <v/>
      </c>
      <c r="L251" s="317" t="str">
        <f>IFERROR(IF(_xlfn.XLOOKUP($M251,Criterion_list!$C:$C,Criterion_list!B:B)=0,"",_xlfn.XLOOKUP($M251,Criterion_list!$C:$C,Criterion_list!B:B)),"")</f>
        <v/>
      </c>
      <c r="M251" s="317" t="str">
        <f>IF(J251="","",_xlfn.XLOOKUP(J251,'Criteria Mapping'!B:B,'Criteria Mapping'!A:A))</f>
        <v/>
      </c>
      <c r="N251" s="318" t="str">
        <f>IFERROR(IF(_xlfn.XLOOKUP($J251,Criterion_list!$J:$J,Criterion_list!D:D)=0,"",_xlfn.XLOOKUP($J251,Criterion_list!$J:$J,Criterion_list!D:D)),"")</f>
        <v/>
      </c>
      <c r="O251" s="318" t="str">
        <f>IFERROR(IF(_xlfn.XLOOKUP($M251,Criterion_list!$C:$C,Criterion_list!E:E)=0,"",_xlfn.XLOOKUP($M251,Criterion_list!$C:$C,Criterion_list!E:E)),"")</f>
        <v/>
      </c>
      <c r="P251" s="330"/>
      <c r="Q251" s="304"/>
      <c r="R251" s="319" t="str">
        <f t="shared" si="3"/>
        <v/>
      </c>
      <c r="S251" s="304"/>
      <c r="T251" s="306"/>
      <c r="U251" s="305"/>
      <c r="V251" s="304"/>
      <c r="W251" s="304"/>
      <c r="X251" s="320" t="str">
        <f>IF(M251="","",_xlfn.XLOOKUP(M251,'Criteria Mapping'!A:A,'Criteria Mapping'!W:W))</f>
        <v/>
      </c>
      <c r="Y251" s="320" t="str">
        <f>IF(M251="","",_xlfn.XLOOKUP(M251,'Criteria Mapping'!A:A,'Criteria Mapping'!AH:AH))</f>
        <v/>
      </c>
      <c r="Z251" s="320" t="str">
        <f>IF(M251="","",_xlfn.XLOOKUP(M251,'Criteria Mapping'!A:A,'Criteria Mapping'!AD:AD))</f>
        <v/>
      </c>
      <c r="AA251"/>
      <c r="AC251" s="313"/>
      <c r="AE251" s="313"/>
      <c r="AG251" s="313"/>
      <c r="AI251" s="313"/>
      <c r="AK251" s="313"/>
      <c r="AM251" s="313"/>
      <c r="AO251" s="313"/>
      <c r="AQ251" s="313"/>
      <c r="AS251" s="313"/>
      <c r="AU251" s="313"/>
      <c r="KR251" s="313"/>
      <c r="KT251" s="313"/>
      <c r="KV251" s="313"/>
      <c r="KX251" s="313"/>
      <c r="KZ251" s="313"/>
      <c r="LB251" s="313"/>
      <c r="LD251" s="313"/>
      <c r="LF251" s="313"/>
      <c r="LH251" s="313"/>
      <c r="LJ251" s="313"/>
      <c r="LL251" s="313"/>
      <c r="LN251" s="313"/>
      <c r="LP251" s="313"/>
      <c r="LR251" s="313"/>
      <c r="LT251" s="313"/>
      <c r="LV251" s="313"/>
      <c r="LX251" s="313"/>
      <c r="LZ251" s="313"/>
      <c r="MB251" s="313"/>
      <c r="MD251" s="313"/>
      <c r="MF251" s="313"/>
      <c r="MH251" s="313"/>
      <c r="MJ251" s="313"/>
      <c r="ML251" s="313"/>
      <c r="MN251" s="313"/>
      <c r="MP251" s="313"/>
      <c r="MR251" s="313"/>
      <c r="MT251" s="313"/>
      <c r="MV251" s="313"/>
      <c r="MX251" s="313"/>
      <c r="MZ251" s="313"/>
      <c r="NB251" s="313"/>
      <c r="ND251" s="313"/>
      <c r="NF251" s="313"/>
      <c r="NH251" s="313"/>
      <c r="NJ251" s="313"/>
      <c r="NL251" s="313"/>
      <c r="NN251" s="313"/>
      <c r="NP251" s="313"/>
      <c r="NR251" s="313"/>
    </row>
    <row r="252" spans="1:382" s="281" customFormat="1" ht="150" customHeight="1">
      <c r="A252"/>
      <c r="B252"/>
      <c r="C252"/>
      <c r="D252"/>
      <c r="E252"/>
      <c r="F252"/>
      <c r="G252"/>
      <c r="H252"/>
      <c r="I252" t="str">
        <f>IF(M252="","",INDEX(Criterion_list!F:F,MATCH('MMS criteria'!M252,Criterion_list!C:C,0)))</f>
        <v/>
      </c>
      <c r="J252" s="312"/>
      <c r="K252" s="316" t="str">
        <f>IFERROR(IF(_xlfn.XLOOKUP($M252,Criterion_list!$C:$C,Criterion_list!A:A)=0,"",_xlfn.XLOOKUP($M252,Criterion_list!$C:$C,Criterion_list!A:A)),"")</f>
        <v/>
      </c>
      <c r="L252" s="317" t="str">
        <f>IFERROR(IF(_xlfn.XLOOKUP($M252,Criterion_list!$C:$C,Criterion_list!B:B)=0,"",_xlfn.XLOOKUP($M252,Criterion_list!$C:$C,Criterion_list!B:B)),"")</f>
        <v/>
      </c>
      <c r="M252" s="317" t="str">
        <f>IF(J252="","",_xlfn.XLOOKUP(J252,'Criteria Mapping'!B:B,'Criteria Mapping'!A:A))</f>
        <v/>
      </c>
      <c r="N252" s="318" t="str">
        <f>IFERROR(IF(_xlfn.XLOOKUP($J252,Criterion_list!$J:$J,Criterion_list!D:D)=0,"",_xlfn.XLOOKUP($J252,Criterion_list!$J:$J,Criterion_list!D:D)),"")</f>
        <v/>
      </c>
      <c r="O252" s="318" t="str">
        <f>IFERROR(IF(_xlfn.XLOOKUP($M252,Criterion_list!$C:$C,Criterion_list!E:E)=0,"",_xlfn.XLOOKUP($M252,Criterion_list!$C:$C,Criterion_list!E:E)),"")</f>
        <v/>
      </c>
      <c r="P252" s="330"/>
      <c r="Q252" s="304"/>
      <c r="R252" s="319" t="str">
        <f t="shared" si="3"/>
        <v/>
      </c>
      <c r="S252" s="304"/>
      <c r="T252" s="306"/>
      <c r="U252" s="305"/>
      <c r="V252" s="304"/>
      <c r="W252" s="304"/>
      <c r="X252" s="320" t="str">
        <f>IF(M252="","",_xlfn.XLOOKUP(M252,'Criteria Mapping'!A:A,'Criteria Mapping'!W:W))</f>
        <v/>
      </c>
      <c r="Y252" s="320" t="str">
        <f>IF(M252="","",_xlfn.XLOOKUP(M252,'Criteria Mapping'!A:A,'Criteria Mapping'!AH:AH))</f>
        <v/>
      </c>
      <c r="Z252" s="320" t="str">
        <f>IF(M252="","",_xlfn.XLOOKUP(M252,'Criteria Mapping'!A:A,'Criteria Mapping'!AD:AD))</f>
        <v/>
      </c>
      <c r="AA252"/>
      <c r="AC252" s="313"/>
      <c r="AE252" s="313"/>
      <c r="AG252" s="313"/>
      <c r="AI252" s="313"/>
      <c r="AK252" s="313"/>
      <c r="AM252" s="313"/>
      <c r="AO252" s="313"/>
      <c r="AQ252" s="313"/>
      <c r="AS252" s="313"/>
      <c r="AU252" s="313"/>
      <c r="KR252" s="313"/>
      <c r="KT252" s="313"/>
      <c r="KV252" s="313"/>
      <c r="KX252" s="313"/>
      <c r="KZ252" s="313"/>
      <c r="LB252" s="313"/>
      <c r="LD252" s="313"/>
      <c r="LF252" s="313"/>
      <c r="LH252" s="313"/>
      <c r="LJ252" s="313"/>
      <c r="LL252" s="313"/>
      <c r="LN252" s="313"/>
      <c r="LP252" s="313"/>
      <c r="LR252" s="313"/>
      <c r="LT252" s="313"/>
      <c r="LV252" s="313"/>
      <c r="LX252" s="313"/>
      <c r="LZ252" s="313"/>
      <c r="MB252" s="313"/>
      <c r="MD252" s="313"/>
      <c r="MF252" s="313"/>
      <c r="MH252" s="313"/>
      <c r="MJ252" s="313"/>
      <c r="ML252" s="313"/>
      <c r="MN252" s="313"/>
      <c r="MP252" s="313"/>
      <c r="MR252" s="313"/>
      <c r="MT252" s="313"/>
      <c r="MV252" s="313"/>
      <c r="MX252" s="313"/>
      <c r="MZ252" s="313"/>
      <c r="NB252" s="313"/>
      <c r="ND252" s="313"/>
      <c r="NF252" s="313"/>
      <c r="NH252" s="313"/>
      <c r="NJ252" s="313"/>
      <c r="NL252" s="313"/>
      <c r="NN252" s="313"/>
      <c r="NP252" s="313"/>
      <c r="NR252" s="313"/>
    </row>
    <row r="253" spans="1:382" s="281" customFormat="1" ht="150" customHeight="1">
      <c r="A253"/>
      <c r="B253"/>
      <c r="C253"/>
      <c r="D253"/>
      <c r="E253"/>
      <c r="F253"/>
      <c r="G253"/>
      <c r="H253"/>
      <c r="I253" t="str">
        <f>IF(M253="","",INDEX(Criterion_list!F:F,MATCH('MMS criteria'!M253,Criterion_list!C:C,0)))</f>
        <v/>
      </c>
      <c r="J253" s="312"/>
      <c r="K253" s="316" t="str">
        <f>IFERROR(IF(_xlfn.XLOOKUP($M253,Criterion_list!$C:$C,Criterion_list!A:A)=0,"",_xlfn.XLOOKUP($M253,Criterion_list!$C:$C,Criterion_list!A:A)),"")</f>
        <v/>
      </c>
      <c r="L253" s="317" t="str">
        <f>IFERROR(IF(_xlfn.XLOOKUP($M253,Criterion_list!$C:$C,Criterion_list!B:B)=0,"",_xlfn.XLOOKUP($M253,Criterion_list!$C:$C,Criterion_list!B:B)),"")</f>
        <v/>
      </c>
      <c r="M253" s="317" t="str">
        <f>IF(J253="","",_xlfn.XLOOKUP(J253,'Criteria Mapping'!B:B,'Criteria Mapping'!A:A))</f>
        <v/>
      </c>
      <c r="N253" s="318" t="str">
        <f>IFERROR(IF(_xlfn.XLOOKUP($J253,Criterion_list!$J:$J,Criterion_list!D:D)=0,"",_xlfn.XLOOKUP($J253,Criterion_list!$J:$J,Criterion_list!D:D)),"")</f>
        <v/>
      </c>
      <c r="O253" s="318" t="str">
        <f>IFERROR(IF(_xlfn.XLOOKUP($M253,Criterion_list!$C:$C,Criterion_list!E:E)=0,"",_xlfn.XLOOKUP($M253,Criterion_list!$C:$C,Criterion_list!E:E)),"")</f>
        <v/>
      </c>
      <c r="P253" s="330"/>
      <c r="Q253" s="304"/>
      <c r="R253" s="319" t="str">
        <f t="shared" si="3"/>
        <v/>
      </c>
      <c r="S253" s="304"/>
      <c r="T253" s="306"/>
      <c r="U253" s="305"/>
      <c r="V253" s="304"/>
      <c r="W253" s="304"/>
      <c r="X253" s="320" t="str">
        <f>IF(M253="","",_xlfn.XLOOKUP(M253,'Criteria Mapping'!A:A,'Criteria Mapping'!W:W))</f>
        <v/>
      </c>
      <c r="Y253" s="320" t="str">
        <f>IF(M253="","",_xlfn.XLOOKUP(M253,'Criteria Mapping'!A:A,'Criteria Mapping'!AH:AH))</f>
        <v/>
      </c>
      <c r="Z253" s="320" t="str">
        <f>IF(M253="","",_xlfn.XLOOKUP(M253,'Criteria Mapping'!A:A,'Criteria Mapping'!AD:AD))</f>
        <v/>
      </c>
      <c r="AA253"/>
      <c r="AC253" s="313"/>
      <c r="AE253" s="313"/>
      <c r="AG253" s="313"/>
      <c r="AI253" s="313"/>
      <c r="AK253" s="313"/>
      <c r="AM253" s="313"/>
      <c r="AO253" s="313"/>
      <c r="AQ253" s="313"/>
      <c r="AS253" s="313"/>
      <c r="AU253" s="313"/>
      <c r="KR253" s="313"/>
      <c r="KT253" s="313"/>
      <c r="KV253" s="313"/>
      <c r="KX253" s="313"/>
      <c r="KZ253" s="313"/>
      <c r="LB253" s="313"/>
      <c r="LD253" s="313"/>
      <c r="LF253" s="313"/>
      <c r="LH253" s="313"/>
      <c r="LJ253" s="313"/>
      <c r="LL253" s="313"/>
      <c r="LN253" s="313"/>
      <c r="LP253" s="313"/>
      <c r="LR253" s="313"/>
      <c r="LT253" s="313"/>
      <c r="LV253" s="313"/>
      <c r="LX253" s="313"/>
      <c r="LZ253" s="313"/>
      <c r="MB253" s="313"/>
      <c r="MD253" s="313"/>
      <c r="MF253" s="313"/>
      <c r="MH253" s="313"/>
      <c r="MJ253" s="313"/>
      <c r="ML253" s="313"/>
      <c r="MN253" s="313"/>
      <c r="MP253" s="313"/>
      <c r="MR253" s="313"/>
      <c r="MT253" s="313"/>
      <c r="MV253" s="313"/>
      <c r="MX253" s="313"/>
      <c r="MZ253" s="313"/>
      <c r="NB253" s="313"/>
      <c r="ND253" s="313"/>
      <c r="NF253" s="313"/>
      <c r="NH253" s="313"/>
      <c r="NJ253" s="313"/>
      <c r="NL253" s="313"/>
      <c r="NN253" s="313"/>
      <c r="NP253" s="313"/>
      <c r="NR253" s="313"/>
    </row>
    <row r="254" spans="1:382" s="281" customFormat="1" ht="150" customHeight="1">
      <c r="A254"/>
      <c r="B254"/>
      <c r="C254"/>
      <c r="D254"/>
      <c r="E254"/>
      <c r="F254"/>
      <c r="G254"/>
      <c r="H254"/>
      <c r="I254" t="str">
        <f>IF(M254="","",INDEX(Criterion_list!F:F,MATCH('MMS criteria'!M254,Criterion_list!C:C,0)))</f>
        <v/>
      </c>
      <c r="J254" s="312"/>
      <c r="K254" s="316" t="str">
        <f>IFERROR(IF(_xlfn.XLOOKUP($M254,Criterion_list!$C:$C,Criterion_list!A:A)=0,"",_xlfn.XLOOKUP($M254,Criterion_list!$C:$C,Criterion_list!A:A)),"")</f>
        <v/>
      </c>
      <c r="L254" s="317" t="str">
        <f>IFERROR(IF(_xlfn.XLOOKUP($M254,Criterion_list!$C:$C,Criterion_list!B:B)=0,"",_xlfn.XLOOKUP($M254,Criterion_list!$C:$C,Criterion_list!B:B)),"")</f>
        <v/>
      </c>
      <c r="M254" s="317" t="str">
        <f>IF(J254="","",_xlfn.XLOOKUP(J254,'Criteria Mapping'!B:B,'Criteria Mapping'!A:A))</f>
        <v/>
      </c>
      <c r="N254" s="318" t="str">
        <f>IFERROR(IF(_xlfn.XLOOKUP($J254,Criterion_list!$J:$J,Criterion_list!D:D)=0,"",_xlfn.XLOOKUP($J254,Criterion_list!$J:$J,Criterion_list!D:D)),"")</f>
        <v/>
      </c>
      <c r="O254" s="318" t="str">
        <f>IFERROR(IF(_xlfn.XLOOKUP($M254,Criterion_list!$C:$C,Criterion_list!E:E)=0,"",_xlfn.XLOOKUP($M254,Criterion_list!$C:$C,Criterion_list!E:E)),"")</f>
        <v/>
      </c>
      <c r="P254" s="330"/>
      <c r="Q254" s="304"/>
      <c r="R254" s="319" t="str">
        <f t="shared" si="3"/>
        <v/>
      </c>
      <c r="S254" s="304"/>
      <c r="T254" s="306"/>
      <c r="U254" s="305"/>
      <c r="V254" s="304"/>
      <c r="W254" s="304"/>
      <c r="X254" s="320" t="str">
        <f>IF(M254="","",_xlfn.XLOOKUP(M254,'Criteria Mapping'!A:A,'Criteria Mapping'!W:W))</f>
        <v/>
      </c>
      <c r="Y254" s="320" t="str">
        <f>IF(M254="","",_xlfn.XLOOKUP(M254,'Criteria Mapping'!A:A,'Criteria Mapping'!AH:AH))</f>
        <v/>
      </c>
      <c r="Z254" s="320" t="str">
        <f>IF(M254="","",_xlfn.XLOOKUP(M254,'Criteria Mapping'!A:A,'Criteria Mapping'!AD:AD))</f>
        <v/>
      </c>
      <c r="AA254"/>
      <c r="AC254" s="313"/>
      <c r="AE254" s="313"/>
      <c r="AG254" s="313"/>
      <c r="AI254" s="313"/>
      <c r="AK254" s="313"/>
      <c r="AM254" s="313"/>
      <c r="AO254" s="313"/>
      <c r="AQ254" s="313"/>
      <c r="AS254" s="313"/>
      <c r="AU254" s="313"/>
      <c r="KR254" s="313"/>
      <c r="KT254" s="313"/>
      <c r="KV254" s="313"/>
      <c r="KX254" s="313"/>
      <c r="KZ254" s="313"/>
      <c r="LB254" s="313"/>
      <c r="LD254" s="313"/>
      <c r="LF254" s="313"/>
      <c r="LH254" s="313"/>
      <c r="LJ254" s="313"/>
      <c r="LL254" s="313"/>
      <c r="LN254" s="313"/>
      <c r="LP254" s="313"/>
      <c r="LR254" s="313"/>
      <c r="LT254" s="313"/>
      <c r="LV254" s="313"/>
      <c r="LX254" s="313"/>
      <c r="LZ254" s="313"/>
      <c r="MB254" s="313"/>
      <c r="MD254" s="313"/>
      <c r="MF254" s="313"/>
      <c r="MH254" s="313"/>
      <c r="MJ254" s="313"/>
      <c r="ML254" s="313"/>
      <c r="MN254" s="313"/>
      <c r="MP254" s="313"/>
      <c r="MR254" s="313"/>
      <c r="MT254" s="313"/>
      <c r="MV254" s="313"/>
      <c r="MX254" s="313"/>
      <c r="MZ254" s="313"/>
      <c r="NB254" s="313"/>
      <c r="ND254" s="313"/>
      <c r="NF254" s="313"/>
      <c r="NH254" s="313"/>
      <c r="NJ254" s="313"/>
      <c r="NL254" s="313"/>
      <c r="NN254" s="313"/>
      <c r="NP254" s="313"/>
      <c r="NR254" s="313"/>
    </row>
    <row r="255" spans="1:382" s="281" customFormat="1" ht="150" customHeight="1">
      <c r="A255"/>
      <c r="B255"/>
      <c r="C255"/>
      <c r="D255"/>
      <c r="E255"/>
      <c r="F255"/>
      <c r="G255"/>
      <c r="H255"/>
      <c r="I255" t="str">
        <f>IF(M255="","",INDEX(Criterion_list!F:F,MATCH('MMS criteria'!M255,Criterion_list!C:C,0)))</f>
        <v/>
      </c>
      <c r="J255" s="312"/>
      <c r="K255" s="316" t="str">
        <f>IFERROR(IF(_xlfn.XLOOKUP($M255,Criterion_list!$C:$C,Criterion_list!A:A)=0,"",_xlfn.XLOOKUP($M255,Criterion_list!$C:$C,Criterion_list!A:A)),"")</f>
        <v/>
      </c>
      <c r="L255" s="317" t="str">
        <f>IFERROR(IF(_xlfn.XLOOKUP($M255,Criterion_list!$C:$C,Criterion_list!B:B)=0,"",_xlfn.XLOOKUP($M255,Criterion_list!$C:$C,Criterion_list!B:B)),"")</f>
        <v/>
      </c>
      <c r="M255" s="317" t="str">
        <f>IF(J255="","",_xlfn.XLOOKUP(J255,'Criteria Mapping'!B:B,'Criteria Mapping'!A:A))</f>
        <v/>
      </c>
      <c r="N255" s="318" t="str">
        <f>IFERROR(IF(_xlfn.XLOOKUP($J255,Criterion_list!$J:$J,Criterion_list!D:D)=0,"",_xlfn.XLOOKUP($J255,Criterion_list!$J:$J,Criterion_list!D:D)),"")</f>
        <v/>
      </c>
      <c r="O255" s="318" t="str">
        <f>IFERROR(IF(_xlfn.XLOOKUP($M255,Criterion_list!$C:$C,Criterion_list!E:E)=0,"",_xlfn.XLOOKUP($M255,Criterion_list!$C:$C,Criterion_list!E:E)),"")</f>
        <v/>
      </c>
      <c r="P255" s="330"/>
      <c r="Q255" s="304"/>
      <c r="R255" s="319" t="str">
        <f t="shared" si="3"/>
        <v/>
      </c>
      <c r="S255" s="304"/>
      <c r="T255" s="306"/>
      <c r="U255" s="305"/>
      <c r="V255" s="304"/>
      <c r="W255" s="304"/>
      <c r="X255" s="320" t="str">
        <f>IF(M255="","",_xlfn.XLOOKUP(M255,'Criteria Mapping'!A:A,'Criteria Mapping'!W:W))</f>
        <v/>
      </c>
      <c r="Y255" s="320" t="str">
        <f>IF(M255="","",_xlfn.XLOOKUP(M255,'Criteria Mapping'!A:A,'Criteria Mapping'!AH:AH))</f>
        <v/>
      </c>
      <c r="Z255" s="320" t="str">
        <f>IF(M255="","",_xlfn.XLOOKUP(M255,'Criteria Mapping'!A:A,'Criteria Mapping'!AD:AD))</f>
        <v/>
      </c>
      <c r="AA255"/>
      <c r="AC255" s="313"/>
      <c r="AE255" s="313"/>
      <c r="AG255" s="313"/>
      <c r="AI255" s="313"/>
      <c r="AK255" s="313"/>
      <c r="AM255" s="313"/>
      <c r="AO255" s="313"/>
      <c r="AQ255" s="313"/>
      <c r="AS255" s="313"/>
      <c r="AU255" s="313"/>
      <c r="KR255" s="313"/>
      <c r="KT255" s="313"/>
      <c r="KV255" s="313"/>
      <c r="KX255" s="313"/>
      <c r="KZ255" s="313"/>
      <c r="LB255" s="313"/>
      <c r="LD255" s="313"/>
      <c r="LF255" s="313"/>
      <c r="LH255" s="313"/>
      <c r="LJ255" s="313"/>
      <c r="LL255" s="313"/>
      <c r="LN255" s="313"/>
      <c r="LP255" s="313"/>
      <c r="LR255" s="313"/>
      <c r="LT255" s="313"/>
      <c r="LV255" s="313"/>
      <c r="LX255" s="313"/>
      <c r="LZ255" s="313"/>
      <c r="MB255" s="313"/>
      <c r="MD255" s="313"/>
      <c r="MF255" s="313"/>
      <c r="MH255" s="313"/>
      <c r="MJ255" s="313"/>
      <c r="ML255" s="313"/>
      <c r="MN255" s="313"/>
      <c r="MP255" s="313"/>
      <c r="MR255" s="313"/>
      <c r="MT255" s="313"/>
      <c r="MV255" s="313"/>
      <c r="MX255" s="313"/>
      <c r="MZ255" s="313"/>
      <c r="NB255" s="313"/>
      <c r="ND255" s="313"/>
      <c r="NF255" s="313"/>
      <c r="NH255" s="313"/>
      <c r="NJ255" s="313"/>
      <c r="NL255" s="313"/>
      <c r="NN255" s="313"/>
      <c r="NP255" s="313"/>
      <c r="NR255" s="313"/>
    </row>
    <row r="256" spans="1:382" s="281" customFormat="1" ht="150" customHeight="1">
      <c r="A256"/>
      <c r="B256"/>
      <c r="C256"/>
      <c r="D256"/>
      <c r="E256"/>
      <c r="F256"/>
      <c r="G256"/>
      <c r="H256"/>
      <c r="I256" t="str">
        <f>IF(M256="","",INDEX(Criterion_list!F:F,MATCH('MMS criteria'!M256,Criterion_list!C:C,0)))</f>
        <v/>
      </c>
      <c r="J256" s="312"/>
      <c r="K256" s="316" t="str">
        <f>IFERROR(IF(_xlfn.XLOOKUP($M256,Criterion_list!$C:$C,Criterion_list!A:A)=0,"",_xlfn.XLOOKUP($M256,Criterion_list!$C:$C,Criterion_list!A:A)),"")</f>
        <v/>
      </c>
      <c r="L256" s="317" t="str">
        <f>IFERROR(IF(_xlfn.XLOOKUP($M256,Criterion_list!$C:$C,Criterion_list!B:B)=0,"",_xlfn.XLOOKUP($M256,Criterion_list!$C:$C,Criterion_list!B:B)),"")</f>
        <v/>
      </c>
      <c r="M256" s="317" t="str">
        <f>IF(J256="","",_xlfn.XLOOKUP(J256,'Criteria Mapping'!B:B,'Criteria Mapping'!A:A))</f>
        <v/>
      </c>
      <c r="N256" s="318" t="str">
        <f>IFERROR(IF(_xlfn.XLOOKUP($J256,Criterion_list!$J:$J,Criterion_list!D:D)=0,"",_xlfn.XLOOKUP($J256,Criterion_list!$J:$J,Criterion_list!D:D)),"")</f>
        <v/>
      </c>
      <c r="O256" s="318" t="str">
        <f>IFERROR(IF(_xlfn.XLOOKUP($M256,Criterion_list!$C:$C,Criterion_list!E:E)=0,"",_xlfn.XLOOKUP($M256,Criterion_list!$C:$C,Criterion_list!E:E)),"")</f>
        <v/>
      </c>
      <c r="P256" s="330"/>
      <c r="Q256" s="304"/>
      <c r="R256" s="319" t="str">
        <f t="shared" si="3"/>
        <v/>
      </c>
      <c r="S256" s="304"/>
      <c r="T256" s="306"/>
      <c r="U256" s="305"/>
      <c r="V256" s="304"/>
      <c r="W256" s="304"/>
      <c r="X256" s="320" t="str">
        <f>IF(M256="","",_xlfn.XLOOKUP(M256,'Criteria Mapping'!A:A,'Criteria Mapping'!W:W))</f>
        <v/>
      </c>
      <c r="Y256" s="320" t="str">
        <f>IF(M256="","",_xlfn.XLOOKUP(M256,'Criteria Mapping'!A:A,'Criteria Mapping'!AH:AH))</f>
        <v/>
      </c>
      <c r="Z256" s="320" t="str">
        <f>IF(M256="","",_xlfn.XLOOKUP(M256,'Criteria Mapping'!A:A,'Criteria Mapping'!AD:AD))</f>
        <v/>
      </c>
      <c r="AA256"/>
      <c r="AC256" s="313"/>
      <c r="AE256" s="313"/>
      <c r="AG256" s="313"/>
      <c r="AI256" s="313"/>
      <c r="AK256" s="313"/>
      <c r="AM256" s="313"/>
      <c r="AO256" s="313"/>
      <c r="AQ256" s="313"/>
      <c r="AS256" s="313"/>
      <c r="AU256" s="313"/>
      <c r="KR256" s="313"/>
      <c r="KT256" s="313"/>
      <c r="KV256" s="313"/>
      <c r="KX256" s="313"/>
      <c r="KZ256" s="313"/>
      <c r="LB256" s="313"/>
      <c r="LD256" s="313"/>
      <c r="LF256" s="313"/>
      <c r="LH256" s="313"/>
      <c r="LJ256" s="313"/>
      <c r="LL256" s="313"/>
      <c r="LN256" s="313"/>
      <c r="LP256" s="313"/>
      <c r="LR256" s="313"/>
      <c r="LT256" s="313"/>
      <c r="LV256" s="313"/>
      <c r="LX256" s="313"/>
      <c r="LZ256" s="313"/>
      <c r="MB256" s="313"/>
      <c r="MD256" s="313"/>
      <c r="MF256" s="313"/>
      <c r="MH256" s="313"/>
      <c r="MJ256" s="313"/>
      <c r="ML256" s="313"/>
      <c r="MN256" s="313"/>
      <c r="MP256" s="313"/>
      <c r="MR256" s="313"/>
      <c r="MT256" s="313"/>
      <c r="MV256" s="313"/>
      <c r="MX256" s="313"/>
      <c r="MZ256" s="313"/>
      <c r="NB256" s="313"/>
      <c r="ND256" s="313"/>
      <c r="NF256" s="313"/>
      <c r="NH256" s="313"/>
      <c r="NJ256" s="313"/>
      <c r="NL256" s="313"/>
      <c r="NN256" s="313"/>
      <c r="NP256" s="313"/>
      <c r="NR256" s="313"/>
    </row>
    <row r="257" spans="1:382" s="281" customFormat="1" ht="150" customHeight="1">
      <c r="A257"/>
      <c r="B257"/>
      <c r="C257"/>
      <c r="D257"/>
      <c r="E257"/>
      <c r="F257"/>
      <c r="G257"/>
      <c r="H257"/>
      <c r="I257" t="str">
        <f>IF(M257="","",INDEX(Criterion_list!F:F,MATCH('MMS criteria'!M257,Criterion_list!C:C,0)))</f>
        <v/>
      </c>
      <c r="J257" s="312"/>
      <c r="K257" s="316" t="str">
        <f>IFERROR(IF(_xlfn.XLOOKUP($M257,Criterion_list!$C:$C,Criterion_list!A:A)=0,"",_xlfn.XLOOKUP($M257,Criterion_list!$C:$C,Criterion_list!A:A)),"")</f>
        <v/>
      </c>
      <c r="L257" s="317" t="str">
        <f>IFERROR(IF(_xlfn.XLOOKUP($M257,Criterion_list!$C:$C,Criterion_list!B:B)=0,"",_xlfn.XLOOKUP($M257,Criterion_list!$C:$C,Criterion_list!B:B)),"")</f>
        <v/>
      </c>
      <c r="M257" s="317" t="str">
        <f>IF(J257="","",_xlfn.XLOOKUP(J257,'Criteria Mapping'!B:B,'Criteria Mapping'!A:A))</f>
        <v/>
      </c>
      <c r="N257" s="318" t="str">
        <f>IFERROR(IF(_xlfn.XLOOKUP($J257,Criterion_list!$J:$J,Criterion_list!D:D)=0,"",_xlfn.XLOOKUP($J257,Criterion_list!$J:$J,Criterion_list!D:D)),"")</f>
        <v/>
      </c>
      <c r="O257" s="318" t="str">
        <f>IFERROR(IF(_xlfn.XLOOKUP($M257,Criterion_list!$C:$C,Criterion_list!E:E)=0,"",_xlfn.XLOOKUP($M257,Criterion_list!$C:$C,Criterion_list!E:E)),"")</f>
        <v/>
      </c>
      <c r="P257" s="330"/>
      <c r="Q257" s="304"/>
      <c r="R257" s="319" t="str">
        <f t="shared" si="3"/>
        <v/>
      </c>
      <c r="S257" s="304"/>
      <c r="T257" s="306"/>
      <c r="U257" s="305"/>
      <c r="V257" s="304"/>
      <c r="W257" s="304"/>
      <c r="X257" s="320" t="str">
        <f>IF(M257="","",_xlfn.XLOOKUP(M257,'Criteria Mapping'!A:A,'Criteria Mapping'!W:W))</f>
        <v/>
      </c>
      <c r="Y257" s="320" t="str">
        <f>IF(M257="","",_xlfn.XLOOKUP(M257,'Criteria Mapping'!A:A,'Criteria Mapping'!AH:AH))</f>
        <v/>
      </c>
      <c r="Z257" s="320" t="str">
        <f>IF(M257="","",_xlfn.XLOOKUP(M257,'Criteria Mapping'!A:A,'Criteria Mapping'!AD:AD))</f>
        <v/>
      </c>
      <c r="AA257"/>
      <c r="AC257" s="313"/>
      <c r="AE257" s="313"/>
      <c r="AG257" s="313"/>
      <c r="AI257" s="313"/>
      <c r="AK257" s="313"/>
      <c r="AM257" s="313"/>
      <c r="AO257" s="313"/>
      <c r="AQ257" s="313"/>
      <c r="AS257" s="313"/>
      <c r="AU257" s="313"/>
      <c r="KR257" s="313"/>
      <c r="KT257" s="313"/>
      <c r="KV257" s="313"/>
      <c r="KX257" s="313"/>
      <c r="KZ257" s="313"/>
      <c r="LB257" s="313"/>
      <c r="LD257" s="313"/>
      <c r="LF257" s="313"/>
      <c r="LH257" s="313"/>
      <c r="LJ257" s="313"/>
      <c r="LL257" s="313"/>
      <c r="LN257" s="313"/>
      <c r="LP257" s="313"/>
      <c r="LR257" s="313"/>
      <c r="LT257" s="313"/>
      <c r="LV257" s="313"/>
      <c r="LX257" s="313"/>
      <c r="LZ257" s="313"/>
      <c r="MB257" s="313"/>
      <c r="MD257" s="313"/>
      <c r="MF257" s="313"/>
      <c r="MH257" s="313"/>
      <c r="MJ257" s="313"/>
      <c r="ML257" s="313"/>
      <c r="MN257" s="313"/>
      <c r="MP257" s="313"/>
      <c r="MR257" s="313"/>
      <c r="MT257" s="313"/>
      <c r="MV257" s="313"/>
      <c r="MX257" s="313"/>
      <c r="MZ257" s="313"/>
      <c r="NB257" s="313"/>
      <c r="ND257" s="313"/>
      <c r="NF257" s="313"/>
      <c r="NH257" s="313"/>
      <c r="NJ257" s="313"/>
      <c r="NL257" s="313"/>
      <c r="NN257" s="313"/>
      <c r="NP257" s="313"/>
      <c r="NR257" s="313"/>
    </row>
    <row r="258" spans="1:382" s="281" customFormat="1" ht="150" customHeight="1">
      <c r="A258"/>
      <c r="B258"/>
      <c r="C258"/>
      <c r="D258"/>
      <c r="E258"/>
      <c r="F258"/>
      <c r="G258"/>
      <c r="H258"/>
      <c r="I258" t="str">
        <f>IF(M258="","",INDEX(Criterion_list!F:F,MATCH('MMS criteria'!M258,Criterion_list!C:C,0)))</f>
        <v/>
      </c>
      <c r="J258" s="312"/>
      <c r="K258" s="316" t="str">
        <f>IFERROR(IF(_xlfn.XLOOKUP($M258,Criterion_list!$C:$C,Criterion_list!A:A)=0,"",_xlfn.XLOOKUP($M258,Criterion_list!$C:$C,Criterion_list!A:A)),"")</f>
        <v/>
      </c>
      <c r="L258" s="317" t="str">
        <f>IFERROR(IF(_xlfn.XLOOKUP($M258,Criterion_list!$C:$C,Criterion_list!B:B)=0,"",_xlfn.XLOOKUP($M258,Criterion_list!$C:$C,Criterion_list!B:B)),"")</f>
        <v/>
      </c>
      <c r="M258" s="317" t="str">
        <f>IF(J258="","",_xlfn.XLOOKUP(J258,'Criteria Mapping'!B:B,'Criteria Mapping'!A:A))</f>
        <v/>
      </c>
      <c r="N258" s="318" t="str">
        <f>IFERROR(IF(_xlfn.XLOOKUP($J258,Criterion_list!$J:$J,Criterion_list!D:D)=0,"",_xlfn.XLOOKUP($J258,Criterion_list!$J:$J,Criterion_list!D:D)),"")</f>
        <v/>
      </c>
      <c r="O258" s="318" t="str">
        <f>IFERROR(IF(_xlfn.XLOOKUP($M258,Criterion_list!$C:$C,Criterion_list!E:E)=0,"",_xlfn.XLOOKUP($M258,Criterion_list!$C:$C,Criterion_list!E:E)),"")</f>
        <v/>
      </c>
      <c r="P258" s="330"/>
      <c r="Q258" s="304"/>
      <c r="R258" s="319" t="str">
        <f t="shared" si="3"/>
        <v/>
      </c>
      <c r="S258" s="304"/>
      <c r="T258" s="306"/>
      <c r="U258" s="305"/>
      <c r="V258" s="304"/>
      <c r="W258" s="304"/>
      <c r="X258" s="320" t="str">
        <f>IF(M258="","",_xlfn.XLOOKUP(M258,'Criteria Mapping'!A:A,'Criteria Mapping'!W:W))</f>
        <v/>
      </c>
      <c r="Y258" s="320" t="str">
        <f>IF(M258="","",_xlfn.XLOOKUP(M258,'Criteria Mapping'!A:A,'Criteria Mapping'!AH:AH))</f>
        <v/>
      </c>
      <c r="Z258" s="320" t="str">
        <f>IF(M258="","",_xlfn.XLOOKUP(M258,'Criteria Mapping'!A:A,'Criteria Mapping'!AD:AD))</f>
        <v/>
      </c>
      <c r="AA258"/>
      <c r="AC258" s="313"/>
      <c r="AE258" s="313"/>
      <c r="AG258" s="313"/>
      <c r="AI258" s="313"/>
      <c r="AK258" s="313"/>
      <c r="AM258" s="313"/>
      <c r="AO258" s="313"/>
      <c r="AQ258" s="313"/>
      <c r="AS258" s="313"/>
      <c r="AU258" s="313"/>
      <c r="KR258" s="313"/>
      <c r="KT258" s="313"/>
      <c r="KV258" s="313"/>
      <c r="KX258" s="313"/>
      <c r="KZ258" s="313"/>
      <c r="LB258" s="313"/>
      <c r="LD258" s="313"/>
      <c r="LF258" s="313"/>
      <c r="LH258" s="313"/>
      <c r="LJ258" s="313"/>
      <c r="LL258" s="313"/>
      <c r="LN258" s="313"/>
      <c r="LP258" s="313"/>
      <c r="LR258" s="313"/>
      <c r="LT258" s="313"/>
      <c r="LV258" s="313"/>
      <c r="LX258" s="313"/>
      <c r="LZ258" s="313"/>
      <c r="MB258" s="313"/>
      <c r="MD258" s="313"/>
      <c r="MF258" s="313"/>
      <c r="MH258" s="313"/>
      <c r="MJ258" s="313"/>
      <c r="ML258" s="313"/>
      <c r="MN258" s="313"/>
      <c r="MP258" s="313"/>
      <c r="MR258" s="313"/>
      <c r="MT258" s="313"/>
      <c r="MV258" s="313"/>
      <c r="MX258" s="313"/>
      <c r="MZ258" s="313"/>
      <c r="NB258" s="313"/>
      <c r="ND258" s="313"/>
      <c r="NF258" s="313"/>
      <c r="NH258" s="313"/>
      <c r="NJ258" s="313"/>
      <c r="NL258" s="313"/>
      <c r="NN258" s="313"/>
      <c r="NP258" s="313"/>
      <c r="NR258" s="313"/>
    </row>
    <row r="259" spans="1:382" s="281" customFormat="1" ht="150" customHeight="1">
      <c r="A259"/>
      <c r="B259"/>
      <c r="C259"/>
      <c r="D259"/>
      <c r="E259"/>
      <c r="F259"/>
      <c r="G259"/>
      <c r="H259"/>
      <c r="I259" t="str">
        <f>IF(M259="","",INDEX(Criterion_list!F:F,MATCH('MMS criteria'!M259,Criterion_list!C:C,0)))</f>
        <v/>
      </c>
      <c r="J259" s="312"/>
      <c r="K259" s="316" t="str">
        <f>IFERROR(IF(_xlfn.XLOOKUP($M259,Criterion_list!$C:$C,Criterion_list!A:A)=0,"",_xlfn.XLOOKUP($M259,Criterion_list!$C:$C,Criterion_list!A:A)),"")</f>
        <v/>
      </c>
      <c r="L259" s="317" t="str">
        <f>IFERROR(IF(_xlfn.XLOOKUP($M259,Criterion_list!$C:$C,Criterion_list!B:B)=0,"",_xlfn.XLOOKUP($M259,Criterion_list!$C:$C,Criterion_list!B:B)),"")</f>
        <v/>
      </c>
      <c r="M259" s="317" t="str">
        <f>IF(J259="","",_xlfn.XLOOKUP(J259,'Criteria Mapping'!B:B,'Criteria Mapping'!A:A))</f>
        <v/>
      </c>
      <c r="N259" s="318" t="str">
        <f>IFERROR(IF(_xlfn.XLOOKUP($J259,Criterion_list!$J:$J,Criterion_list!D:D)=0,"",_xlfn.XLOOKUP($J259,Criterion_list!$J:$J,Criterion_list!D:D)),"")</f>
        <v/>
      </c>
      <c r="O259" s="318" t="str">
        <f>IFERROR(IF(_xlfn.XLOOKUP($M259,Criterion_list!$C:$C,Criterion_list!E:E)=0,"",_xlfn.XLOOKUP($M259,Criterion_list!$C:$C,Criterion_list!E:E)),"")</f>
        <v/>
      </c>
      <c r="P259" s="330"/>
      <c r="Q259" s="304"/>
      <c r="R259" s="319" t="str">
        <f t="shared" si="3"/>
        <v/>
      </c>
      <c r="S259" s="304"/>
      <c r="T259" s="306"/>
      <c r="U259" s="305"/>
      <c r="V259" s="304"/>
      <c r="W259" s="304"/>
      <c r="X259" s="320" t="str">
        <f>IF(M259="","",_xlfn.XLOOKUP(M259,'Criteria Mapping'!A:A,'Criteria Mapping'!W:W))</f>
        <v/>
      </c>
      <c r="Y259" s="320" t="str">
        <f>IF(M259="","",_xlfn.XLOOKUP(M259,'Criteria Mapping'!A:A,'Criteria Mapping'!AH:AH))</f>
        <v/>
      </c>
      <c r="Z259" s="320" t="str">
        <f>IF(M259="","",_xlfn.XLOOKUP(M259,'Criteria Mapping'!A:A,'Criteria Mapping'!AD:AD))</f>
        <v/>
      </c>
      <c r="AA259"/>
      <c r="AC259" s="313"/>
      <c r="AE259" s="313"/>
      <c r="AG259" s="313"/>
      <c r="AI259" s="313"/>
      <c r="AK259" s="313"/>
      <c r="AM259" s="313"/>
      <c r="AO259" s="313"/>
      <c r="AQ259" s="313"/>
      <c r="AS259" s="313"/>
      <c r="AU259" s="313"/>
      <c r="KR259" s="313"/>
      <c r="KT259" s="313"/>
      <c r="KV259" s="313"/>
      <c r="KX259" s="313"/>
      <c r="KZ259" s="313"/>
      <c r="LB259" s="313"/>
      <c r="LD259" s="313"/>
      <c r="LF259" s="313"/>
      <c r="LH259" s="313"/>
      <c r="LJ259" s="313"/>
      <c r="LL259" s="313"/>
      <c r="LN259" s="313"/>
      <c r="LP259" s="313"/>
      <c r="LR259" s="313"/>
      <c r="LT259" s="313"/>
      <c r="LV259" s="313"/>
      <c r="LX259" s="313"/>
      <c r="LZ259" s="313"/>
      <c r="MB259" s="313"/>
      <c r="MD259" s="313"/>
      <c r="MF259" s="313"/>
      <c r="MH259" s="313"/>
      <c r="MJ259" s="313"/>
      <c r="ML259" s="313"/>
      <c r="MN259" s="313"/>
      <c r="MP259" s="313"/>
      <c r="MR259" s="313"/>
      <c r="MT259" s="313"/>
      <c r="MV259" s="313"/>
      <c r="MX259" s="313"/>
      <c r="MZ259" s="313"/>
      <c r="NB259" s="313"/>
      <c r="ND259" s="313"/>
      <c r="NF259" s="313"/>
      <c r="NH259" s="313"/>
      <c r="NJ259" s="313"/>
      <c r="NL259" s="313"/>
      <c r="NN259" s="313"/>
      <c r="NP259" s="313"/>
      <c r="NR259" s="313"/>
    </row>
    <row r="260" spans="1:382" s="281" customFormat="1" ht="150" customHeight="1">
      <c r="A260"/>
      <c r="B260"/>
      <c r="C260"/>
      <c r="D260"/>
      <c r="E260"/>
      <c r="F260"/>
      <c r="G260"/>
      <c r="H260"/>
      <c r="I260" t="str">
        <f>IF(M260="","",INDEX(Criterion_list!F:F,MATCH('MMS criteria'!M260,Criterion_list!C:C,0)))</f>
        <v/>
      </c>
      <c r="J260" s="312"/>
      <c r="K260" s="316" t="str">
        <f>IFERROR(IF(_xlfn.XLOOKUP($M260,Criterion_list!$C:$C,Criterion_list!A:A)=0,"",_xlfn.XLOOKUP($M260,Criterion_list!$C:$C,Criterion_list!A:A)),"")</f>
        <v/>
      </c>
      <c r="L260" s="317" t="str">
        <f>IFERROR(IF(_xlfn.XLOOKUP($M260,Criterion_list!$C:$C,Criterion_list!B:B)=0,"",_xlfn.XLOOKUP($M260,Criterion_list!$C:$C,Criterion_list!B:B)),"")</f>
        <v/>
      </c>
      <c r="M260" s="317" t="str">
        <f>IF(J260="","",_xlfn.XLOOKUP(J260,'Criteria Mapping'!B:B,'Criteria Mapping'!A:A))</f>
        <v/>
      </c>
      <c r="N260" s="318" t="str">
        <f>IFERROR(IF(_xlfn.XLOOKUP($J260,Criterion_list!$J:$J,Criterion_list!D:D)=0,"",_xlfn.XLOOKUP($J260,Criterion_list!$J:$J,Criterion_list!D:D)),"")</f>
        <v/>
      </c>
      <c r="O260" s="318" t="str">
        <f>IFERROR(IF(_xlfn.XLOOKUP($M260,Criterion_list!$C:$C,Criterion_list!E:E)=0,"",_xlfn.XLOOKUP($M260,Criterion_list!$C:$C,Criterion_list!E:E)),"")</f>
        <v/>
      </c>
      <c r="P260" s="330"/>
      <c r="Q260" s="304"/>
      <c r="R260" s="319" t="str">
        <f t="shared" si="3"/>
        <v/>
      </c>
      <c r="S260" s="304"/>
      <c r="T260" s="306"/>
      <c r="U260" s="305"/>
      <c r="V260" s="304"/>
      <c r="W260" s="304"/>
      <c r="X260" s="320" t="str">
        <f>IF(M260="","",_xlfn.XLOOKUP(M260,'Criteria Mapping'!A:A,'Criteria Mapping'!W:W))</f>
        <v/>
      </c>
      <c r="Y260" s="320" t="str">
        <f>IF(M260="","",_xlfn.XLOOKUP(M260,'Criteria Mapping'!A:A,'Criteria Mapping'!AH:AH))</f>
        <v/>
      </c>
      <c r="Z260" s="320" t="str">
        <f>IF(M260="","",_xlfn.XLOOKUP(M260,'Criteria Mapping'!A:A,'Criteria Mapping'!AD:AD))</f>
        <v/>
      </c>
      <c r="AA260"/>
      <c r="AC260" s="313"/>
      <c r="AE260" s="313"/>
      <c r="AG260" s="313"/>
      <c r="AI260" s="313"/>
      <c r="AK260" s="313"/>
      <c r="AM260" s="313"/>
      <c r="AO260" s="313"/>
      <c r="AQ260" s="313"/>
      <c r="AS260" s="313"/>
      <c r="AU260" s="313"/>
      <c r="KR260" s="313"/>
      <c r="KT260" s="313"/>
      <c r="KV260" s="313"/>
      <c r="KX260" s="313"/>
      <c r="KZ260" s="313"/>
      <c r="LB260" s="313"/>
      <c r="LD260" s="313"/>
      <c r="LF260" s="313"/>
      <c r="LH260" s="313"/>
      <c r="LJ260" s="313"/>
      <c r="LL260" s="313"/>
      <c r="LN260" s="313"/>
      <c r="LP260" s="313"/>
      <c r="LR260" s="313"/>
      <c r="LT260" s="313"/>
      <c r="LV260" s="313"/>
      <c r="LX260" s="313"/>
      <c r="LZ260" s="313"/>
      <c r="MB260" s="313"/>
      <c r="MD260" s="313"/>
      <c r="MF260" s="313"/>
      <c r="MH260" s="313"/>
      <c r="MJ260" s="313"/>
      <c r="ML260" s="313"/>
      <c r="MN260" s="313"/>
      <c r="MP260" s="313"/>
      <c r="MR260" s="313"/>
      <c r="MT260" s="313"/>
      <c r="MV260" s="313"/>
      <c r="MX260" s="313"/>
      <c r="MZ260" s="313"/>
      <c r="NB260" s="313"/>
      <c r="ND260" s="313"/>
      <c r="NF260" s="313"/>
      <c r="NH260" s="313"/>
      <c r="NJ260" s="313"/>
      <c r="NL260" s="313"/>
      <c r="NN260" s="313"/>
      <c r="NP260" s="313"/>
      <c r="NR260" s="313"/>
    </row>
    <row r="261" spans="1:382" s="281" customFormat="1" ht="150" customHeight="1">
      <c r="A261"/>
      <c r="B261"/>
      <c r="C261"/>
      <c r="D261"/>
      <c r="E261"/>
      <c r="F261"/>
      <c r="G261"/>
      <c r="H261"/>
      <c r="I261" t="str">
        <f>IF(M261="","",INDEX(Criterion_list!F:F,MATCH('MMS criteria'!M261,Criterion_list!C:C,0)))</f>
        <v/>
      </c>
      <c r="J261" s="312"/>
      <c r="K261" s="316" t="str">
        <f>IFERROR(IF(_xlfn.XLOOKUP($M261,Criterion_list!$C:$C,Criterion_list!A:A)=0,"",_xlfn.XLOOKUP($M261,Criterion_list!$C:$C,Criterion_list!A:A)),"")</f>
        <v/>
      </c>
      <c r="L261" s="317" t="str">
        <f>IFERROR(IF(_xlfn.XLOOKUP($M261,Criterion_list!$C:$C,Criterion_list!B:B)=0,"",_xlfn.XLOOKUP($M261,Criterion_list!$C:$C,Criterion_list!B:B)),"")</f>
        <v/>
      </c>
      <c r="M261" s="317" t="str">
        <f>IF(J261="","",_xlfn.XLOOKUP(J261,'Criteria Mapping'!B:B,'Criteria Mapping'!A:A))</f>
        <v/>
      </c>
      <c r="N261" s="318" t="str">
        <f>IFERROR(IF(_xlfn.XLOOKUP($J261,Criterion_list!$J:$J,Criterion_list!D:D)=0,"",_xlfn.XLOOKUP($J261,Criterion_list!$J:$J,Criterion_list!D:D)),"")</f>
        <v/>
      </c>
      <c r="O261" s="318" t="str">
        <f>IFERROR(IF(_xlfn.XLOOKUP($M261,Criterion_list!$C:$C,Criterion_list!E:E)=0,"",_xlfn.XLOOKUP($M261,Criterion_list!$C:$C,Criterion_list!E:E)),"")</f>
        <v/>
      </c>
      <c r="P261" s="330"/>
      <c r="Q261" s="304"/>
      <c r="R261" s="319" t="str">
        <f t="shared" si="3"/>
        <v/>
      </c>
      <c r="S261" s="304"/>
      <c r="T261" s="306"/>
      <c r="U261" s="305"/>
      <c r="V261" s="304"/>
      <c r="W261" s="304"/>
      <c r="X261" s="320" t="str">
        <f>IF(M261="","",_xlfn.XLOOKUP(M261,'Criteria Mapping'!A:A,'Criteria Mapping'!W:W))</f>
        <v/>
      </c>
      <c r="Y261" s="320" t="str">
        <f>IF(M261="","",_xlfn.XLOOKUP(M261,'Criteria Mapping'!A:A,'Criteria Mapping'!AH:AH))</f>
        <v/>
      </c>
      <c r="Z261" s="320" t="str">
        <f>IF(M261="","",_xlfn.XLOOKUP(M261,'Criteria Mapping'!A:A,'Criteria Mapping'!AD:AD))</f>
        <v/>
      </c>
      <c r="AA261"/>
      <c r="AC261" s="313"/>
      <c r="AE261" s="313"/>
      <c r="AG261" s="313"/>
      <c r="AI261" s="313"/>
      <c r="AK261" s="313"/>
      <c r="AM261" s="313"/>
      <c r="AO261" s="313"/>
      <c r="AQ261" s="313"/>
      <c r="AS261" s="313"/>
      <c r="AU261" s="313"/>
      <c r="KR261" s="313"/>
      <c r="KT261" s="313"/>
      <c r="KV261" s="313"/>
      <c r="KX261" s="313"/>
      <c r="KZ261" s="313"/>
      <c r="LB261" s="313"/>
      <c r="LD261" s="313"/>
      <c r="LF261" s="313"/>
      <c r="LH261" s="313"/>
      <c r="LJ261" s="313"/>
      <c r="LL261" s="313"/>
      <c r="LN261" s="313"/>
      <c r="LP261" s="313"/>
      <c r="LR261" s="313"/>
      <c r="LT261" s="313"/>
      <c r="LV261" s="313"/>
      <c r="LX261" s="313"/>
      <c r="LZ261" s="313"/>
      <c r="MB261" s="313"/>
      <c r="MD261" s="313"/>
      <c r="MF261" s="313"/>
      <c r="MH261" s="313"/>
      <c r="MJ261" s="313"/>
      <c r="ML261" s="313"/>
      <c r="MN261" s="313"/>
      <c r="MP261" s="313"/>
      <c r="MR261" s="313"/>
      <c r="MT261" s="313"/>
      <c r="MV261" s="313"/>
      <c r="MX261" s="313"/>
      <c r="MZ261" s="313"/>
      <c r="NB261" s="313"/>
      <c r="ND261" s="313"/>
      <c r="NF261" s="313"/>
      <c r="NH261" s="313"/>
      <c r="NJ261" s="313"/>
      <c r="NL261" s="313"/>
      <c r="NN261" s="313"/>
      <c r="NP261" s="313"/>
      <c r="NR261" s="313"/>
    </row>
    <row r="262" spans="1:382" s="281" customFormat="1" ht="150" customHeight="1">
      <c r="A262"/>
      <c r="B262"/>
      <c r="C262"/>
      <c r="D262"/>
      <c r="E262"/>
      <c r="F262"/>
      <c r="G262"/>
      <c r="H262"/>
      <c r="I262" t="str">
        <f>IF(M262="","",INDEX(Criterion_list!F:F,MATCH('MMS criteria'!M262,Criterion_list!C:C,0)))</f>
        <v/>
      </c>
      <c r="J262" s="312"/>
      <c r="K262" s="316" t="str">
        <f>IFERROR(IF(_xlfn.XLOOKUP($M262,Criterion_list!$C:$C,Criterion_list!A:A)=0,"",_xlfn.XLOOKUP($M262,Criterion_list!$C:$C,Criterion_list!A:A)),"")</f>
        <v/>
      </c>
      <c r="L262" s="317" t="str">
        <f>IFERROR(IF(_xlfn.XLOOKUP($M262,Criterion_list!$C:$C,Criterion_list!B:B)=0,"",_xlfn.XLOOKUP($M262,Criterion_list!$C:$C,Criterion_list!B:B)),"")</f>
        <v/>
      </c>
      <c r="M262" s="317" t="str">
        <f>IF(J262="","",_xlfn.XLOOKUP(J262,'Criteria Mapping'!B:B,'Criteria Mapping'!A:A))</f>
        <v/>
      </c>
      <c r="N262" s="318" t="str">
        <f>IFERROR(IF(_xlfn.XLOOKUP($J262,Criterion_list!$J:$J,Criterion_list!D:D)=0,"",_xlfn.XLOOKUP($J262,Criterion_list!$J:$J,Criterion_list!D:D)),"")</f>
        <v/>
      </c>
      <c r="O262" s="318" t="str">
        <f>IFERROR(IF(_xlfn.XLOOKUP($M262,Criterion_list!$C:$C,Criterion_list!E:E)=0,"",_xlfn.XLOOKUP($M262,Criterion_list!$C:$C,Criterion_list!E:E)),"")</f>
        <v/>
      </c>
      <c r="P262" s="330"/>
      <c r="Q262" s="304"/>
      <c r="R262" s="319" t="str">
        <f t="shared" si="3"/>
        <v/>
      </c>
      <c r="S262" s="304"/>
      <c r="T262" s="306"/>
      <c r="U262" s="305"/>
      <c r="V262" s="304"/>
      <c r="W262" s="304"/>
      <c r="X262" s="320" t="str">
        <f>IF(M262="","",_xlfn.XLOOKUP(M262,'Criteria Mapping'!A:A,'Criteria Mapping'!W:W))</f>
        <v/>
      </c>
      <c r="Y262" s="320" t="str">
        <f>IF(M262="","",_xlfn.XLOOKUP(M262,'Criteria Mapping'!A:A,'Criteria Mapping'!AH:AH))</f>
        <v/>
      </c>
      <c r="Z262" s="320" t="str">
        <f>IF(M262="","",_xlfn.XLOOKUP(M262,'Criteria Mapping'!A:A,'Criteria Mapping'!AD:AD))</f>
        <v/>
      </c>
      <c r="AA262"/>
      <c r="AC262" s="313"/>
      <c r="AE262" s="313"/>
      <c r="AG262" s="313"/>
      <c r="AI262" s="313"/>
      <c r="AK262" s="313"/>
      <c r="AM262" s="313"/>
      <c r="AO262" s="313"/>
      <c r="AQ262" s="313"/>
      <c r="AS262" s="313"/>
      <c r="AU262" s="313"/>
      <c r="KR262" s="313"/>
      <c r="KT262" s="313"/>
      <c r="KV262" s="313"/>
      <c r="KX262" s="313"/>
      <c r="KZ262" s="313"/>
      <c r="LB262" s="313"/>
      <c r="LD262" s="313"/>
      <c r="LF262" s="313"/>
      <c r="LH262" s="313"/>
      <c r="LJ262" s="313"/>
      <c r="LL262" s="313"/>
      <c r="LN262" s="313"/>
      <c r="LP262" s="313"/>
      <c r="LR262" s="313"/>
      <c r="LT262" s="313"/>
      <c r="LV262" s="313"/>
      <c r="LX262" s="313"/>
      <c r="LZ262" s="313"/>
      <c r="MB262" s="313"/>
      <c r="MD262" s="313"/>
      <c r="MF262" s="313"/>
      <c r="MH262" s="313"/>
      <c r="MJ262" s="313"/>
      <c r="ML262" s="313"/>
      <c r="MN262" s="313"/>
      <c r="MP262" s="313"/>
      <c r="MR262" s="313"/>
      <c r="MT262" s="313"/>
      <c r="MV262" s="313"/>
      <c r="MX262" s="313"/>
      <c r="MZ262" s="313"/>
      <c r="NB262" s="313"/>
      <c r="ND262" s="313"/>
      <c r="NF262" s="313"/>
      <c r="NH262" s="313"/>
      <c r="NJ262" s="313"/>
      <c r="NL262" s="313"/>
      <c r="NN262" s="313"/>
      <c r="NP262" s="313"/>
      <c r="NR262" s="313"/>
    </row>
    <row r="263" spans="1:382" s="281" customFormat="1" ht="150" customHeight="1">
      <c r="A263"/>
      <c r="B263"/>
      <c r="C263"/>
      <c r="D263"/>
      <c r="E263"/>
      <c r="F263"/>
      <c r="G263"/>
      <c r="H263"/>
      <c r="I263" t="str">
        <f>IF(M263="","",INDEX(Criterion_list!F:F,MATCH('MMS criteria'!M263,Criterion_list!C:C,0)))</f>
        <v/>
      </c>
      <c r="J263" s="312"/>
      <c r="K263" s="316" t="str">
        <f>IFERROR(IF(_xlfn.XLOOKUP($M263,Criterion_list!$C:$C,Criterion_list!A:A)=0,"",_xlfn.XLOOKUP($M263,Criterion_list!$C:$C,Criterion_list!A:A)),"")</f>
        <v/>
      </c>
      <c r="L263" s="317" t="str">
        <f>IFERROR(IF(_xlfn.XLOOKUP($M263,Criterion_list!$C:$C,Criterion_list!B:B)=0,"",_xlfn.XLOOKUP($M263,Criterion_list!$C:$C,Criterion_list!B:B)),"")</f>
        <v/>
      </c>
      <c r="M263" s="317" t="str">
        <f>IF(J263="","",_xlfn.XLOOKUP(J263,'Criteria Mapping'!B:B,'Criteria Mapping'!A:A))</f>
        <v/>
      </c>
      <c r="N263" s="318" t="str">
        <f>IFERROR(IF(_xlfn.XLOOKUP($J263,Criterion_list!$J:$J,Criterion_list!D:D)=0,"",_xlfn.XLOOKUP($J263,Criterion_list!$J:$J,Criterion_list!D:D)),"")</f>
        <v/>
      </c>
      <c r="O263" s="318" t="str">
        <f>IFERROR(IF(_xlfn.XLOOKUP($M263,Criterion_list!$C:$C,Criterion_list!E:E)=0,"",_xlfn.XLOOKUP($M263,Criterion_list!$C:$C,Criterion_list!E:E)),"")</f>
        <v/>
      </c>
      <c r="P263" s="330"/>
      <c r="Q263" s="304"/>
      <c r="R263" s="319" t="str">
        <f t="shared" si="3"/>
        <v/>
      </c>
      <c r="S263" s="304"/>
      <c r="T263" s="306"/>
      <c r="U263" s="305"/>
      <c r="V263" s="304"/>
      <c r="W263" s="304"/>
      <c r="X263" s="320" t="str">
        <f>IF(M263="","",_xlfn.XLOOKUP(M263,'Criteria Mapping'!A:A,'Criteria Mapping'!W:W))</f>
        <v/>
      </c>
      <c r="Y263" s="320" t="str">
        <f>IF(M263="","",_xlfn.XLOOKUP(M263,'Criteria Mapping'!A:A,'Criteria Mapping'!AH:AH))</f>
        <v/>
      </c>
      <c r="Z263" s="320" t="str">
        <f>IF(M263="","",_xlfn.XLOOKUP(M263,'Criteria Mapping'!A:A,'Criteria Mapping'!AD:AD))</f>
        <v/>
      </c>
      <c r="AA263"/>
      <c r="AC263" s="313"/>
      <c r="AE263" s="313"/>
      <c r="AG263" s="313"/>
      <c r="AI263" s="313"/>
      <c r="AK263" s="313"/>
      <c r="AM263" s="313"/>
      <c r="AO263" s="313"/>
      <c r="AQ263" s="313"/>
      <c r="AS263" s="313"/>
      <c r="AU263" s="313"/>
      <c r="KR263" s="313"/>
      <c r="KT263" s="313"/>
      <c r="KV263" s="313"/>
      <c r="KX263" s="313"/>
      <c r="KZ263" s="313"/>
      <c r="LB263" s="313"/>
      <c r="LD263" s="313"/>
      <c r="LF263" s="313"/>
      <c r="LH263" s="313"/>
      <c r="LJ263" s="313"/>
      <c r="LL263" s="313"/>
      <c r="LN263" s="313"/>
      <c r="LP263" s="313"/>
      <c r="LR263" s="313"/>
      <c r="LT263" s="313"/>
      <c r="LV263" s="313"/>
      <c r="LX263" s="313"/>
      <c r="LZ263" s="313"/>
      <c r="MB263" s="313"/>
      <c r="MD263" s="313"/>
      <c r="MF263" s="313"/>
      <c r="MH263" s="313"/>
      <c r="MJ263" s="313"/>
      <c r="ML263" s="313"/>
      <c r="MN263" s="313"/>
      <c r="MP263" s="313"/>
      <c r="MR263" s="313"/>
      <c r="MT263" s="313"/>
      <c r="MV263" s="313"/>
      <c r="MX263" s="313"/>
      <c r="MZ263" s="313"/>
      <c r="NB263" s="313"/>
      <c r="ND263" s="313"/>
      <c r="NF263" s="313"/>
      <c r="NH263" s="313"/>
      <c r="NJ263" s="313"/>
      <c r="NL263" s="313"/>
      <c r="NN263" s="313"/>
      <c r="NP263" s="313"/>
      <c r="NR263" s="313"/>
    </row>
    <row r="264" spans="1:382" s="281" customFormat="1" ht="150" customHeight="1">
      <c r="A264"/>
      <c r="B264"/>
      <c r="C264"/>
      <c r="D264"/>
      <c r="E264"/>
      <c r="F264"/>
      <c r="G264"/>
      <c r="H264"/>
      <c r="I264" t="str">
        <f>IF(M264="","",INDEX(Criterion_list!F:F,MATCH('MMS criteria'!M264,Criterion_list!C:C,0)))</f>
        <v/>
      </c>
      <c r="J264" s="312"/>
      <c r="K264" s="316" t="str">
        <f>IFERROR(IF(_xlfn.XLOOKUP($M264,Criterion_list!$C:$C,Criterion_list!A:A)=0,"",_xlfn.XLOOKUP($M264,Criterion_list!$C:$C,Criterion_list!A:A)),"")</f>
        <v/>
      </c>
      <c r="L264" s="317" t="str">
        <f>IFERROR(IF(_xlfn.XLOOKUP($M264,Criterion_list!$C:$C,Criterion_list!B:B)=0,"",_xlfn.XLOOKUP($M264,Criterion_list!$C:$C,Criterion_list!B:B)),"")</f>
        <v/>
      </c>
      <c r="M264" s="317" t="str">
        <f>IF(J264="","",_xlfn.XLOOKUP(J264,'Criteria Mapping'!B:B,'Criteria Mapping'!A:A))</f>
        <v/>
      </c>
      <c r="N264" s="318" t="str">
        <f>IFERROR(IF(_xlfn.XLOOKUP($J264,Criterion_list!$J:$J,Criterion_list!D:D)=0,"",_xlfn.XLOOKUP($J264,Criterion_list!$J:$J,Criterion_list!D:D)),"")</f>
        <v/>
      </c>
      <c r="O264" s="318" t="str">
        <f>IFERROR(IF(_xlfn.XLOOKUP($M264,Criterion_list!$C:$C,Criterion_list!E:E)=0,"",_xlfn.XLOOKUP($M264,Criterion_list!$C:$C,Criterion_list!E:E)),"")</f>
        <v/>
      </c>
      <c r="P264" s="330"/>
      <c r="Q264" s="304"/>
      <c r="R264" s="319" t="str">
        <f t="shared" si="3"/>
        <v/>
      </c>
      <c r="S264" s="304"/>
      <c r="T264" s="306"/>
      <c r="U264" s="305"/>
      <c r="V264" s="304"/>
      <c r="W264" s="304"/>
      <c r="X264" s="320" t="str">
        <f>IF(M264="","",_xlfn.XLOOKUP(M264,'Criteria Mapping'!A:A,'Criteria Mapping'!W:W))</f>
        <v/>
      </c>
      <c r="Y264" s="320" t="str">
        <f>IF(M264="","",_xlfn.XLOOKUP(M264,'Criteria Mapping'!A:A,'Criteria Mapping'!AH:AH))</f>
        <v/>
      </c>
      <c r="Z264" s="320" t="str">
        <f>IF(M264="","",_xlfn.XLOOKUP(M264,'Criteria Mapping'!A:A,'Criteria Mapping'!AD:AD))</f>
        <v/>
      </c>
      <c r="AA264"/>
      <c r="AC264" s="313"/>
      <c r="AE264" s="313"/>
      <c r="AG264" s="313"/>
      <c r="AI264" s="313"/>
      <c r="AK264" s="313"/>
      <c r="AM264" s="313"/>
      <c r="AO264" s="313"/>
      <c r="AQ264" s="313"/>
      <c r="AS264" s="313"/>
      <c r="AU264" s="313"/>
      <c r="KR264" s="313"/>
      <c r="KT264" s="313"/>
      <c r="KV264" s="313"/>
      <c r="KX264" s="313"/>
      <c r="KZ264" s="313"/>
      <c r="LB264" s="313"/>
      <c r="LD264" s="313"/>
      <c r="LF264" s="313"/>
      <c r="LH264" s="313"/>
      <c r="LJ264" s="313"/>
      <c r="LL264" s="313"/>
      <c r="LN264" s="313"/>
      <c r="LP264" s="313"/>
      <c r="LR264" s="313"/>
      <c r="LT264" s="313"/>
      <c r="LV264" s="313"/>
      <c r="LX264" s="313"/>
      <c r="LZ264" s="313"/>
      <c r="MB264" s="313"/>
      <c r="MD264" s="313"/>
      <c r="MF264" s="313"/>
      <c r="MH264" s="313"/>
      <c r="MJ264" s="313"/>
      <c r="ML264" s="313"/>
      <c r="MN264" s="313"/>
      <c r="MP264" s="313"/>
      <c r="MR264" s="313"/>
      <c r="MT264" s="313"/>
      <c r="MV264" s="313"/>
      <c r="MX264" s="313"/>
      <c r="MZ264" s="313"/>
      <c r="NB264" s="313"/>
      <c r="ND264" s="313"/>
      <c r="NF264" s="313"/>
      <c r="NH264" s="313"/>
      <c r="NJ264" s="313"/>
      <c r="NL264" s="313"/>
      <c r="NN264" s="313"/>
      <c r="NP264" s="313"/>
      <c r="NR264" s="313"/>
    </row>
    <row r="265" spans="1:382" s="281" customFormat="1" ht="150" customHeight="1">
      <c r="A265"/>
      <c r="B265"/>
      <c r="C265"/>
      <c r="D265"/>
      <c r="E265"/>
      <c r="F265"/>
      <c r="G265"/>
      <c r="H265"/>
      <c r="I265" t="str">
        <f>IF(M265="","",INDEX(Criterion_list!F:F,MATCH('MMS criteria'!M265,Criterion_list!C:C,0)))</f>
        <v/>
      </c>
      <c r="J265" s="312"/>
      <c r="K265" s="316" t="str">
        <f>IFERROR(IF(_xlfn.XLOOKUP($M265,Criterion_list!$C:$C,Criterion_list!A:A)=0,"",_xlfn.XLOOKUP($M265,Criterion_list!$C:$C,Criterion_list!A:A)),"")</f>
        <v/>
      </c>
      <c r="L265" s="317" t="str">
        <f>IFERROR(IF(_xlfn.XLOOKUP($M265,Criterion_list!$C:$C,Criterion_list!B:B)=0,"",_xlfn.XLOOKUP($M265,Criterion_list!$C:$C,Criterion_list!B:B)),"")</f>
        <v/>
      </c>
      <c r="M265" s="317" t="str">
        <f>IF(J265="","",_xlfn.XLOOKUP(J265,'Criteria Mapping'!B:B,'Criteria Mapping'!A:A))</f>
        <v/>
      </c>
      <c r="N265" s="318" t="str">
        <f>IFERROR(IF(_xlfn.XLOOKUP($J265,Criterion_list!$J:$J,Criterion_list!D:D)=0,"",_xlfn.XLOOKUP($J265,Criterion_list!$J:$J,Criterion_list!D:D)),"")</f>
        <v/>
      </c>
      <c r="O265" s="318" t="str">
        <f>IFERROR(IF(_xlfn.XLOOKUP($M265,Criterion_list!$C:$C,Criterion_list!E:E)=0,"",_xlfn.XLOOKUP($M265,Criterion_list!$C:$C,Criterion_list!E:E)),"")</f>
        <v/>
      </c>
      <c r="P265" s="330"/>
      <c r="Q265" s="304"/>
      <c r="R265" s="319" t="str">
        <f t="shared" si="3"/>
        <v/>
      </c>
      <c r="S265" s="304"/>
      <c r="T265" s="306"/>
      <c r="U265" s="305"/>
      <c r="V265" s="304"/>
      <c r="W265" s="304"/>
      <c r="X265" s="320" t="str">
        <f>IF(M265="","",_xlfn.XLOOKUP(M265,'Criteria Mapping'!A:A,'Criteria Mapping'!W:W))</f>
        <v/>
      </c>
      <c r="Y265" s="320" t="str">
        <f>IF(M265="","",_xlfn.XLOOKUP(M265,'Criteria Mapping'!A:A,'Criteria Mapping'!AH:AH))</f>
        <v/>
      </c>
      <c r="Z265" s="320" t="str">
        <f>IF(M265="","",_xlfn.XLOOKUP(M265,'Criteria Mapping'!A:A,'Criteria Mapping'!AD:AD))</f>
        <v/>
      </c>
      <c r="AA265"/>
      <c r="AC265" s="313"/>
      <c r="AE265" s="313"/>
      <c r="AG265" s="313"/>
      <c r="AI265" s="313"/>
      <c r="AK265" s="313"/>
      <c r="AM265" s="313"/>
      <c r="AO265" s="313"/>
      <c r="AQ265" s="313"/>
      <c r="AS265" s="313"/>
      <c r="AU265" s="313"/>
      <c r="KR265" s="313"/>
      <c r="KT265" s="313"/>
      <c r="KV265" s="313"/>
      <c r="KX265" s="313"/>
      <c r="KZ265" s="313"/>
      <c r="LB265" s="313"/>
      <c r="LD265" s="313"/>
      <c r="LF265" s="313"/>
      <c r="LH265" s="313"/>
      <c r="LJ265" s="313"/>
      <c r="LL265" s="313"/>
      <c r="LN265" s="313"/>
      <c r="LP265" s="313"/>
      <c r="LR265" s="313"/>
      <c r="LT265" s="313"/>
      <c r="LV265" s="313"/>
      <c r="LX265" s="313"/>
      <c r="LZ265" s="313"/>
      <c r="MB265" s="313"/>
      <c r="MD265" s="313"/>
      <c r="MF265" s="313"/>
      <c r="MH265" s="313"/>
      <c r="MJ265" s="313"/>
      <c r="ML265" s="313"/>
      <c r="MN265" s="313"/>
      <c r="MP265" s="313"/>
      <c r="MR265" s="313"/>
      <c r="MT265" s="313"/>
      <c r="MV265" s="313"/>
      <c r="MX265" s="313"/>
      <c r="MZ265" s="313"/>
      <c r="NB265" s="313"/>
      <c r="ND265" s="313"/>
      <c r="NF265" s="313"/>
      <c r="NH265" s="313"/>
      <c r="NJ265" s="313"/>
      <c r="NL265" s="313"/>
      <c r="NN265" s="313"/>
      <c r="NP265" s="313"/>
      <c r="NR265" s="313"/>
    </row>
    <row r="266" spans="1:382" s="281" customFormat="1" ht="150" customHeight="1">
      <c r="A266"/>
      <c r="B266"/>
      <c r="C266"/>
      <c r="D266"/>
      <c r="E266"/>
      <c r="F266"/>
      <c r="G266"/>
      <c r="H266"/>
      <c r="I266" t="str">
        <f>IF(M266="","",INDEX(Criterion_list!F:F,MATCH('MMS criteria'!M266,Criterion_list!C:C,0)))</f>
        <v/>
      </c>
      <c r="J266" s="312"/>
      <c r="K266" s="316" t="str">
        <f>IFERROR(IF(_xlfn.XLOOKUP($M266,Criterion_list!$C:$C,Criterion_list!A:A)=0,"",_xlfn.XLOOKUP($M266,Criterion_list!$C:$C,Criterion_list!A:A)),"")</f>
        <v/>
      </c>
      <c r="L266" s="317" t="str">
        <f>IFERROR(IF(_xlfn.XLOOKUP($M266,Criterion_list!$C:$C,Criterion_list!B:B)=0,"",_xlfn.XLOOKUP($M266,Criterion_list!$C:$C,Criterion_list!B:B)),"")</f>
        <v/>
      </c>
      <c r="M266" s="317" t="str">
        <f>IF(J266="","",_xlfn.XLOOKUP(J266,'Criteria Mapping'!B:B,'Criteria Mapping'!A:A))</f>
        <v/>
      </c>
      <c r="N266" s="318" t="str">
        <f>IFERROR(IF(_xlfn.XLOOKUP($J266,Criterion_list!$J:$J,Criterion_list!D:D)=0,"",_xlfn.XLOOKUP($J266,Criterion_list!$J:$J,Criterion_list!D:D)),"")</f>
        <v/>
      </c>
      <c r="O266" s="318" t="str">
        <f>IFERROR(IF(_xlfn.XLOOKUP($M266,Criterion_list!$C:$C,Criterion_list!E:E)=0,"",_xlfn.XLOOKUP($M266,Criterion_list!$C:$C,Criterion_list!E:E)),"")</f>
        <v/>
      </c>
      <c r="P266" s="330"/>
      <c r="Q266" s="304"/>
      <c r="R266" s="319" t="str">
        <f t="shared" si="3"/>
        <v/>
      </c>
      <c r="S266" s="304"/>
      <c r="T266" s="306"/>
      <c r="U266" s="305"/>
      <c r="V266" s="304"/>
      <c r="W266" s="304"/>
      <c r="X266" s="320" t="str">
        <f>IF(M266="","",_xlfn.XLOOKUP(M266,'Criteria Mapping'!A:A,'Criteria Mapping'!W:W))</f>
        <v/>
      </c>
      <c r="Y266" s="320" t="str">
        <f>IF(M266="","",_xlfn.XLOOKUP(M266,'Criteria Mapping'!A:A,'Criteria Mapping'!AH:AH))</f>
        <v/>
      </c>
      <c r="Z266" s="320" t="str">
        <f>IF(M266="","",_xlfn.XLOOKUP(M266,'Criteria Mapping'!A:A,'Criteria Mapping'!AD:AD))</f>
        <v/>
      </c>
      <c r="AA266"/>
      <c r="AC266" s="313"/>
      <c r="AE266" s="313"/>
      <c r="AG266" s="313"/>
      <c r="AI266" s="313"/>
      <c r="AK266" s="313"/>
      <c r="AM266" s="313"/>
      <c r="AO266" s="313"/>
      <c r="AQ266" s="313"/>
      <c r="AS266" s="313"/>
      <c r="AU266" s="313"/>
      <c r="KR266" s="313"/>
      <c r="KT266" s="313"/>
      <c r="KV266" s="313"/>
      <c r="KX266" s="313"/>
      <c r="KZ266" s="313"/>
      <c r="LB266" s="313"/>
      <c r="LD266" s="313"/>
      <c r="LF266" s="313"/>
      <c r="LH266" s="313"/>
      <c r="LJ266" s="313"/>
      <c r="LL266" s="313"/>
      <c r="LN266" s="313"/>
      <c r="LP266" s="313"/>
      <c r="LR266" s="313"/>
      <c r="LT266" s="313"/>
      <c r="LV266" s="313"/>
      <c r="LX266" s="313"/>
      <c r="LZ266" s="313"/>
      <c r="MB266" s="313"/>
      <c r="MD266" s="313"/>
      <c r="MF266" s="313"/>
      <c r="MH266" s="313"/>
      <c r="MJ266" s="313"/>
      <c r="ML266" s="313"/>
      <c r="MN266" s="313"/>
      <c r="MP266" s="313"/>
      <c r="MR266" s="313"/>
      <c r="MT266" s="313"/>
      <c r="MV266" s="313"/>
      <c r="MX266" s="313"/>
      <c r="MZ266" s="313"/>
      <c r="NB266" s="313"/>
      <c r="ND266" s="313"/>
      <c r="NF266" s="313"/>
      <c r="NH266" s="313"/>
      <c r="NJ266" s="313"/>
      <c r="NL266" s="313"/>
      <c r="NN266" s="313"/>
      <c r="NP266" s="313"/>
      <c r="NR266" s="313"/>
    </row>
    <row r="267" spans="1:382" s="281" customFormat="1" ht="150" customHeight="1">
      <c r="A267"/>
      <c r="B267"/>
      <c r="C267"/>
      <c r="D267"/>
      <c r="E267"/>
      <c r="F267"/>
      <c r="G267"/>
      <c r="H267"/>
      <c r="I267" t="str">
        <f>IF(M267="","",INDEX(Criterion_list!F:F,MATCH('MMS criteria'!M267,Criterion_list!C:C,0)))</f>
        <v/>
      </c>
      <c r="J267" s="312"/>
      <c r="K267" s="316" t="str">
        <f>IFERROR(IF(_xlfn.XLOOKUP($M267,Criterion_list!$C:$C,Criterion_list!A:A)=0,"",_xlfn.XLOOKUP($M267,Criterion_list!$C:$C,Criterion_list!A:A)),"")</f>
        <v/>
      </c>
      <c r="L267" s="317" t="str">
        <f>IFERROR(IF(_xlfn.XLOOKUP($M267,Criterion_list!$C:$C,Criterion_list!B:B)=0,"",_xlfn.XLOOKUP($M267,Criterion_list!$C:$C,Criterion_list!B:B)),"")</f>
        <v/>
      </c>
      <c r="M267" s="317" t="str">
        <f>IF(J267="","",_xlfn.XLOOKUP(J267,'Criteria Mapping'!B:B,'Criteria Mapping'!A:A))</f>
        <v/>
      </c>
      <c r="N267" s="318" t="str">
        <f>IFERROR(IF(_xlfn.XLOOKUP($J267,Criterion_list!$J:$J,Criterion_list!D:D)=0,"",_xlfn.XLOOKUP($J267,Criterion_list!$J:$J,Criterion_list!D:D)),"")</f>
        <v/>
      </c>
      <c r="O267" s="318" t="str">
        <f>IFERROR(IF(_xlfn.XLOOKUP($M267,Criterion_list!$C:$C,Criterion_list!E:E)=0,"",_xlfn.XLOOKUP($M267,Criterion_list!$C:$C,Criterion_list!E:E)),"")</f>
        <v/>
      </c>
      <c r="P267" s="330"/>
      <c r="Q267" s="304"/>
      <c r="R267" s="319" t="str">
        <f t="shared" si="3"/>
        <v/>
      </c>
      <c r="S267" s="304"/>
      <c r="T267" s="306"/>
      <c r="U267" s="305"/>
      <c r="V267" s="304"/>
      <c r="W267" s="304"/>
      <c r="X267" s="320" t="str">
        <f>IF(M267="","",_xlfn.XLOOKUP(M267,'Criteria Mapping'!A:A,'Criteria Mapping'!W:W))</f>
        <v/>
      </c>
      <c r="Y267" s="320" t="str">
        <f>IF(M267="","",_xlfn.XLOOKUP(M267,'Criteria Mapping'!A:A,'Criteria Mapping'!AH:AH))</f>
        <v/>
      </c>
      <c r="Z267" s="320" t="str">
        <f>IF(M267="","",_xlfn.XLOOKUP(M267,'Criteria Mapping'!A:A,'Criteria Mapping'!AD:AD))</f>
        <v/>
      </c>
      <c r="AA267"/>
      <c r="AC267" s="313"/>
      <c r="AE267" s="313"/>
      <c r="AG267" s="313"/>
      <c r="AI267" s="313"/>
      <c r="AK267" s="313"/>
      <c r="AM267" s="313"/>
      <c r="AO267" s="313"/>
      <c r="AQ267" s="313"/>
      <c r="AS267" s="313"/>
      <c r="AU267" s="313"/>
      <c r="KR267" s="313"/>
      <c r="KT267" s="313"/>
      <c r="KV267" s="313"/>
      <c r="KX267" s="313"/>
      <c r="KZ267" s="313"/>
      <c r="LB267" s="313"/>
      <c r="LD267" s="313"/>
      <c r="LF267" s="313"/>
      <c r="LH267" s="313"/>
      <c r="LJ267" s="313"/>
      <c r="LL267" s="313"/>
      <c r="LN267" s="313"/>
      <c r="LP267" s="313"/>
      <c r="LR267" s="313"/>
      <c r="LT267" s="313"/>
      <c r="LV267" s="313"/>
      <c r="LX267" s="313"/>
      <c r="LZ267" s="313"/>
      <c r="MB267" s="313"/>
      <c r="MD267" s="313"/>
      <c r="MF267" s="313"/>
      <c r="MH267" s="313"/>
      <c r="MJ267" s="313"/>
      <c r="ML267" s="313"/>
      <c r="MN267" s="313"/>
      <c r="MP267" s="313"/>
      <c r="MR267" s="313"/>
      <c r="MT267" s="313"/>
      <c r="MV267" s="313"/>
      <c r="MX267" s="313"/>
      <c r="MZ267" s="313"/>
      <c r="NB267" s="313"/>
      <c r="ND267" s="313"/>
      <c r="NF267" s="313"/>
      <c r="NH267" s="313"/>
      <c r="NJ267" s="313"/>
      <c r="NL267" s="313"/>
      <c r="NN267" s="313"/>
      <c r="NP267" s="313"/>
      <c r="NR267" s="313"/>
    </row>
    <row r="268" spans="1:382" s="281" customFormat="1" ht="150" customHeight="1">
      <c r="A268"/>
      <c r="B268"/>
      <c r="C268"/>
      <c r="D268"/>
      <c r="E268"/>
      <c r="F268"/>
      <c r="G268"/>
      <c r="H268"/>
      <c r="I268" t="str">
        <f>IF(M268="","",INDEX(Criterion_list!F:F,MATCH('MMS criteria'!M268,Criterion_list!C:C,0)))</f>
        <v/>
      </c>
      <c r="J268" s="312"/>
      <c r="K268" s="316" t="str">
        <f>IFERROR(IF(_xlfn.XLOOKUP($M268,Criterion_list!$C:$C,Criterion_list!A:A)=0,"",_xlfn.XLOOKUP($M268,Criterion_list!$C:$C,Criterion_list!A:A)),"")</f>
        <v/>
      </c>
      <c r="L268" s="317" t="str">
        <f>IFERROR(IF(_xlfn.XLOOKUP($M268,Criterion_list!$C:$C,Criterion_list!B:B)=0,"",_xlfn.XLOOKUP($M268,Criterion_list!$C:$C,Criterion_list!B:B)),"")</f>
        <v/>
      </c>
      <c r="M268" s="317" t="str">
        <f>IF(J268="","",_xlfn.XLOOKUP(J268,'Criteria Mapping'!B:B,'Criteria Mapping'!A:A))</f>
        <v/>
      </c>
      <c r="N268" s="318" t="str">
        <f>IFERROR(IF(_xlfn.XLOOKUP($J268,Criterion_list!$J:$J,Criterion_list!D:D)=0,"",_xlfn.XLOOKUP($J268,Criterion_list!$J:$J,Criterion_list!D:D)),"")</f>
        <v/>
      </c>
      <c r="O268" s="318" t="str">
        <f>IFERROR(IF(_xlfn.XLOOKUP($M268,Criterion_list!$C:$C,Criterion_list!E:E)=0,"",_xlfn.XLOOKUP($M268,Criterion_list!$C:$C,Criterion_list!E:E)),"")</f>
        <v/>
      </c>
      <c r="P268" s="330"/>
      <c r="Q268" s="304"/>
      <c r="R268" s="319" t="str">
        <f t="shared" si="3"/>
        <v/>
      </c>
      <c r="S268" s="304"/>
      <c r="T268" s="306"/>
      <c r="U268" s="305"/>
      <c r="V268" s="304"/>
      <c r="W268" s="304"/>
      <c r="X268" s="320" t="str">
        <f>IF(M268="","",_xlfn.XLOOKUP(M268,'Criteria Mapping'!A:A,'Criteria Mapping'!W:W))</f>
        <v/>
      </c>
      <c r="Y268" s="320" t="str">
        <f>IF(M268="","",_xlfn.XLOOKUP(M268,'Criteria Mapping'!A:A,'Criteria Mapping'!AH:AH))</f>
        <v/>
      </c>
      <c r="Z268" s="320" t="str">
        <f>IF(M268="","",_xlfn.XLOOKUP(M268,'Criteria Mapping'!A:A,'Criteria Mapping'!AD:AD))</f>
        <v/>
      </c>
      <c r="AA268"/>
      <c r="AC268" s="313"/>
      <c r="AE268" s="313"/>
      <c r="AG268" s="313"/>
      <c r="AI268" s="313"/>
      <c r="AK268" s="313"/>
      <c r="AM268" s="313"/>
      <c r="AO268" s="313"/>
      <c r="AQ268" s="313"/>
      <c r="AS268" s="313"/>
      <c r="AU268" s="313"/>
      <c r="KR268" s="313"/>
      <c r="KT268" s="313"/>
      <c r="KV268" s="313"/>
      <c r="KX268" s="313"/>
      <c r="KZ268" s="313"/>
      <c r="LB268" s="313"/>
      <c r="LD268" s="313"/>
      <c r="LF268" s="313"/>
      <c r="LH268" s="313"/>
      <c r="LJ268" s="313"/>
      <c r="LL268" s="313"/>
      <c r="LN268" s="313"/>
      <c r="LP268" s="313"/>
      <c r="LR268" s="313"/>
      <c r="LT268" s="313"/>
      <c r="LV268" s="313"/>
      <c r="LX268" s="313"/>
      <c r="LZ268" s="313"/>
      <c r="MB268" s="313"/>
      <c r="MD268" s="313"/>
      <c r="MF268" s="313"/>
      <c r="MH268" s="313"/>
      <c r="MJ268" s="313"/>
      <c r="ML268" s="313"/>
      <c r="MN268" s="313"/>
      <c r="MP268" s="313"/>
      <c r="MR268" s="313"/>
      <c r="MT268" s="313"/>
      <c r="MV268" s="313"/>
      <c r="MX268" s="313"/>
      <c r="MZ268" s="313"/>
      <c r="NB268" s="313"/>
      <c r="ND268" s="313"/>
      <c r="NF268" s="313"/>
      <c r="NH268" s="313"/>
      <c r="NJ268" s="313"/>
      <c r="NL268" s="313"/>
      <c r="NN268" s="313"/>
      <c r="NP268" s="313"/>
      <c r="NR268" s="313"/>
    </row>
    <row r="269" spans="1:382" s="281" customFormat="1" ht="150" customHeight="1">
      <c r="A269"/>
      <c r="B269"/>
      <c r="C269"/>
      <c r="D269"/>
      <c r="E269"/>
      <c r="F269"/>
      <c r="G269"/>
      <c r="H269"/>
      <c r="I269" t="str">
        <f>IF(M269="","",INDEX(Criterion_list!F:F,MATCH('MMS criteria'!M269,Criterion_list!C:C,0)))</f>
        <v/>
      </c>
      <c r="J269" s="312"/>
      <c r="K269" s="316" t="str">
        <f>IFERROR(IF(_xlfn.XLOOKUP($M269,Criterion_list!$C:$C,Criterion_list!A:A)=0,"",_xlfn.XLOOKUP($M269,Criterion_list!$C:$C,Criterion_list!A:A)),"")</f>
        <v/>
      </c>
      <c r="L269" s="317" t="str">
        <f>IFERROR(IF(_xlfn.XLOOKUP($M269,Criterion_list!$C:$C,Criterion_list!B:B)=0,"",_xlfn.XLOOKUP($M269,Criterion_list!$C:$C,Criterion_list!B:B)),"")</f>
        <v/>
      </c>
      <c r="M269" s="317" t="str">
        <f>IF(J269="","",_xlfn.XLOOKUP(J269,'Criteria Mapping'!B:B,'Criteria Mapping'!A:A))</f>
        <v/>
      </c>
      <c r="N269" s="318" t="str">
        <f>IFERROR(IF(_xlfn.XLOOKUP($J269,Criterion_list!$J:$J,Criterion_list!D:D)=0,"",_xlfn.XLOOKUP($J269,Criterion_list!$J:$J,Criterion_list!D:D)),"")</f>
        <v/>
      </c>
      <c r="O269" s="318" t="str">
        <f>IFERROR(IF(_xlfn.XLOOKUP($M269,Criterion_list!$C:$C,Criterion_list!E:E)=0,"",_xlfn.XLOOKUP($M269,Criterion_list!$C:$C,Criterion_list!E:E)),"")</f>
        <v/>
      </c>
      <c r="P269" s="330"/>
      <c r="Q269" s="304"/>
      <c r="R269" s="319" t="str">
        <f t="shared" si="3"/>
        <v/>
      </c>
      <c r="S269" s="304"/>
      <c r="T269" s="306"/>
      <c r="U269" s="305"/>
      <c r="V269" s="304"/>
      <c r="W269" s="304"/>
      <c r="X269" s="320" t="str">
        <f>IF(M269="","",_xlfn.XLOOKUP(M269,'Criteria Mapping'!A:A,'Criteria Mapping'!W:W))</f>
        <v/>
      </c>
      <c r="Y269" s="320" t="str">
        <f>IF(M269="","",_xlfn.XLOOKUP(M269,'Criteria Mapping'!A:A,'Criteria Mapping'!AH:AH))</f>
        <v/>
      </c>
      <c r="Z269" s="320" t="str">
        <f>IF(M269="","",_xlfn.XLOOKUP(M269,'Criteria Mapping'!A:A,'Criteria Mapping'!AD:AD))</f>
        <v/>
      </c>
      <c r="AA269"/>
      <c r="AC269" s="313"/>
      <c r="AE269" s="313"/>
      <c r="AG269" s="313"/>
      <c r="AI269" s="313"/>
      <c r="AK269" s="313"/>
      <c r="AM269" s="313"/>
      <c r="AO269" s="313"/>
      <c r="AQ269" s="313"/>
      <c r="AS269" s="313"/>
      <c r="AU269" s="313"/>
      <c r="KR269" s="313"/>
      <c r="KT269" s="313"/>
      <c r="KV269" s="313"/>
      <c r="KX269" s="313"/>
      <c r="KZ269" s="313"/>
      <c r="LB269" s="313"/>
      <c r="LD269" s="313"/>
      <c r="LF269" s="313"/>
      <c r="LH269" s="313"/>
      <c r="LJ269" s="313"/>
      <c r="LL269" s="313"/>
      <c r="LN269" s="313"/>
      <c r="LP269" s="313"/>
      <c r="LR269" s="313"/>
      <c r="LT269" s="313"/>
      <c r="LV269" s="313"/>
      <c r="LX269" s="313"/>
      <c r="LZ269" s="313"/>
      <c r="MB269" s="313"/>
      <c r="MD269" s="313"/>
      <c r="MF269" s="313"/>
      <c r="MH269" s="313"/>
      <c r="MJ269" s="313"/>
      <c r="ML269" s="313"/>
      <c r="MN269" s="313"/>
      <c r="MP269" s="313"/>
      <c r="MR269" s="313"/>
      <c r="MT269" s="313"/>
      <c r="MV269" s="313"/>
      <c r="MX269" s="313"/>
      <c r="MZ269" s="313"/>
      <c r="NB269" s="313"/>
      <c r="ND269" s="313"/>
      <c r="NF269" s="313"/>
      <c r="NH269" s="313"/>
      <c r="NJ269" s="313"/>
      <c r="NL269" s="313"/>
      <c r="NN269" s="313"/>
      <c r="NP269" s="313"/>
      <c r="NR269" s="313"/>
    </row>
    <row r="270" spans="1:382" s="281" customFormat="1" ht="150" customHeight="1">
      <c r="A270"/>
      <c r="B270"/>
      <c r="C270"/>
      <c r="D270"/>
      <c r="E270"/>
      <c r="F270"/>
      <c r="G270"/>
      <c r="H270"/>
      <c r="I270" t="str">
        <f>IF(M270="","",INDEX(Criterion_list!F:F,MATCH('MMS criteria'!M270,Criterion_list!C:C,0)))</f>
        <v/>
      </c>
      <c r="J270" s="312"/>
      <c r="K270" s="316" t="str">
        <f>IFERROR(IF(_xlfn.XLOOKUP($M270,Criterion_list!$C:$C,Criterion_list!A:A)=0,"",_xlfn.XLOOKUP($M270,Criterion_list!$C:$C,Criterion_list!A:A)),"")</f>
        <v/>
      </c>
      <c r="L270" s="317" t="str">
        <f>IFERROR(IF(_xlfn.XLOOKUP($M270,Criterion_list!$C:$C,Criterion_list!B:B)=0,"",_xlfn.XLOOKUP($M270,Criterion_list!$C:$C,Criterion_list!B:B)),"")</f>
        <v/>
      </c>
      <c r="M270" s="317" t="str">
        <f>IF(J270="","",_xlfn.XLOOKUP(J270,'Criteria Mapping'!B:B,'Criteria Mapping'!A:A))</f>
        <v/>
      </c>
      <c r="N270" s="318" t="str">
        <f>IFERROR(IF(_xlfn.XLOOKUP($J270,Criterion_list!$J:$J,Criterion_list!D:D)=0,"",_xlfn.XLOOKUP($J270,Criterion_list!$J:$J,Criterion_list!D:D)),"")</f>
        <v/>
      </c>
      <c r="O270" s="318" t="str">
        <f>IFERROR(IF(_xlfn.XLOOKUP($M270,Criterion_list!$C:$C,Criterion_list!E:E)=0,"",_xlfn.XLOOKUP($M270,Criterion_list!$C:$C,Criterion_list!E:E)),"")</f>
        <v/>
      </c>
      <c r="P270" s="330"/>
      <c r="Q270" s="304"/>
      <c r="R270" s="319" t="str">
        <f t="shared" si="3"/>
        <v/>
      </c>
      <c r="S270" s="304"/>
      <c r="T270" s="306"/>
      <c r="U270" s="305"/>
      <c r="V270" s="304"/>
      <c r="W270" s="304"/>
      <c r="X270" s="320" t="str">
        <f>IF(M270="","",_xlfn.XLOOKUP(M270,'Criteria Mapping'!A:A,'Criteria Mapping'!W:W))</f>
        <v/>
      </c>
      <c r="Y270" s="320" t="str">
        <f>IF(M270="","",_xlfn.XLOOKUP(M270,'Criteria Mapping'!A:A,'Criteria Mapping'!AH:AH))</f>
        <v/>
      </c>
      <c r="Z270" s="320" t="str">
        <f>IF(M270="","",_xlfn.XLOOKUP(M270,'Criteria Mapping'!A:A,'Criteria Mapping'!AD:AD))</f>
        <v/>
      </c>
      <c r="AA270"/>
      <c r="AC270" s="313"/>
      <c r="AE270" s="313"/>
      <c r="AG270" s="313"/>
      <c r="AI270" s="313"/>
      <c r="AK270" s="313"/>
      <c r="AM270" s="313"/>
      <c r="AO270" s="313"/>
      <c r="AQ270" s="313"/>
      <c r="AS270" s="313"/>
      <c r="AU270" s="313"/>
      <c r="KR270" s="313"/>
      <c r="KT270" s="313"/>
      <c r="KV270" s="313"/>
      <c r="KX270" s="313"/>
      <c r="KZ270" s="313"/>
      <c r="LB270" s="313"/>
      <c r="LD270" s="313"/>
      <c r="LF270" s="313"/>
      <c r="LH270" s="313"/>
      <c r="LJ270" s="313"/>
      <c r="LL270" s="313"/>
      <c r="LN270" s="313"/>
      <c r="LP270" s="313"/>
      <c r="LR270" s="313"/>
      <c r="LT270" s="313"/>
      <c r="LV270" s="313"/>
      <c r="LX270" s="313"/>
      <c r="LZ270" s="313"/>
      <c r="MB270" s="313"/>
      <c r="MD270" s="313"/>
      <c r="MF270" s="313"/>
      <c r="MH270" s="313"/>
      <c r="MJ270" s="313"/>
      <c r="ML270" s="313"/>
      <c r="MN270" s="313"/>
      <c r="MP270" s="313"/>
      <c r="MR270" s="313"/>
      <c r="MT270" s="313"/>
      <c r="MV270" s="313"/>
      <c r="MX270" s="313"/>
      <c r="MZ270" s="313"/>
      <c r="NB270" s="313"/>
      <c r="ND270" s="313"/>
      <c r="NF270" s="313"/>
      <c r="NH270" s="313"/>
      <c r="NJ270" s="313"/>
      <c r="NL270" s="313"/>
      <c r="NN270" s="313"/>
      <c r="NP270" s="313"/>
      <c r="NR270" s="313"/>
    </row>
    <row r="271" spans="1:382" s="281" customFormat="1" ht="150" customHeight="1">
      <c r="A271"/>
      <c r="B271"/>
      <c r="C271"/>
      <c r="D271"/>
      <c r="E271"/>
      <c r="F271"/>
      <c r="G271"/>
      <c r="H271"/>
      <c r="I271" t="str">
        <f>IF(M271="","",INDEX(Criterion_list!F:F,MATCH('MMS criteria'!M271,Criterion_list!C:C,0)))</f>
        <v/>
      </c>
      <c r="J271" s="312"/>
      <c r="K271" s="316" t="str">
        <f>IFERROR(IF(_xlfn.XLOOKUP($M271,Criterion_list!$C:$C,Criterion_list!A:A)=0,"",_xlfn.XLOOKUP($M271,Criterion_list!$C:$C,Criterion_list!A:A)),"")</f>
        <v/>
      </c>
      <c r="L271" s="317" t="str">
        <f>IFERROR(IF(_xlfn.XLOOKUP($M271,Criterion_list!$C:$C,Criterion_list!B:B)=0,"",_xlfn.XLOOKUP($M271,Criterion_list!$C:$C,Criterion_list!B:B)),"")</f>
        <v/>
      </c>
      <c r="M271" s="317" t="str">
        <f>IF(J271="","",_xlfn.XLOOKUP(J271,'Criteria Mapping'!B:B,'Criteria Mapping'!A:A))</f>
        <v/>
      </c>
      <c r="N271" s="318" t="str">
        <f>IFERROR(IF(_xlfn.XLOOKUP($J271,Criterion_list!$J:$J,Criterion_list!D:D)=0,"",_xlfn.XLOOKUP($J271,Criterion_list!$J:$J,Criterion_list!D:D)),"")</f>
        <v/>
      </c>
      <c r="O271" s="318" t="str">
        <f>IFERROR(IF(_xlfn.XLOOKUP($M271,Criterion_list!$C:$C,Criterion_list!E:E)=0,"",_xlfn.XLOOKUP($M271,Criterion_list!$C:$C,Criterion_list!E:E)),"")</f>
        <v/>
      </c>
      <c r="P271" s="330"/>
      <c r="Q271" s="304"/>
      <c r="R271" s="319" t="str">
        <f t="shared" ref="R271:R334" si="4">IF(M271="","",IF((COUNTIFS(AB271:XFD271,"NC")+COUNTIFS(AB271:XFD271,"NA")+COUNTIFS(AB271:XFD271,"C"))&lt;COUNTA($AB$13:$XFD$13)/2,"Please select conformity for all sites",IF(COUNTIF(AB271:XFD271,"NC")&gt;0,"NC",IF(COUNTIF(AB271:XFD271,"C")&gt;0,"C","NA"))))</f>
        <v/>
      </c>
      <c r="S271" s="304"/>
      <c r="T271" s="306"/>
      <c r="U271" s="305"/>
      <c r="V271" s="304"/>
      <c r="W271" s="304"/>
      <c r="X271" s="320" t="str">
        <f>IF(M271="","",_xlfn.XLOOKUP(M271,'Criteria Mapping'!A:A,'Criteria Mapping'!W:W))</f>
        <v/>
      </c>
      <c r="Y271" s="320" t="str">
        <f>IF(M271="","",_xlfn.XLOOKUP(M271,'Criteria Mapping'!A:A,'Criteria Mapping'!AH:AH))</f>
        <v/>
      </c>
      <c r="Z271" s="320" t="str">
        <f>IF(M271="","",_xlfn.XLOOKUP(M271,'Criteria Mapping'!A:A,'Criteria Mapping'!AD:AD))</f>
        <v/>
      </c>
      <c r="AA271"/>
      <c r="AC271" s="313"/>
      <c r="AE271" s="313"/>
      <c r="AG271" s="313"/>
      <c r="AI271" s="313"/>
      <c r="AK271" s="313"/>
      <c r="AM271" s="313"/>
      <c r="AO271" s="313"/>
      <c r="AQ271" s="313"/>
      <c r="AS271" s="313"/>
      <c r="AU271" s="313"/>
      <c r="KR271" s="313"/>
      <c r="KT271" s="313"/>
      <c r="KV271" s="313"/>
      <c r="KX271" s="313"/>
      <c r="KZ271" s="313"/>
      <c r="LB271" s="313"/>
      <c r="LD271" s="313"/>
      <c r="LF271" s="313"/>
      <c r="LH271" s="313"/>
      <c r="LJ271" s="313"/>
      <c r="LL271" s="313"/>
      <c r="LN271" s="313"/>
      <c r="LP271" s="313"/>
      <c r="LR271" s="313"/>
      <c r="LT271" s="313"/>
      <c r="LV271" s="313"/>
      <c r="LX271" s="313"/>
      <c r="LZ271" s="313"/>
      <c r="MB271" s="313"/>
      <c r="MD271" s="313"/>
      <c r="MF271" s="313"/>
      <c r="MH271" s="313"/>
      <c r="MJ271" s="313"/>
      <c r="ML271" s="313"/>
      <c r="MN271" s="313"/>
      <c r="MP271" s="313"/>
      <c r="MR271" s="313"/>
      <c r="MT271" s="313"/>
      <c r="MV271" s="313"/>
      <c r="MX271" s="313"/>
      <c r="MZ271" s="313"/>
      <c r="NB271" s="313"/>
      <c r="ND271" s="313"/>
      <c r="NF271" s="313"/>
      <c r="NH271" s="313"/>
      <c r="NJ271" s="313"/>
      <c r="NL271" s="313"/>
      <c r="NN271" s="313"/>
      <c r="NP271" s="313"/>
      <c r="NR271" s="313"/>
    </row>
    <row r="272" spans="1:382" s="281" customFormat="1" ht="150" customHeight="1">
      <c r="A272"/>
      <c r="B272"/>
      <c r="C272"/>
      <c r="D272"/>
      <c r="E272"/>
      <c r="F272"/>
      <c r="G272"/>
      <c r="H272"/>
      <c r="I272" t="str">
        <f>IF(M272="","",INDEX(Criterion_list!F:F,MATCH('MMS criteria'!M272,Criterion_list!C:C,0)))</f>
        <v/>
      </c>
      <c r="J272" s="312"/>
      <c r="K272" s="316" t="str">
        <f>IFERROR(IF(_xlfn.XLOOKUP($M272,Criterion_list!$C:$C,Criterion_list!A:A)=0,"",_xlfn.XLOOKUP($M272,Criterion_list!$C:$C,Criterion_list!A:A)),"")</f>
        <v/>
      </c>
      <c r="L272" s="317" t="str">
        <f>IFERROR(IF(_xlfn.XLOOKUP($M272,Criterion_list!$C:$C,Criterion_list!B:B)=0,"",_xlfn.XLOOKUP($M272,Criterion_list!$C:$C,Criterion_list!B:B)),"")</f>
        <v/>
      </c>
      <c r="M272" s="317" t="str">
        <f>IF(J272="","",_xlfn.XLOOKUP(J272,'Criteria Mapping'!B:B,'Criteria Mapping'!A:A))</f>
        <v/>
      </c>
      <c r="N272" s="318" t="str">
        <f>IFERROR(IF(_xlfn.XLOOKUP($J272,Criterion_list!$J:$J,Criterion_list!D:D)=0,"",_xlfn.XLOOKUP($J272,Criterion_list!$J:$J,Criterion_list!D:D)),"")</f>
        <v/>
      </c>
      <c r="O272" s="318" t="str">
        <f>IFERROR(IF(_xlfn.XLOOKUP($M272,Criterion_list!$C:$C,Criterion_list!E:E)=0,"",_xlfn.XLOOKUP($M272,Criterion_list!$C:$C,Criterion_list!E:E)),"")</f>
        <v/>
      </c>
      <c r="P272" s="330"/>
      <c r="Q272" s="304"/>
      <c r="R272" s="319" t="str">
        <f t="shared" si="4"/>
        <v/>
      </c>
      <c r="S272" s="304"/>
      <c r="T272" s="306"/>
      <c r="U272" s="305"/>
      <c r="V272" s="304"/>
      <c r="W272" s="304"/>
      <c r="X272" s="320" t="str">
        <f>IF(M272="","",_xlfn.XLOOKUP(M272,'Criteria Mapping'!A:A,'Criteria Mapping'!W:W))</f>
        <v/>
      </c>
      <c r="Y272" s="320" t="str">
        <f>IF(M272="","",_xlfn.XLOOKUP(M272,'Criteria Mapping'!A:A,'Criteria Mapping'!AH:AH))</f>
        <v/>
      </c>
      <c r="Z272" s="320" t="str">
        <f>IF(M272="","",_xlfn.XLOOKUP(M272,'Criteria Mapping'!A:A,'Criteria Mapping'!AD:AD))</f>
        <v/>
      </c>
      <c r="AA272"/>
      <c r="AC272" s="313"/>
      <c r="AE272" s="313"/>
      <c r="AG272" s="313"/>
      <c r="AI272" s="313"/>
      <c r="AK272" s="313"/>
      <c r="AM272" s="313"/>
      <c r="AO272" s="313"/>
      <c r="AQ272" s="313"/>
      <c r="AS272" s="313"/>
      <c r="AU272" s="313"/>
      <c r="KR272" s="313"/>
      <c r="KT272" s="313"/>
      <c r="KV272" s="313"/>
      <c r="KX272" s="313"/>
      <c r="KZ272" s="313"/>
      <c r="LB272" s="313"/>
      <c r="LD272" s="313"/>
      <c r="LF272" s="313"/>
      <c r="LH272" s="313"/>
      <c r="LJ272" s="313"/>
      <c r="LL272" s="313"/>
      <c r="LN272" s="313"/>
      <c r="LP272" s="313"/>
      <c r="LR272" s="313"/>
      <c r="LT272" s="313"/>
      <c r="LV272" s="313"/>
      <c r="LX272" s="313"/>
      <c r="LZ272" s="313"/>
      <c r="MB272" s="313"/>
      <c r="MD272" s="313"/>
      <c r="MF272" s="313"/>
      <c r="MH272" s="313"/>
      <c r="MJ272" s="313"/>
      <c r="ML272" s="313"/>
      <c r="MN272" s="313"/>
      <c r="MP272" s="313"/>
      <c r="MR272" s="313"/>
      <c r="MT272" s="313"/>
      <c r="MV272" s="313"/>
      <c r="MX272" s="313"/>
      <c r="MZ272" s="313"/>
      <c r="NB272" s="313"/>
      <c r="ND272" s="313"/>
      <c r="NF272" s="313"/>
      <c r="NH272" s="313"/>
      <c r="NJ272" s="313"/>
      <c r="NL272" s="313"/>
      <c r="NN272" s="313"/>
      <c r="NP272" s="313"/>
      <c r="NR272" s="313"/>
    </row>
    <row r="273" spans="1:382" s="281" customFormat="1" ht="150" customHeight="1">
      <c r="A273"/>
      <c r="B273"/>
      <c r="C273"/>
      <c r="D273"/>
      <c r="E273"/>
      <c r="F273"/>
      <c r="G273"/>
      <c r="H273"/>
      <c r="I273" t="str">
        <f>IF(M273="","",INDEX(Criterion_list!F:F,MATCH('MMS criteria'!M273,Criterion_list!C:C,0)))</f>
        <v/>
      </c>
      <c r="J273" s="312"/>
      <c r="K273" s="316" t="str">
        <f>IFERROR(IF(_xlfn.XLOOKUP($M273,Criterion_list!$C:$C,Criterion_list!A:A)=0,"",_xlfn.XLOOKUP($M273,Criterion_list!$C:$C,Criterion_list!A:A)),"")</f>
        <v/>
      </c>
      <c r="L273" s="317" t="str">
        <f>IFERROR(IF(_xlfn.XLOOKUP($M273,Criterion_list!$C:$C,Criterion_list!B:B)=0,"",_xlfn.XLOOKUP($M273,Criterion_list!$C:$C,Criterion_list!B:B)),"")</f>
        <v/>
      </c>
      <c r="M273" s="317" t="str">
        <f>IF(J273="","",_xlfn.XLOOKUP(J273,'Criteria Mapping'!B:B,'Criteria Mapping'!A:A))</f>
        <v/>
      </c>
      <c r="N273" s="318" t="str">
        <f>IFERROR(IF(_xlfn.XLOOKUP($J273,Criterion_list!$J:$J,Criterion_list!D:D)=0,"",_xlfn.XLOOKUP($J273,Criterion_list!$J:$J,Criterion_list!D:D)),"")</f>
        <v/>
      </c>
      <c r="O273" s="318" t="str">
        <f>IFERROR(IF(_xlfn.XLOOKUP($M273,Criterion_list!$C:$C,Criterion_list!E:E)=0,"",_xlfn.XLOOKUP($M273,Criterion_list!$C:$C,Criterion_list!E:E)),"")</f>
        <v/>
      </c>
      <c r="P273" s="330"/>
      <c r="Q273" s="304"/>
      <c r="R273" s="319" t="str">
        <f t="shared" si="4"/>
        <v/>
      </c>
      <c r="S273" s="304"/>
      <c r="T273" s="306"/>
      <c r="U273" s="305"/>
      <c r="V273" s="304"/>
      <c r="W273" s="304"/>
      <c r="X273" s="320" t="str">
        <f>IF(M273="","",_xlfn.XLOOKUP(M273,'Criteria Mapping'!A:A,'Criteria Mapping'!W:W))</f>
        <v/>
      </c>
      <c r="Y273" s="320" t="str">
        <f>IF(M273="","",_xlfn.XLOOKUP(M273,'Criteria Mapping'!A:A,'Criteria Mapping'!AH:AH))</f>
        <v/>
      </c>
      <c r="Z273" s="320" t="str">
        <f>IF(M273="","",_xlfn.XLOOKUP(M273,'Criteria Mapping'!A:A,'Criteria Mapping'!AD:AD))</f>
        <v/>
      </c>
      <c r="AA273"/>
      <c r="AC273" s="313"/>
      <c r="AE273" s="313"/>
      <c r="AG273" s="313"/>
      <c r="AI273" s="313"/>
      <c r="AK273" s="313"/>
      <c r="AM273" s="313"/>
      <c r="AO273" s="313"/>
      <c r="AQ273" s="313"/>
      <c r="AS273" s="313"/>
      <c r="AU273" s="313"/>
      <c r="KR273" s="313"/>
      <c r="KT273" s="313"/>
      <c r="KV273" s="313"/>
      <c r="KX273" s="313"/>
      <c r="KZ273" s="313"/>
      <c r="LB273" s="313"/>
      <c r="LD273" s="313"/>
      <c r="LF273" s="313"/>
      <c r="LH273" s="313"/>
      <c r="LJ273" s="313"/>
      <c r="LL273" s="313"/>
      <c r="LN273" s="313"/>
      <c r="LP273" s="313"/>
      <c r="LR273" s="313"/>
      <c r="LT273" s="313"/>
      <c r="LV273" s="313"/>
      <c r="LX273" s="313"/>
      <c r="LZ273" s="313"/>
      <c r="MB273" s="313"/>
      <c r="MD273" s="313"/>
      <c r="MF273" s="313"/>
      <c r="MH273" s="313"/>
      <c r="MJ273" s="313"/>
      <c r="ML273" s="313"/>
      <c r="MN273" s="313"/>
      <c r="MP273" s="313"/>
      <c r="MR273" s="313"/>
      <c r="MT273" s="313"/>
      <c r="MV273" s="313"/>
      <c r="MX273" s="313"/>
      <c r="MZ273" s="313"/>
      <c r="NB273" s="313"/>
      <c r="ND273" s="313"/>
      <c r="NF273" s="313"/>
      <c r="NH273" s="313"/>
      <c r="NJ273" s="313"/>
      <c r="NL273" s="313"/>
      <c r="NN273" s="313"/>
      <c r="NP273" s="313"/>
      <c r="NR273" s="313"/>
    </row>
    <row r="274" spans="1:382" s="281" customFormat="1" ht="150" customHeight="1">
      <c r="A274"/>
      <c r="B274"/>
      <c r="C274"/>
      <c r="D274"/>
      <c r="E274"/>
      <c r="F274"/>
      <c r="G274"/>
      <c r="H274"/>
      <c r="I274" t="str">
        <f>IF(M274="","",INDEX(Criterion_list!F:F,MATCH('MMS criteria'!M274,Criterion_list!C:C,0)))</f>
        <v/>
      </c>
      <c r="J274" s="312"/>
      <c r="K274" s="316" t="str">
        <f>IFERROR(IF(_xlfn.XLOOKUP($M274,Criterion_list!$C:$C,Criterion_list!A:A)=0,"",_xlfn.XLOOKUP($M274,Criterion_list!$C:$C,Criterion_list!A:A)),"")</f>
        <v/>
      </c>
      <c r="L274" s="317" t="str">
        <f>IFERROR(IF(_xlfn.XLOOKUP($M274,Criterion_list!$C:$C,Criterion_list!B:B)=0,"",_xlfn.XLOOKUP($M274,Criterion_list!$C:$C,Criterion_list!B:B)),"")</f>
        <v/>
      </c>
      <c r="M274" s="317" t="str">
        <f>IF(J274="","",_xlfn.XLOOKUP(J274,'Criteria Mapping'!B:B,'Criteria Mapping'!A:A))</f>
        <v/>
      </c>
      <c r="N274" s="318" t="str">
        <f>IFERROR(IF(_xlfn.XLOOKUP($J274,Criterion_list!$J:$J,Criterion_list!D:D)=0,"",_xlfn.XLOOKUP($J274,Criterion_list!$J:$J,Criterion_list!D:D)),"")</f>
        <v/>
      </c>
      <c r="O274" s="318" t="str">
        <f>IFERROR(IF(_xlfn.XLOOKUP($M274,Criterion_list!$C:$C,Criterion_list!E:E)=0,"",_xlfn.XLOOKUP($M274,Criterion_list!$C:$C,Criterion_list!E:E)),"")</f>
        <v/>
      </c>
      <c r="P274" s="330"/>
      <c r="Q274" s="304"/>
      <c r="R274" s="319" t="str">
        <f t="shared" si="4"/>
        <v/>
      </c>
      <c r="S274" s="304"/>
      <c r="T274" s="306"/>
      <c r="U274" s="305"/>
      <c r="V274" s="304"/>
      <c r="W274" s="304"/>
      <c r="X274" s="320" t="str">
        <f>IF(M274="","",_xlfn.XLOOKUP(M274,'Criteria Mapping'!A:A,'Criteria Mapping'!W:W))</f>
        <v/>
      </c>
      <c r="Y274" s="320" t="str">
        <f>IF(M274="","",_xlfn.XLOOKUP(M274,'Criteria Mapping'!A:A,'Criteria Mapping'!AH:AH))</f>
        <v/>
      </c>
      <c r="Z274" s="320" t="str">
        <f>IF(M274="","",_xlfn.XLOOKUP(M274,'Criteria Mapping'!A:A,'Criteria Mapping'!AD:AD))</f>
        <v/>
      </c>
      <c r="AA274"/>
      <c r="AC274" s="313"/>
      <c r="AE274" s="313"/>
      <c r="AG274" s="313"/>
      <c r="AI274" s="313"/>
      <c r="AK274" s="313"/>
      <c r="AM274" s="313"/>
      <c r="AO274" s="313"/>
      <c r="AQ274" s="313"/>
      <c r="AS274" s="313"/>
      <c r="AU274" s="313"/>
      <c r="KR274" s="313"/>
      <c r="KT274" s="313"/>
      <c r="KV274" s="313"/>
      <c r="KX274" s="313"/>
      <c r="KZ274" s="313"/>
      <c r="LB274" s="313"/>
      <c r="LD274" s="313"/>
      <c r="LF274" s="313"/>
      <c r="LH274" s="313"/>
      <c r="LJ274" s="313"/>
      <c r="LL274" s="313"/>
      <c r="LN274" s="313"/>
      <c r="LP274" s="313"/>
      <c r="LR274" s="313"/>
      <c r="LT274" s="313"/>
      <c r="LV274" s="313"/>
      <c r="LX274" s="313"/>
      <c r="LZ274" s="313"/>
      <c r="MB274" s="313"/>
      <c r="MD274" s="313"/>
      <c r="MF274" s="313"/>
      <c r="MH274" s="313"/>
      <c r="MJ274" s="313"/>
      <c r="ML274" s="313"/>
      <c r="MN274" s="313"/>
      <c r="MP274" s="313"/>
      <c r="MR274" s="313"/>
      <c r="MT274" s="313"/>
      <c r="MV274" s="313"/>
      <c r="MX274" s="313"/>
      <c r="MZ274" s="313"/>
      <c r="NB274" s="313"/>
      <c r="ND274" s="313"/>
      <c r="NF274" s="313"/>
      <c r="NH274" s="313"/>
      <c r="NJ274" s="313"/>
      <c r="NL274" s="313"/>
      <c r="NN274" s="313"/>
      <c r="NP274" s="313"/>
      <c r="NR274" s="313"/>
    </row>
    <row r="275" spans="1:382" s="281" customFormat="1" ht="150" customHeight="1">
      <c r="A275"/>
      <c r="B275"/>
      <c r="C275"/>
      <c r="D275"/>
      <c r="E275"/>
      <c r="F275"/>
      <c r="G275"/>
      <c r="H275"/>
      <c r="I275" t="str">
        <f>IF(M275="","",INDEX(Criterion_list!F:F,MATCH('MMS criteria'!M275,Criterion_list!C:C,0)))</f>
        <v/>
      </c>
      <c r="J275" s="312"/>
      <c r="K275" s="316" t="str">
        <f>IFERROR(IF(_xlfn.XLOOKUP($M275,Criterion_list!$C:$C,Criterion_list!A:A)=0,"",_xlfn.XLOOKUP($M275,Criterion_list!$C:$C,Criterion_list!A:A)),"")</f>
        <v/>
      </c>
      <c r="L275" s="317" t="str">
        <f>IFERROR(IF(_xlfn.XLOOKUP($M275,Criterion_list!$C:$C,Criterion_list!B:B)=0,"",_xlfn.XLOOKUP($M275,Criterion_list!$C:$C,Criterion_list!B:B)),"")</f>
        <v/>
      </c>
      <c r="M275" s="317" t="str">
        <f>IF(J275="","",_xlfn.XLOOKUP(J275,'Criteria Mapping'!B:B,'Criteria Mapping'!A:A))</f>
        <v/>
      </c>
      <c r="N275" s="318" t="str">
        <f>IFERROR(IF(_xlfn.XLOOKUP($J275,Criterion_list!$J:$J,Criterion_list!D:D)=0,"",_xlfn.XLOOKUP($J275,Criterion_list!$J:$J,Criterion_list!D:D)),"")</f>
        <v/>
      </c>
      <c r="O275" s="318" t="str">
        <f>IFERROR(IF(_xlfn.XLOOKUP($M275,Criterion_list!$C:$C,Criterion_list!E:E)=0,"",_xlfn.XLOOKUP($M275,Criterion_list!$C:$C,Criterion_list!E:E)),"")</f>
        <v/>
      </c>
      <c r="P275" s="330"/>
      <c r="Q275" s="304"/>
      <c r="R275" s="319" t="str">
        <f t="shared" si="4"/>
        <v/>
      </c>
      <c r="S275" s="304"/>
      <c r="T275" s="306"/>
      <c r="U275" s="305"/>
      <c r="V275" s="304"/>
      <c r="W275" s="304"/>
      <c r="X275" s="320" t="str">
        <f>IF(M275="","",_xlfn.XLOOKUP(M275,'Criteria Mapping'!A:A,'Criteria Mapping'!W:W))</f>
        <v/>
      </c>
      <c r="Y275" s="320" t="str">
        <f>IF(M275="","",_xlfn.XLOOKUP(M275,'Criteria Mapping'!A:A,'Criteria Mapping'!AH:AH))</f>
        <v/>
      </c>
      <c r="Z275" s="320" t="str">
        <f>IF(M275="","",_xlfn.XLOOKUP(M275,'Criteria Mapping'!A:A,'Criteria Mapping'!AD:AD))</f>
        <v/>
      </c>
      <c r="AA275"/>
      <c r="AC275" s="313"/>
      <c r="AE275" s="313"/>
      <c r="AG275" s="313"/>
      <c r="AI275" s="313"/>
      <c r="AK275" s="313"/>
      <c r="AM275" s="313"/>
      <c r="AO275" s="313"/>
      <c r="AQ275" s="313"/>
      <c r="AS275" s="313"/>
      <c r="AU275" s="313"/>
      <c r="KR275" s="313"/>
      <c r="KT275" s="313"/>
      <c r="KV275" s="313"/>
      <c r="KX275" s="313"/>
      <c r="KZ275" s="313"/>
      <c r="LB275" s="313"/>
      <c r="LD275" s="313"/>
      <c r="LF275" s="313"/>
      <c r="LH275" s="313"/>
      <c r="LJ275" s="313"/>
      <c r="LL275" s="313"/>
      <c r="LN275" s="313"/>
      <c r="LP275" s="313"/>
      <c r="LR275" s="313"/>
      <c r="LT275" s="313"/>
      <c r="LV275" s="313"/>
      <c r="LX275" s="313"/>
      <c r="LZ275" s="313"/>
      <c r="MB275" s="313"/>
      <c r="MD275" s="313"/>
      <c r="MF275" s="313"/>
      <c r="MH275" s="313"/>
      <c r="MJ275" s="313"/>
      <c r="ML275" s="313"/>
      <c r="MN275" s="313"/>
      <c r="MP275" s="313"/>
      <c r="MR275" s="313"/>
      <c r="MT275" s="313"/>
      <c r="MV275" s="313"/>
      <c r="MX275" s="313"/>
      <c r="MZ275" s="313"/>
      <c r="NB275" s="313"/>
      <c r="ND275" s="313"/>
      <c r="NF275" s="313"/>
      <c r="NH275" s="313"/>
      <c r="NJ275" s="313"/>
      <c r="NL275" s="313"/>
      <c r="NN275" s="313"/>
      <c r="NP275" s="313"/>
      <c r="NR275" s="313"/>
    </row>
    <row r="276" spans="1:382" s="281" customFormat="1" ht="150" customHeight="1">
      <c r="A276"/>
      <c r="B276"/>
      <c r="C276"/>
      <c r="D276"/>
      <c r="E276"/>
      <c r="F276"/>
      <c r="G276"/>
      <c r="H276"/>
      <c r="I276" t="str">
        <f>IF(M276="","",INDEX(Criterion_list!F:F,MATCH('MMS criteria'!M276,Criterion_list!C:C,0)))</f>
        <v/>
      </c>
      <c r="J276" s="312"/>
      <c r="K276" s="316" t="str">
        <f>IFERROR(IF(_xlfn.XLOOKUP($M276,Criterion_list!$C:$C,Criterion_list!A:A)=0,"",_xlfn.XLOOKUP($M276,Criterion_list!$C:$C,Criterion_list!A:A)),"")</f>
        <v/>
      </c>
      <c r="L276" s="317" t="str">
        <f>IFERROR(IF(_xlfn.XLOOKUP($M276,Criterion_list!$C:$C,Criterion_list!B:B)=0,"",_xlfn.XLOOKUP($M276,Criterion_list!$C:$C,Criterion_list!B:B)),"")</f>
        <v/>
      </c>
      <c r="M276" s="317" t="str">
        <f>IF(J276="","",_xlfn.XLOOKUP(J276,'Criteria Mapping'!B:B,'Criteria Mapping'!A:A))</f>
        <v/>
      </c>
      <c r="N276" s="318" t="str">
        <f>IFERROR(IF(_xlfn.XLOOKUP($J276,Criterion_list!$J:$J,Criterion_list!D:D)=0,"",_xlfn.XLOOKUP($J276,Criterion_list!$J:$J,Criterion_list!D:D)),"")</f>
        <v/>
      </c>
      <c r="O276" s="318" t="str">
        <f>IFERROR(IF(_xlfn.XLOOKUP($M276,Criterion_list!$C:$C,Criterion_list!E:E)=0,"",_xlfn.XLOOKUP($M276,Criterion_list!$C:$C,Criterion_list!E:E)),"")</f>
        <v/>
      </c>
      <c r="P276" s="330"/>
      <c r="Q276" s="304"/>
      <c r="R276" s="319" t="str">
        <f t="shared" si="4"/>
        <v/>
      </c>
      <c r="S276" s="304"/>
      <c r="T276" s="306"/>
      <c r="U276" s="305"/>
      <c r="V276" s="304"/>
      <c r="W276" s="304"/>
      <c r="X276" s="320" t="str">
        <f>IF(M276="","",_xlfn.XLOOKUP(M276,'Criteria Mapping'!A:A,'Criteria Mapping'!W:W))</f>
        <v/>
      </c>
      <c r="Y276" s="320" t="str">
        <f>IF(M276="","",_xlfn.XLOOKUP(M276,'Criteria Mapping'!A:A,'Criteria Mapping'!AH:AH))</f>
        <v/>
      </c>
      <c r="Z276" s="320" t="str">
        <f>IF(M276="","",_xlfn.XLOOKUP(M276,'Criteria Mapping'!A:A,'Criteria Mapping'!AD:AD))</f>
        <v/>
      </c>
      <c r="AA276"/>
      <c r="AC276" s="313"/>
      <c r="AE276" s="313"/>
      <c r="AG276" s="313"/>
      <c r="AI276" s="313"/>
      <c r="AK276" s="313"/>
      <c r="AM276" s="313"/>
      <c r="AO276" s="313"/>
      <c r="AQ276" s="313"/>
      <c r="AS276" s="313"/>
      <c r="AU276" s="313"/>
      <c r="KR276" s="313"/>
      <c r="KT276" s="313"/>
      <c r="KV276" s="313"/>
      <c r="KX276" s="313"/>
      <c r="KZ276" s="313"/>
      <c r="LB276" s="313"/>
      <c r="LD276" s="313"/>
      <c r="LF276" s="313"/>
      <c r="LH276" s="313"/>
      <c r="LJ276" s="313"/>
      <c r="LL276" s="313"/>
      <c r="LN276" s="313"/>
      <c r="LP276" s="313"/>
      <c r="LR276" s="313"/>
      <c r="LT276" s="313"/>
      <c r="LV276" s="313"/>
      <c r="LX276" s="313"/>
      <c r="LZ276" s="313"/>
      <c r="MB276" s="313"/>
      <c r="MD276" s="313"/>
      <c r="MF276" s="313"/>
      <c r="MH276" s="313"/>
      <c r="MJ276" s="313"/>
      <c r="ML276" s="313"/>
      <c r="MN276" s="313"/>
      <c r="MP276" s="313"/>
      <c r="MR276" s="313"/>
      <c r="MT276" s="313"/>
      <c r="MV276" s="313"/>
      <c r="MX276" s="313"/>
      <c r="MZ276" s="313"/>
      <c r="NB276" s="313"/>
      <c r="ND276" s="313"/>
      <c r="NF276" s="313"/>
      <c r="NH276" s="313"/>
      <c r="NJ276" s="313"/>
      <c r="NL276" s="313"/>
      <c r="NN276" s="313"/>
      <c r="NP276" s="313"/>
      <c r="NR276" s="313"/>
    </row>
    <row r="277" spans="1:382" s="281" customFormat="1" ht="150" customHeight="1">
      <c r="A277"/>
      <c r="B277"/>
      <c r="C277"/>
      <c r="D277"/>
      <c r="E277"/>
      <c r="F277"/>
      <c r="G277"/>
      <c r="H277"/>
      <c r="I277" t="str">
        <f>IF(M277="","",INDEX(Criterion_list!F:F,MATCH('MMS criteria'!M277,Criterion_list!C:C,0)))</f>
        <v/>
      </c>
      <c r="J277" s="312"/>
      <c r="K277" s="316" t="str">
        <f>IFERROR(IF(_xlfn.XLOOKUP($M277,Criterion_list!$C:$C,Criterion_list!A:A)=0,"",_xlfn.XLOOKUP($M277,Criterion_list!$C:$C,Criterion_list!A:A)),"")</f>
        <v/>
      </c>
      <c r="L277" s="317" t="str">
        <f>IFERROR(IF(_xlfn.XLOOKUP($M277,Criterion_list!$C:$C,Criterion_list!B:B)=0,"",_xlfn.XLOOKUP($M277,Criterion_list!$C:$C,Criterion_list!B:B)),"")</f>
        <v/>
      </c>
      <c r="M277" s="317" t="str">
        <f>IF(J277="","",_xlfn.XLOOKUP(J277,'Criteria Mapping'!B:B,'Criteria Mapping'!A:A))</f>
        <v/>
      </c>
      <c r="N277" s="318" t="str">
        <f>IFERROR(IF(_xlfn.XLOOKUP($J277,Criterion_list!$J:$J,Criterion_list!D:D)=0,"",_xlfn.XLOOKUP($J277,Criterion_list!$J:$J,Criterion_list!D:D)),"")</f>
        <v/>
      </c>
      <c r="O277" s="318" t="str">
        <f>IFERROR(IF(_xlfn.XLOOKUP($M277,Criterion_list!$C:$C,Criterion_list!E:E)=0,"",_xlfn.XLOOKUP($M277,Criterion_list!$C:$C,Criterion_list!E:E)),"")</f>
        <v/>
      </c>
      <c r="P277" s="330"/>
      <c r="Q277" s="304"/>
      <c r="R277" s="319" t="str">
        <f t="shared" si="4"/>
        <v/>
      </c>
      <c r="S277" s="304"/>
      <c r="T277" s="306"/>
      <c r="U277" s="305"/>
      <c r="V277" s="304"/>
      <c r="W277" s="304"/>
      <c r="X277" s="320" t="str">
        <f>IF(M277="","",_xlfn.XLOOKUP(M277,'Criteria Mapping'!A:A,'Criteria Mapping'!W:W))</f>
        <v/>
      </c>
      <c r="Y277" s="320" t="str">
        <f>IF(M277="","",_xlfn.XLOOKUP(M277,'Criteria Mapping'!A:A,'Criteria Mapping'!AH:AH))</f>
        <v/>
      </c>
      <c r="Z277" s="320" t="str">
        <f>IF(M277="","",_xlfn.XLOOKUP(M277,'Criteria Mapping'!A:A,'Criteria Mapping'!AD:AD))</f>
        <v/>
      </c>
      <c r="AA277"/>
      <c r="AC277" s="313"/>
      <c r="AE277" s="313"/>
      <c r="AG277" s="313"/>
      <c r="AI277" s="313"/>
      <c r="AK277" s="313"/>
      <c r="AM277" s="313"/>
      <c r="AO277" s="313"/>
      <c r="AQ277" s="313"/>
      <c r="AS277" s="313"/>
      <c r="AU277" s="313"/>
      <c r="KR277" s="313"/>
      <c r="KT277" s="313"/>
      <c r="KV277" s="313"/>
      <c r="KX277" s="313"/>
      <c r="KZ277" s="313"/>
      <c r="LB277" s="313"/>
      <c r="LD277" s="313"/>
      <c r="LF277" s="313"/>
      <c r="LH277" s="313"/>
      <c r="LJ277" s="313"/>
      <c r="LL277" s="313"/>
      <c r="LN277" s="313"/>
      <c r="LP277" s="313"/>
      <c r="LR277" s="313"/>
      <c r="LT277" s="313"/>
      <c r="LV277" s="313"/>
      <c r="LX277" s="313"/>
      <c r="LZ277" s="313"/>
      <c r="MB277" s="313"/>
      <c r="MD277" s="313"/>
      <c r="MF277" s="313"/>
      <c r="MH277" s="313"/>
      <c r="MJ277" s="313"/>
      <c r="ML277" s="313"/>
      <c r="MN277" s="313"/>
      <c r="MP277" s="313"/>
      <c r="MR277" s="313"/>
      <c r="MT277" s="313"/>
      <c r="MV277" s="313"/>
      <c r="MX277" s="313"/>
      <c r="MZ277" s="313"/>
      <c r="NB277" s="313"/>
      <c r="ND277" s="313"/>
      <c r="NF277" s="313"/>
      <c r="NH277" s="313"/>
      <c r="NJ277" s="313"/>
      <c r="NL277" s="313"/>
      <c r="NN277" s="313"/>
      <c r="NP277" s="313"/>
      <c r="NR277" s="313"/>
    </row>
    <row r="278" spans="1:382" s="281" customFormat="1" ht="150" customHeight="1">
      <c r="A278"/>
      <c r="B278"/>
      <c r="C278"/>
      <c r="D278"/>
      <c r="E278"/>
      <c r="F278"/>
      <c r="G278"/>
      <c r="H278"/>
      <c r="I278" t="str">
        <f>IF(M278="","",INDEX(Criterion_list!F:F,MATCH('MMS criteria'!M278,Criterion_list!C:C,0)))</f>
        <v/>
      </c>
      <c r="J278" s="312"/>
      <c r="K278" s="316" t="str">
        <f>IFERROR(IF(_xlfn.XLOOKUP($M278,Criterion_list!$C:$C,Criterion_list!A:A)=0,"",_xlfn.XLOOKUP($M278,Criterion_list!$C:$C,Criterion_list!A:A)),"")</f>
        <v/>
      </c>
      <c r="L278" s="317" t="str">
        <f>IFERROR(IF(_xlfn.XLOOKUP($M278,Criterion_list!$C:$C,Criterion_list!B:B)=0,"",_xlfn.XLOOKUP($M278,Criterion_list!$C:$C,Criterion_list!B:B)),"")</f>
        <v/>
      </c>
      <c r="M278" s="317" t="str">
        <f>IF(J278="","",_xlfn.XLOOKUP(J278,'Criteria Mapping'!B:B,'Criteria Mapping'!A:A))</f>
        <v/>
      </c>
      <c r="N278" s="318" t="str">
        <f>IFERROR(IF(_xlfn.XLOOKUP($J278,Criterion_list!$J:$J,Criterion_list!D:D)=0,"",_xlfn.XLOOKUP($J278,Criterion_list!$J:$J,Criterion_list!D:D)),"")</f>
        <v/>
      </c>
      <c r="O278" s="318" t="str">
        <f>IFERROR(IF(_xlfn.XLOOKUP($M278,Criterion_list!$C:$C,Criterion_list!E:E)=0,"",_xlfn.XLOOKUP($M278,Criterion_list!$C:$C,Criterion_list!E:E)),"")</f>
        <v/>
      </c>
      <c r="P278" s="330"/>
      <c r="Q278" s="304"/>
      <c r="R278" s="319" t="str">
        <f t="shared" si="4"/>
        <v/>
      </c>
      <c r="S278" s="304"/>
      <c r="T278" s="306"/>
      <c r="U278" s="305"/>
      <c r="V278" s="304"/>
      <c r="W278" s="304"/>
      <c r="X278" s="320" t="str">
        <f>IF(M278="","",_xlfn.XLOOKUP(M278,'Criteria Mapping'!A:A,'Criteria Mapping'!W:W))</f>
        <v/>
      </c>
      <c r="Y278" s="320" t="str">
        <f>IF(M278="","",_xlfn.XLOOKUP(M278,'Criteria Mapping'!A:A,'Criteria Mapping'!AH:AH))</f>
        <v/>
      </c>
      <c r="Z278" s="320" t="str">
        <f>IF(M278="","",_xlfn.XLOOKUP(M278,'Criteria Mapping'!A:A,'Criteria Mapping'!AD:AD))</f>
        <v/>
      </c>
      <c r="AA278"/>
      <c r="AC278" s="313"/>
      <c r="AE278" s="313"/>
      <c r="AG278" s="313"/>
      <c r="AI278" s="313"/>
      <c r="AK278" s="313"/>
      <c r="AM278" s="313"/>
      <c r="AO278" s="313"/>
      <c r="AQ278" s="313"/>
      <c r="AS278" s="313"/>
      <c r="AU278" s="313"/>
      <c r="KR278" s="313"/>
      <c r="KT278" s="313"/>
      <c r="KV278" s="313"/>
      <c r="KX278" s="313"/>
      <c r="KZ278" s="313"/>
      <c r="LB278" s="313"/>
      <c r="LD278" s="313"/>
      <c r="LF278" s="313"/>
      <c r="LH278" s="313"/>
      <c r="LJ278" s="313"/>
      <c r="LL278" s="313"/>
      <c r="LN278" s="313"/>
      <c r="LP278" s="313"/>
      <c r="LR278" s="313"/>
      <c r="LT278" s="313"/>
      <c r="LV278" s="313"/>
      <c r="LX278" s="313"/>
      <c r="LZ278" s="313"/>
      <c r="MB278" s="313"/>
      <c r="MD278" s="313"/>
      <c r="MF278" s="313"/>
      <c r="MH278" s="313"/>
      <c r="MJ278" s="313"/>
      <c r="ML278" s="313"/>
      <c r="MN278" s="313"/>
      <c r="MP278" s="313"/>
      <c r="MR278" s="313"/>
      <c r="MT278" s="313"/>
      <c r="MV278" s="313"/>
      <c r="MX278" s="313"/>
      <c r="MZ278" s="313"/>
      <c r="NB278" s="313"/>
      <c r="ND278" s="313"/>
      <c r="NF278" s="313"/>
      <c r="NH278" s="313"/>
      <c r="NJ278" s="313"/>
      <c r="NL278" s="313"/>
      <c r="NN278" s="313"/>
      <c r="NP278" s="313"/>
      <c r="NR278" s="313"/>
    </row>
    <row r="279" spans="1:382" s="281" customFormat="1" ht="150" customHeight="1">
      <c r="A279"/>
      <c r="B279"/>
      <c r="C279"/>
      <c r="D279"/>
      <c r="E279"/>
      <c r="F279"/>
      <c r="G279"/>
      <c r="H279"/>
      <c r="I279" t="str">
        <f>IF(M279="","",INDEX(Criterion_list!F:F,MATCH('MMS criteria'!M279,Criterion_list!C:C,0)))</f>
        <v/>
      </c>
      <c r="J279" s="312"/>
      <c r="K279" s="316" t="str">
        <f>IFERROR(IF(_xlfn.XLOOKUP($M279,Criterion_list!$C:$C,Criterion_list!A:A)=0,"",_xlfn.XLOOKUP($M279,Criterion_list!$C:$C,Criterion_list!A:A)),"")</f>
        <v/>
      </c>
      <c r="L279" s="317" t="str">
        <f>IFERROR(IF(_xlfn.XLOOKUP($M279,Criterion_list!$C:$C,Criterion_list!B:B)=0,"",_xlfn.XLOOKUP($M279,Criterion_list!$C:$C,Criterion_list!B:B)),"")</f>
        <v/>
      </c>
      <c r="M279" s="317" t="str">
        <f>IF(J279="","",_xlfn.XLOOKUP(J279,'Criteria Mapping'!B:B,'Criteria Mapping'!A:A))</f>
        <v/>
      </c>
      <c r="N279" s="318" t="str">
        <f>IFERROR(IF(_xlfn.XLOOKUP($J279,Criterion_list!$J:$J,Criterion_list!D:D)=0,"",_xlfn.XLOOKUP($J279,Criterion_list!$J:$J,Criterion_list!D:D)),"")</f>
        <v/>
      </c>
      <c r="O279" s="318" t="str">
        <f>IFERROR(IF(_xlfn.XLOOKUP($M279,Criterion_list!$C:$C,Criterion_list!E:E)=0,"",_xlfn.XLOOKUP($M279,Criterion_list!$C:$C,Criterion_list!E:E)),"")</f>
        <v/>
      </c>
      <c r="P279" s="330"/>
      <c r="Q279" s="304"/>
      <c r="R279" s="319" t="str">
        <f t="shared" si="4"/>
        <v/>
      </c>
      <c r="S279" s="304"/>
      <c r="T279" s="306"/>
      <c r="U279" s="305"/>
      <c r="V279" s="304"/>
      <c r="W279" s="304"/>
      <c r="X279" s="320" t="str">
        <f>IF(M279="","",_xlfn.XLOOKUP(M279,'Criteria Mapping'!A:A,'Criteria Mapping'!W:W))</f>
        <v/>
      </c>
      <c r="Y279" s="320" t="str">
        <f>IF(M279="","",_xlfn.XLOOKUP(M279,'Criteria Mapping'!A:A,'Criteria Mapping'!AH:AH))</f>
        <v/>
      </c>
      <c r="Z279" s="320" t="str">
        <f>IF(M279="","",_xlfn.XLOOKUP(M279,'Criteria Mapping'!A:A,'Criteria Mapping'!AD:AD))</f>
        <v/>
      </c>
      <c r="AA279"/>
      <c r="AC279" s="313"/>
      <c r="AE279" s="313"/>
      <c r="AG279" s="313"/>
      <c r="AI279" s="313"/>
      <c r="AK279" s="313"/>
      <c r="AM279" s="313"/>
      <c r="AO279" s="313"/>
      <c r="AQ279" s="313"/>
      <c r="AS279" s="313"/>
      <c r="AU279" s="313"/>
      <c r="KR279" s="313"/>
      <c r="KT279" s="313"/>
      <c r="KV279" s="313"/>
      <c r="KX279" s="313"/>
      <c r="KZ279" s="313"/>
      <c r="LB279" s="313"/>
      <c r="LD279" s="313"/>
      <c r="LF279" s="313"/>
      <c r="LH279" s="313"/>
      <c r="LJ279" s="313"/>
      <c r="LL279" s="313"/>
      <c r="LN279" s="313"/>
      <c r="LP279" s="313"/>
      <c r="LR279" s="313"/>
      <c r="LT279" s="313"/>
      <c r="LV279" s="313"/>
      <c r="LX279" s="313"/>
      <c r="LZ279" s="313"/>
      <c r="MB279" s="313"/>
      <c r="MD279" s="313"/>
      <c r="MF279" s="313"/>
      <c r="MH279" s="313"/>
      <c r="MJ279" s="313"/>
      <c r="ML279" s="313"/>
      <c r="MN279" s="313"/>
      <c r="MP279" s="313"/>
      <c r="MR279" s="313"/>
      <c r="MT279" s="313"/>
      <c r="MV279" s="313"/>
      <c r="MX279" s="313"/>
      <c r="MZ279" s="313"/>
      <c r="NB279" s="313"/>
      <c r="ND279" s="313"/>
      <c r="NF279" s="313"/>
      <c r="NH279" s="313"/>
      <c r="NJ279" s="313"/>
      <c r="NL279" s="313"/>
      <c r="NN279" s="313"/>
      <c r="NP279" s="313"/>
      <c r="NR279" s="313"/>
    </row>
    <row r="280" spans="1:382" s="281" customFormat="1" ht="150" customHeight="1">
      <c r="A280"/>
      <c r="B280"/>
      <c r="C280"/>
      <c r="D280"/>
      <c r="E280"/>
      <c r="F280"/>
      <c r="G280"/>
      <c r="H280"/>
      <c r="I280" t="str">
        <f>IF(M280="","",INDEX(Criterion_list!F:F,MATCH('MMS criteria'!M280,Criterion_list!C:C,0)))</f>
        <v/>
      </c>
      <c r="J280" s="312"/>
      <c r="K280" s="316" t="str">
        <f>IFERROR(IF(_xlfn.XLOOKUP($M280,Criterion_list!$C:$C,Criterion_list!A:A)=0,"",_xlfn.XLOOKUP($M280,Criterion_list!$C:$C,Criterion_list!A:A)),"")</f>
        <v/>
      </c>
      <c r="L280" s="317" t="str">
        <f>IFERROR(IF(_xlfn.XLOOKUP($M280,Criterion_list!$C:$C,Criterion_list!B:B)=0,"",_xlfn.XLOOKUP($M280,Criterion_list!$C:$C,Criterion_list!B:B)),"")</f>
        <v/>
      </c>
      <c r="M280" s="317" t="str">
        <f>IF(J280="","",_xlfn.XLOOKUP(J280,'Criteria Mapping'!B:B,'Criteria Mapping'!A:A))</f>
        <v/>
      </c>
      <c r="N280" s="318" t="str">
        <f>IFERROR(IF(_xlfn.XLOOKUP($J280,Criterion_list!$J:$J,Criterion_list!D:D)=0,"",_xlfn.XLOOKUP($J280,Criterion_list!$J:$J,Criterion_list!D:D)),"")</f>
        <v/>
      </c>
      <c r="O280" s="318" t="str">
        <f>IFERROR(IF(_xlfn.XLOOKUP($M280,Criterion_list!$C:$C,Criterion_list!E:E)=0,"",_xlfn.XLOOKUP($M280,Criterion_list!$C:$C,Criterion_list!E:E)),"")</f>
        <v/>
      </c>
      <c r="P280" s="330"/>
      <c r="Q280" s="304"/>
      <c r="R280" s="319" t="str">
        <f t="shared" si="4"/>
        <v/>
      </c>
      <c r="S280" s="304"/>
      <c r="T280" s="306"/>
      <c r="U280" s="305"/>
      <c r="V280" s="304"/>
      <c r="W280" s="304"/>
      <c r="X280" s="320" t="str">
        <f>IF(M280="","",_xlfn.XLOOKUP(M280,'Criteria Mapping'!A:A,'Criteria Mapping'!W:W))</f>
        <v/>
      </c>
      <c r="Y280" s="320" t="str">
        <f>IF(M280="","",_xlfn.XLOOKUP(M280,'Criteria Mapping'!A:A,'Criteria Mapping'!AH:AH))</f>
        <v/>
      </c>
      <c r="Z280" s="320" t="str">
        <f>IF(M280="","",_xlfn.XLOOKUP(M280,'Criteria Mapping'!A:A,'Criteria Mapping'!AD:AD))</f>
        <v/>
      </c>
      <c r="AA280"/>
      <c r="AC280" s="313"/>
      <c r="AE280" s="313"/>
      <c r="AG280" s="313"/>
      <c r="AI280" s="313"/>
      <c r="AK280" s="313"/>
      <c r="AM280" s="313"/>
      <c r="AO280" s="313"/>
      <c r="AQ280" s="313"/>
      <c r="AS280" s="313"/>
      <c r="AU280" s="313"/>
      <c r="KR280" s="313"/>
      <c r="KT280" s="313"/>
      <c r="KV280" s="313"/>
      <c r="KX280" s="313"/>
      <c r="KZ280" s="313"/>
      <c r="LB280" s="313"/>
      <c r="LD280" s="313"/>
      <c r="LF280" s="313"/>
      <c r="LH280" s="313"/>
      <c r="LJ280" s="313"/>
      <c r="LL280" s="313"/>
      <c r="LN280" s="313"/>
      <c r="LP280" s="313"/>
      <c r="LR280" s="313"/>
      <c r="LT280" s="313"/>
      <c r="LV280" s="313"/>
      <c r="LX280" s="313"/>
      <c r="LZ280" s="313"/>
      <c r="MB280" s="313"/>
      <c r="MD280" s="313"/>
      <c r="MF280" s="313"/>
      <c r="MH280" s="313"/>
      <c r="MJ280" s="313"/>
      <c r="ML280" s="313"/>
      <c r="MN280" s="313"/>
      <c r="MP280" s="313"/>
      <c r="MR280" s="313"/>
      <c r="MT280" s="313"/>
      <c r="MV280" s="313"/>
      <c r="MX280" s="313"/>
      <c r="MZ280" s="313"/>
      <c r="NB280" s="313"/>
      <c r="ND280" s="313"/>
      <c r="NF280" s="313"/>
      <c r="NH280" s="313"/>
      <c r="NJ280" s="313"/>
      <c r="NL280" s="313"/>
      <c r="NN280" s="313"/>
      <c r="NP280" s="313"/>
      <c r="NR280" s="313"/>
    </row>
    <row r="281" spans="1:382" s="281" customFormat="1" ht="150" customHeight="1">
      <c r="A281"/>
      <c r="B281"/>
      <c r="C281"/>
      <c r="D281"/>
      <c r="E281"/>
      <c r="F281"/>
      <c r="G281"/>
      <c r="H281"/>
      <c r="I281" t="str">
        <f>IF(M281="","",INDEX(Criterion_list!F:F,MATCH('MMS criteria'!M281,Criterion_list!C:C,0)))</f>
        <v/>
      </c>
      <c r="J281" s="312"/>
      <c r="K281" s="316" t="str">
        <f>IFERROR(IF(_xlfn.XLOOKUP($M281,Criterion_list!$C:$C,Criterion_list!A:A)=0,"",_xlfn.XLOOKUP($M281,Criterion_list!$C:$C,Criterion_list!A:A)),"")</f>
        <v/>
      </c>
      <c r="L281" s="317" t="str">
        <f>IFERROR(IF(_xlfn.XLOOKUP($M281,Criterion_list!$C:$C,Criterion_list!B:B)=0,"",_xlfn.XLOOKUP($M281,Criterion_list!$C:$C,Criterion_list!B:B)),"")</f>
        <v/>
      </c>
      <c r="M281" s="317" t="str">
        <f>IF(J281="","",_xlfn.XLOOKUP(J281,'Criteria Mapping'!B:B,'Criteria Mapping'!A:A))</f>
        <v/>
      </c>
      <c r="N281" s="318" t="str">
        <f>IFERROR(IF(_xlfn.XLOOKUP($J281,Criterion_list!$J:$J,Criterion_list!D:D)=0,"",_xlfn.XLOOKUP($J281,Criterion_list!$J:$J,Criterion_list!D:D)),"")</f>
        <v/>
      </c>
      <c r="O281" s="318" t="str">
        <f>IFERROR(IF(_xlfn.XLOOKUP($M281,Criterion_list!$C:$C,Criterion_list!E:E)=0,"",_xlfn.XLOOKUP($M281,Criterion_list!$C:$C,Criterion_list!E:E)),"")</f>
        <v/>
      </c>
      <c r="P281" s="330"/>
      <c r="Q281" s="304"/>
      <c r="R281" s="319" t="str">
        <f t="shared" si="4"/>
        <v/>
      </c>
      <c r="S281" s="304"/>
      <c r="T281" s="306"/>
      <c r="U281" s="305"/>
      <c r="V281" s="304"/>
      <c r="W281" s="304"/>
      <c r="X281" s="320" t="str">
        <f>IF(M281="","",_xlfn.XLOOKUP(M281,'Criteria Mapping'!A:A,'Criteria Mapping'!W:W))</f>
        <v/>
      </c>
      <c r="Y281" s="320" t="str">
        <f>IF(M281="","",_xlfn.XLOOKUP(M281,'Criteria Mapping'!A:A,'Criteria Mapping'!AH:AH))</f>
        <v/>
      </c>
      <c r="Z281" s="320" t="str">
        <f>IF(M281="","",_xlfn.XLOOKUP(M281,'Criteria Mapping'!A:A,'Criteria Mapping'!AD:AD))</f>
        <v/>
      </c>
      <c r="AA281"/>
      <c r="AC281" s="313"/>
      <c r="AE281" s="313"/>
      <c r="AG281" s="313"/>
      <c r="AI281" s="313"/>
      <c r="AK281" s="313"/>
      <c r="AM281" s="313"/>
      <c r="AO281" s="313"/>
      <c r="AQ281" s="313"/>
      <c r="AS281" s="313"/>
      <c r="AU281" s="313"/>
      <c r="KR281" s="313"/>
      <c r="KT281" s="313"/>
      <c r="KV281" s="313"/>
      <c r="KX281" s="313"/>
      <c r="KZ281" s="313"/>
      <c r="LB281" s="313"/>
      <c r="LD281" s="313"/>
      <c r="LF281" s="313"/>
      <c r="LH281" s="313"/>
      <c r="LJ281" s="313"/>
      <c r="LL281" s="313"/>
      <c r="LN281" s="313"/>
      <c r="LP281" s="313"/>
      <c r="LR281" s="313"/>
      <c r="LT281" s="313"/>
      <c r="LV281" s="313"/>
      <c r="LX281" s="313"/>
      <c r="LZ281" s="313"/>
      <c r="MB281" s="313"/>
      <c r="MD281" s="313"/>
      <c r="MF281" s="313"/>
      <c r="MH281" s="313"/>
      <c r="MJ281" s="313"/>
      <c r="ML281" s="313"/>
      <c r="MN281" s="313"/>
      <c r="MP281" s="313"/>
      <c r="MR281" s="313"/>
      <c r="MT281" s="313"/>
      <c r="MV281" s="313"/>
      <c r="MX281" s="313"/>
      <c r="MZ281" s="313"/>
      <c r="NB281" s="313"/>
      <c r="ND281" s="313"/>
      <c r="NF281" s="313"/>
      <c r="NH281" s="313"/>
      <c r="NJ281" s="313"/>
      <c r="NL281" s="313"/>
      <c r="NN281" s="313"/>
      <c r="NP281" s="313"/>
      <c r="NR281" s="313"/>
    </row>
    <row r="282" spans="1:382" s="281" customFormat="1" ht="150" customHeight="1">
      <c r="A282"/>
      <c r="B282"/>
      <c r="C282"/>
      <c r="D282"/>
      <c r="E282"/>
      <c r="F282"/>
      <c r="G282"/>
      <c r="H282"/>
      <c r="I282" t="str">
        <f>IF(M282="","",INDEX(Criterion_list!F:F,MATCH('MMS criteria'!M282,Criterion_list!C:C,0)))</f>
        <v/>
      </c>
      <c r="J282" s="312"/>
      <c r="K282" s="316" t="str">
        <f>IFERROR(IF(_xlfn.XLOOKUP($M282,Criterion_list!$C:$C,Criterion_list!A:A)=0,"",_xlfn.XLOOKUP($M282,Criterion_list!$C:$C,Criterion_list!A:A)),"")</f>
        <v/>
      </c>
      <c r="L282" s="317" t="str">
        <f>IFERROR(IF(_xlfn.XLOOKUP($M282,Criterion_list!$C:$C,Criterion_list!B:B)=0,"",_xlfn.XLOOKUP($M282,Criterion_list!$C:$C,Criterion_list!B:B)),"")</f>
        <v/>
      </c>
      <c r="M282" s="317" t="str">
        <f>IF(J282="","",_xlfn.XLOOKUP(J282,'Criteria Mapping'!B:B,'Criteria Mapping'!A:A))</f>
        <v/>
      </c>
      <c r="N282" s="318" t="str">
        <f>IFERROR(IF(_xlfn.XLOOKUP($J282,Criterion_list!$J:$J,Criterion_list!D:D)=0,"",_xlfn.XLOOKUP($J282,Criterion_list!$J:$J,Criterion_list!D:D)),"")</f>
        <v/>
      </c>
      <c r="O282" s="318" t="str">
        <f>IFERROR(IF(_xlfn.XLOOKUP($M282,Criterion_list!$C:$C,Criterion_list!E:E)=0,"",_xlfn.XLOOKUP($M282,Criterion_list!$C:$C,Criterion_list!E:E)),"")</f>
        <v/>
      </c>
      <c r="P282" s="330"/>
      <c r="Q282" s="304"/>
      <c r="R282" s="319" t="str">
        <f t="shared" si="4"/>
        <v/>
      </c>
      <c r="S282" s="304"/>
      <c r="T282" s="306"/>
      <c r="U282" s="305"/>
      <c r="V282" s="304"/>
      <c r="W282" s="304"/>
      <c r="X282" s="320" t="str">
        <f>IF(M282="","",_xlfn.XLOOKUP(M282,'Criteria Mapping'!A:A,'Criteria Mapping'!W:W))</f>
        <v/>
      </c>
      <c r="Y282" s="320" t="str">
        <f>IF(M282="","",_xlfn.XLOOKUP(M282,'Criteria Mapping'!A:A,'Criteria Mapping'!AH:AH))</f>
        <v/>
      </c>
      <c r="Z282" s="320" t="str">
        <f>IF(M282="","",_xlfn.XLOOKUP(M282,'Criteria Mapping'!A:A,'Criteria Mapping'!AD:AD))</f>
        <v/>
      </c>
      <c r="AA282"/>
      <c r="AC282" s="313"/>
      <c r="AE282" s="313"/>
      <c r="AG282" s="313"/>
      <c r="AI282" s="313"/>
      <c r="AK282" s="313"/>
      <c r="AM282" s="313"/>
      <c r="AO282" s="313"/>
      <c r="AQ282" s="313"/>
      <c r="AS282" s="313"/>
      <c r="AU282" s="313"/>
      <c r="KR282" s="313"/>
      <c r="KT282" s="313"/>
      <c r="KV282" s="313"/>
      <c r="KX282" s="313"/>
      <c r="KZ282" s="313"/>
      <c r="LB282" s="313"/>
      <c r="LD282" s="313"/>
      <c r="LF282" s="313"/>
      <c r="LH282" s="313"/>
      <c r="LJ282" s="313"/>
      <c r="LL282" s="313"/>
      <c r="LN282" s="313"/>
      <c r="LP282" s="313"/>
      <c r="LR282" s="313"/>
      <c r="LT282" s="313"/>
      <c r="LV282" s="313"/>
      <c r="LX282" s="313"/>
      <c r="LZ282" s="313"/>
      <c r="MB282" s="313"/>
      <c r="MD282" s="313"/>
      <c r="MF282" s="313"/>
      <c r="MH282" s="313"/>
      <c r="MJ282" s="313"/>
      <c r="ML282" s="313"/>
      <c r="MN282" s="313"/>
      <c r="MP282" s="313"/>
      <c r="MR282" s="313"/>
      <c r="MT282" s="313"/>
      <c r="MV282" s="313"/>
      <c r="MX282" s="313"/>
      <c r="MZ282" s="313"/>
      <c r="NB282" s="313"/>
      <c r="ND282" s="313"/>
      <c r="NF282" s="313"/>
      <c r="NH282" s="313"/>
      <c r="NJ282" s="313"/>
      <c r="NL282" s="313"/>
      <c r="NN282" s="313"/>
      <c r="NP282" s="313"/>
      <c r="NR282" s="313"/>
    </row>
    <row r="283" spans="1:382" s="281" customFormat="1" ht="150" customHeight="1">
      <c r="A283"/>
      <c r="B283"/>
      <c r="C283"/>
      <c r="D283"/>
      <c r="E283"/>
      <c r="F283"/>
      <c r="G283"/>
      <c r="H283"/>
      <c r="I283" t="str">
        <f>IF(M283="","",INDEX(Criterion_list!F:F,MATCH('MMS criteria'!M283,Criterion_list!C:C,0)))</f>
        <v/>
      </c>
      <c r="J283" s="312"/>
      <c r="K283" s="316" t="str">
        <f>IFERROR(IF(_xlfn.XLOOKUP($M283,Criterion_list!$C:$C,Criterion_list!A:A)=0,"",_xlfn.XLOOKUP($M283,Criterion_list!$C:$C,Criterion_list!A:A)),"")</f>
        <v/>
      </c>
      <c r="L283" s="317" t="str">
        <f>IFERROR(IF(_xlfn.XLOOKUP($M283,Criterion_list!$C:$C,Criterion_list!B:B)=0,"",_xlfn.XLOOKUP($M283,Criterion_list!$C:$C,Criterion_list!B:B)),"")</f>
        <v/>
      </c>
      <c r="M283" s="317" t="str">
        <f>IF(J283="","",_xlfn.XLOOKUP(J283,'Criteria Mapping'!B:B,'Criteria Mapping'!A:A))</f>
        <v/>
      </c>
      <c r="N283" s="318" t="str">
        <f>IFERROR(IF(_xlfn.XLOOKUP($J283,Criterion_list!$J:$J,Criterion_list!D:D)=0,"",_xlfn.XLOOKUP($J283,Criterion_list!$J:$J,Criterion_list!D:D)),"")</f>
        <v/>
      </c>
      <c r="O283" s="318" t="str">
        <f>IFERROR(IF(_xlfn.XLOOKUP($M283,Criterion_list!$C:$C,Criterion_list!E:E)=0,"",_xlfn.XLOOKUP($M283,Criterion_list!$C:$C,Criterion_list!E:E)),"")</f>
        <v/>
      </c>
      <c r="P283" s="330"/>
      <c r="Q283" s="304"/>
      <c r="R283" s="319" t="str">
        <f t="shared" si="4"/>
        <v/>
      </c>
      <c r="S283" s="304"/>
      <c r="T283" s="306"/>
      <c r="U283" s="305"/>
      <c r="V283" s="304"/>
      <c r="W283" s="304"/>
      <c r="X283" s="320" t="str">
        <f>IF(M283="","",_xlfn.XLOOKUP(M283,'Criteria Mapping'!A:A,'Criteria Mapping'!W:W))</f>
        <v/>
      </c>
      <c r="Y283" s="320" t="str">
        <f>IF(M283="","",_xlfn.XLOOKUP(M283,'Criteria Mapping'!A:A,'Criteria Mapping'!AH:AH))</f>
        <v/>
      </c>
      <c r="Z283" s="320" t="str">
        <f>IF(M283="","",_xlfn.XLOOKUP(M283,'Criteria Mapping'!A:A,'Criteria Mapping'!AD:AD))</f>
        <v/>
      </c>
      <c r="AA283"/>
      <c r="AC283" s="313"/>
      <c r="AE283" s="313"/>
      <c r="AG283" s="313"/>
      <c r="AI283" s="313"/>
      <c r="AK283" s="313"/>
      <c r="AM283" s="313"/>
      <c r="AO283" s="313"/>
      <c r="AQ283" s="313"/>
      <c r="AS283" s="313"/>
      <c r="AU283" s="313"/>
      <c r="KR283" s="313"/>
      <c r="KT283" s="313"/>
      <c r="KV283" s="313"/>
      <c r="KX283" s="313"/>
      <c r="KZ283" s="313"/>
      <c r="LB283" s="313"/>
      <c r="LD283" s="313"/>
      <c r="LF283" s="313"/>
      <c r="LH283" s="313"/>
      <c r="LJ283" s="313"/>
      <c r="LL283" s="313"/>
      <c r="LN283" s="313"/>
      <c r="LP283" s="313"/>
      <c r="LR283" s="313"/>
      <c r="LT283" s="313"/>
      <c r="LV283" s="313"/>
      <c r="LX283" s="313"/>
      <c r="LZ283" s="313"/>
      <c r="MB283" s="313"/>
      <c r="MD283" s="313"/>
      <c r="MF283" s="313"/>
      <c r="MH283" s="313"/>
      <c r="MJ283" s="313"/>
      <c r="ML283" s="313"/>
      <c r="MN283" s="313"/>
      <c r="MP283" s="313"/>
      <c r="MR283" s="313"/>
      <c r="MT283" s="313"/>
      <c r="MV283" s="313"/>
      <c r="MX283" s="313"/>
      <c r="MZ283" s="313"/>
      <c r="NB283" s="313"/>
      <c r="ND283" s="313"/>
      <c r="NF283" s="313"/>
      <c r="NH283" s="313"/>
      <c r="NJ283" s="313"/>
      <c r="NL283" s="313"/>
      <c r="NN283" s="313"/>
      <c r="NP283" s="313"/>
      <c r="NR283" s="313"/>
    </row>
    <row r="284" spans="1:382" s="281" customFormat="1" ht="150" customHeight="1">
      <c r="A284"/>
      <c r="B284"/>
      <c r="C284"/>
      <c r="D284"/>
      <c r="E284"/>
      <c r="F284"/>
      <c r="G284"/>
      <c r="H284"/>
      <c r="I284" t="str">
        <f>IF(M284="","",INDEX(Criterion_list!F:F,MATCH('MMS criteria'!M284,Criterion_list!C:C,0)))</f>
        <v/>
      </c>
      <c r="J284" s="312"/>
      <c r="K284" s="316" t="str">
        <f>IFERROR(IF(_xlfn.XLOOKUP($M284,Criterion_list!$C:$C,Criterion_list!A:A)=0,"",_xlfn.XLOOKUP($M284,Criterion_list!$C:$C,Criterion_list!A:A)),"")</f>
        <v/>
      </c>
      <c r="L284" s="317" t="str">
        <f>IFERROR(IF(_xlfn.XLOOKUP($M284,Criterion_list!$C:$C,Criterion_list!B:B)=0,"",_xlfn.XLOOKUP($M284,Criterion_list!$C:$C,Criterion_list!B:B)),"")</f>
        <v/>
      </c>
      <c r="M284" s="317" t="str">
        <f>IF(J284="","",_xlfn.XLOOKUP(J284,'Criteria Mapping'!B:B,'Criteria Mapping'!A:A))</f>
        <v/>
      </c>
      <c r="N284" s="318" t="str">
        <f>IFERROR(IF(_xlfn.XLOOKUP($J284,Criterion_list!$J:$J,Criterion_list!D:D)=0,"",_xlfn.XLOOKUP($J284,Criterion_list!$J:$J,Criterion_list!D:D)),"")</f>
        <v/>
      </c>
      <c r="O284" s="318" t="str">
        <f>IFERROR(IF(_xlfn.XLOOKUP($M284,Criterion_list!$C:$C,Criterion_list!E:E)=0,"",_xlfn.XLOOKUP($M284,Criterion_list!$C:$C,Criterion_list!E:E)),"")</f>
        <v/>
      </c>
      <c r="P284" s="330"/>
      <c r="Q284" s="304"/>
      <c r="R284" s="319" t="str">
        <f t="shared" si="4"/>
        <v/>
      </c>
      <c r="S284" s="304"/>
      <c r="T284" s="306"/>
      <c r="U284" s="305"/>
      <c r="V284" s="304"/>
      <c r="W284" s="304"/>
      <c r="X284" s="320" t="str">
        <f>IF(M284="","",_xlfn.XLOOKUP(M284,'Criteria Mapping'!A:A,'Criteria Mapping'!W:W))</f>
        <v/>
      </c>
      <c r="Y284" s="320" t="str">
        <f>IF(M284="","",_xlfn.XLOOKUP(M284,'Criteria Mapping'!A:A,'Criteria Mapping'!AH:AH))</f>
        <v/>
      </c>
      <c r="Z284" s="320" t="str">
        <f>IF(M284="","",_xlfn.XLOOKUP(M284,'Criteria Mapping'!A:A,'Criteria Mapping'!AD:AD))</f>
        <v/>
      </c>
      <c r="AA284"/>
      <c r="AC284" s="313"/>
      <c r="AE284" s="313"/>
      <c r="AG284" s="313"/>
      <c r="AI284" s="313"/>
      <c r="AK284" s="313"/>
      <c r="AM284" s="313"/>
      <c r="AO284" s="313"/>
      <c r="AQ284" s="313"/>
      <c r="AS284" s="313"/>
      <c r="AU284" s="313"/>
      <c r="KR284" s="313"/>
      <c r="KT284" s="313"/>
      <c r="KV284" s="313"/>
      <c r="KX284" s="313"/>
      <c r="KZ284" s="313"/>
      <c r="LB284" s="313"/>
      <c r="LD284" s="313"/>
      <c r="LF284" s="313"/>
      <c r="LH284" s="313"/>
      <c r="LJ284" s="313"/>
      <c r="LL284" s="313"/>
      <c r="LN284" s="313"/>
      <c r="LP284" s="313"/>
      <c r="LR284" s="313"/>
      <c r="LT284" s="313"/>
      <c r="LV284" s="313"/>
      <c r="LX284" s="313"/>
      <c r="LZ284" s="313"/>
      <c r="MB284" s="313"/>
      <c r="MD284" s="313"/>
      <c r="MF284" s="313"/>
      <c r="MH284" s="313"/>
      <c r="MJ284" s="313"/>
      <c r="ML284" s="313"/>
      <c r="MN284" s="313"/>
      <c r="MP284" s="313"/>
      <c r="MR284" s="313"/>
      <c r="MT284" s="313"/>
      <c r="MV284" s="313"/>
      <c r="MX284" s="313"/>
      <c r="MZ284" s="313"/>
      <c r="NB284" s="313"/>
      <c r="ND284" s="313"/>
      <c r="NF284" s="313"/>
      <c r="NH284" s="313"/>
      <c r="NJ284" s="313"/>
      <c r="NL284" s="313"/>
      <c r="NN284" s="313"/>
      <c r="NP284" s="313"/>
      <c r="NR284" s="313"/>
    </row>
    <row r="285" spans="1:382" s="281" customFormat="1" ht="150" customHeight="1">
      <c r="A285"/>
      <c r="B285"/>
      <c r="C285"/>
      <c r="D285"/>
      <c r="E285"/>
      <c r="F285"/>
      <c r="G285"/>
      <c r="H285"/>
      <c r="I285" t="str">
        <f>IF(M285="","",INDEX(Criterion_list!F:F,MATCH('MMS criteria'!M285,Criterion_list!C:C,0)))</f>
        <v/>
      </c>
      <c r="J285" s="312"/>
      <c r="K285" s="316" t="str">
        <f>IFERROR(IF(_xlfn.XLOOKUP($M285,Criterion_list!$C:$C,Criterion_list!A:A)=0,"",_xlfn.XLOOKUP($M285,Criterion_list!$C:$C,Criterion_list!A:A)),"")</f>
        <v/>
      </c>
      <c r="L285" s="317" t="str">
        <f>IFERROR(IF(_xlfn.XLOOKUP($M285,Criterion_list!$C:$C,Criterion_list!B:B)=0,"",_xlfn.XLOOKUP($M285,Criterion_list!$C:$C,Criterion_list!B:B)),"")</f>
        <v/>
      </c>
      <c r="M285" s="317" t="str">
        <f>IF(J285="","",_xlfn.XLOOKUP(J285,'Criteria Mapping'!B:B,'Criteria Mapping'!A:A))</f>
        <v/>
      </c>
      <c r="N285" s="318" t="str">
        <f>IFERROR(IF(_xlfn.XLOOKUP($J285,Criterion_list!$J:$J,Criterion_list!D:D)=0,"",_xlfn.XLOOKUP($J285,Criterion_list!$J:$J,Criterion_list!D:D)),"")</f>
        <v/>
      </c>
      <c r="O285" s="318" t="str">
        <f>IFERROR(IF(_xlfn.XLOOKUP($M285,Criterion_list!$C:$C,Criterion_list!E:E)=0,"",_xlfn.XLOOKUP($M285,Criterion_list!$C:$C,Criterion_list!E:E)),"")</f>
        <v/>
      </c>
      <c r="P285" s="330"/>
      <c r="Q285" s="304"/>
      <c r="R285" s="319" t="str">
        <f t="shared" si="4"/>
        <v/>
      </c>
      <c r="S285" s="304"/>
      <c r="T285" s="306"/>
      <c r="U285" s="305"/>
      <c r="V285" s="304"/>
      <c r="W285" s="304"/>
      <c r="X285" s="320" t="str">
        <f>IF(M285="","",_xlfn.XLOOKUP(M285,'Criteria Mapping'!A:A,'Criteria Mapping'!W:W))</f>
        <v/>
      </c>
      <c r="Y285" s="320" t="str">
        <f>IF(M285="","",_xlfn.XLOOKUP(M285,'Criteria Mapping'!A:A,'Criteria Mapping'!AH:AH))</f>
        <v/>
      </c>
      <c r="Z285" s="320" t="str">
        <f>IF(M285="","",_xlfn.XLOOKUP(M285,'Criteria Mapping'!A:A,'Criteria Mapping'!AD:AD))</f>
        <v/>
      </c>
      <c r="AA285"/>
      <c r="AC285" s="313"/>
      <c r="AE285" s="313"/>
      <c r="AG285" s="313"/>
      <c r="AI285" s="313"/>
      <c r="AK285" s="313"/>
      <c r="AM285" s="313"/>
      <c r="AO285" s="313"/>
      <c r="AQ285" s="313"/>
      <c r="AS285" s="313"/>
      <c r="AU285" s="313"/>
      <c r="KR285" s="313"/>
      <c r="KT285" s="313"/>
      <c r="KV285" s="313"/>
      <c r="KX285" s="313"/>
      <c r="KZ285" s="313"/>
      <c r="LB285" s="313"/>
      <c r="LD285" s="313"/>
      <c r="LF285" s="313"/>
      <c r="LH285" s="313"/>
      <c r="LJ285" s="313"/>
      <c r="LL285" s="313"/>
      <c r="LN285" s="313"/>
      <c r="LP285" s="313"/>
      <c r="LR285" s="313"/>
      <c r="LT285" s="313"/>
      <c r="LV285" s="313"/>
      <c r="LX285" s="313"/>
      <c r="LZ285" s="313"/>
      <c r="MB285" s="313"/>
      <c r="MD285" s="313"/>
      <c r="MF285" s="313"/>
      <c r="MH285" s="313"/>
      <c r="MJ285" s="313"/>
      <c r="ML285" s="313"/>
      <c r="MN285" s="313"/>
      <c r="MP285" s="313"/>
      <c r="MR285" s="313"/>
      <c r="MT285" s="313"/>
      <c r="MV285" s="313"/>
      <c r="MX285" s="313"/>
      <c r="MZ285" s="313"/>
      <c r="NB285" s="313"/>
      <c r="ND285" s="313"/>
      <c r="NF285" s="313"/>
      <c r="NH285" s="313"/>
      <c r="NJ285" s="313"/>
      <c r="NL285" s="313"/>
      <c r="NN285" s="313"/>
      <c r="NP285" s="313"/>
      <c r="NR285" s="313"/>
    </row>
    <row r="286" spans="1:382" s="281" customFormat="1" ht="150" customHeight="1">
      <c r="A286"/>
      <c r="B286"/>
      <c r="C286"/>
      <c r="D286"/>
      <c r="E286"/>
      <c r="F286"/>
      <c r="G286"/>
      <c r="H286"/>
      <c r="I286" t="str">
        <f>IF(M286="","",INDEX(Criterion_list!F:F,MATCH('MMS criteria'!M286,Criterion_list!C:C,0)))</f>
        <v/>
      </c>
      <c r="J286" s="312"/>
      <c r="K286" s="316" t="str">
        <f>IFERROR(IF(_xlfn.XLOOKUP($M286,Criterion_list!$C:$C,Criterion_list!A:A)=0,"",_xlfn.XLOOKUP($M286,Criterion_list!$C:$C,Criterion_list!A:A)),"")</f>
        <v/>
      </c>
      <c r="L286" s="317" t="str">
        <f>IFERROR(IF(_xlfn.XLOOKUP($M286,Criterion_list!$C:$C,Criterion_list!B:B)=0,"",_xlfn.XLOOKUP($M286,Criterion_list!$C:$C,Criterion_list!B:B)),"")</f>
        <v/>
      </c>
      <c r="M286" s="317" t="str">
        <f>IF(J286="","",_xlfn.XLOOKUP(J286,'Criteria Mapping'!B:B,'Criteria Mapping'!A:A))</f>
        <v/>
      </c>
      <c r="N286" s="318" t="str">
        <f>IFERROR(IF(_xlfn.XLOOKUP($J286,Criterion_list!$J:$J,Criterion_list!D:D)=0,"",_xlfn.XLOOKUP($J286,Criterion_list!$J:$J,Criterion_list!D:D)),"")</f>
        <v/>
      </c>
      <c r="O286" s="318" t="str">
        <f>IFERROR(IF(_xlfn.XLOOKUP($M286,Criterion_list!$C:$C,Criterion_list!E:E)=0,"",_xlfn.XLOOKUP($M286,Criterion_list!$C:$C,Criterion_list!E:E)),"")</f>
        <v/>
      </c>
      <c r="P286" s="330"/>
      <c r="Q286" s="304"/>
      <c r="R286" s="319" t="str">
        <f t="shared" si="4"/>
        <v/>
      </c>
      <c r="S286" s="304"/>
      <c r="T286" s="306"/>
      <c r="U286" s="305"/>
      <c r="V286" s="304"/>
      <c r="W286" s="304"/>
      <c r="X286" s="320" t="str">
        <f>IF(M286="","",_xlfn.XLOOKUP(M286,'Criteria Mapping'!A:A,'Criteria Mapping'!W:W))</f>
        <v/>
      </c>
      <c r="Y286" s="320" t="str">
        <f>IF(M286="","",_xlfn.XLOOKUP(M286,'Criteria Mapping'!A:A,'Criteria Mapping'!AH:AH))</f>
        <v/>
      </c>
      <c r="Z286" s="320" t="str">
        <f>IF(M286="","",_xlfn.XLOOKUP(M286,'Criteria Mapping'!A:A,'Criteria Mapping'!AD:AD))</f>
        <v/>
      </c>
      <c r="AA286"/>
      <c r="AC286" s="313"/>
      <c r="AE286" s="313"/>
      <c r="AG286" s="313"/>
      <c r="AI286" s="313"/>
      <c r="AK286" s="313"/>
      <c r="AM286" s="313"/>
      <c r="AO286" s="313"/>
      <c r="AQ286" s="313"/>
      <c r="AS286" s="313"/>
      <c r="AU286" s="313"/>
      <c r="KR286" s="313"/>
      <c r="KT286" s="313"/>
      <c r="KV286" s="313"/>
      <c r="KX286" s="313"/>
      <c r="KZ286" s="313"/>
      <c r="LB286" s="313"/>
      <c r="LD286" s="313"/>
      <c r="LF286" s="313"/>
      <c r="LH286" s="313"/>
      <c r="LJ286" s="313"/>
      <c r="LL286" s="313"/>
      <c r="LN286" s="313"/>
      <c r="LP286" s="313"/>
      <c r="LR286" s="313"/>
      <c r="LT286" s="313"/>
      <c r="LV286" s="313"/>
      <c r="LX286" s="313"/>
      <c r="LZ286" s="313"/>
      <c r="MB286" s="313"/>
      <c r="MD286" s="313"/>
      <c r="MF286" s="313"/>
      <c r="MH286" s="313"/>
      <c r="MJ286" s="313"/>
      <c r="ML286" s="313"/>
      <c r="MN286" s="313"/>
      <c r="MP286" s="313"/>
      <c r="MR286" s="313"/>
      <c r="MT286" s="313"/>
      <c r="MV286" s="313"/>
      <c r="MX286" s="313"/>
      <c r="MZ286" s="313"/>
      <c r="NB286" s="313"/>
      <c r="ND286" s="313"/>
      <c r="NF286" s="313"/>
      <c r="NH286" s="313"/>
      <c r="NJ286" s="313"/>
      <c r="NL286" s="313"/>
      <c r="NN286" s="313"/>
      <c r="NP286" s="313"/>
      <c r="NR286" s="313"/>
    </row>
    <row r="287" spans="1:382" s="281" customFormat="1" ht="150" customHeight="1">
      <c r="A287"/>
      <c r="B287"/>
      <c r="C287"/>
      <c r="D287"/>
      <c r="E287"/>
      <c r="F287"/>
      <c r="G287"/>
      <c r="H287"/>
      <c r="I287" t="str">
        <f>IF(M287="","",INDEX(Criterion_list!F:F,MATCH('MMS criteria'!M287,Criterion_list!C:C,0)))</f>
        <v/>
      </c>
      <c r="J287" s="312"/>
      <c r="K287" s="316" t="str">
        <f>IFERROR(IF(_xlfn.XLOOKUP($M287,Criterion_list!$C:$C,Criterion_list!A:A)=0,"",_xlfn.XLOOKUP($M287,Criterion_list!$C:$C,Criterion_list!A:A)),"")</f>
        <v/>
      </c>
      <c r="L287" s="317" t="str">
        <f>IFERROR(IF(_xlfn.XLOOKUP($M287,Criterion_list!$C:$C,Criterion_list!B:B)=0,"",_xlfn.XLOOKUP($M287,Criterion_list!$C:$C,Criterion_list!B:B)),"")</f>
        <v/>
      </c>
      <c r="M287" s="317" t="str">
        <f>IF(J287="","",_xlfn.XLOOKUP(J287,'Criteria Mapping'!B:B,'Criteria Mapping'!A:A))</f>
        <v/>
      </c>
      <c r="N287" s="318" t="str">
        <f>IFERROR(IF(_xlfn.XLOOKUP($J287,Criterion_list!$J:$J,Criterion_list!D:D)=0,"",_xlfn.XLOOKUP($J287,Criterion_list!$J:$J,Criterion_list!D:D)),"")</f>
        <v/>
      </c>
      <c r="O287" s="318" t="str">
        <f>IFERROR(IF(_xlfn.XLOOKUP($M287,Criterion_list!$C:$C,Criterion_list!E:E)=0,"",_xlfn.XLOOKUP($M287,Criterion_list!$C:$C,Criterion_list!E:E)),"")</f>
        <v/>
      </c>
      <c r="P287" s="330"/>
      <c r="Q287" s="304"/>
      <c r="R287" s="319" t="str">
        <f t="shared" si="4"/>
        <v/>
      </c>
      <c r="S287" s="304"/>
      <c r="T287" s="306"/>
      <c r="U287" s="305"/>
      <c r="V287" s="304"/>
      <c r="W287" s="304"/>
      <c r="X287" s="320" t="str">
        <f>IF(M287="","",_xlfn.XLOOKUP(M287,'Criteria Mapping'!A:A,'Criteria Mapping'!W:W))</f>
        <v/>
      </c>
      <c r="Y287" s="320" t="str">
        <f>IF(M287="","",_xlfn.XLOOKUP(M287,'Criteria Mapping'!A:A,'Criteria Mapping'!AH:AH))</f>
        <v/>
      </c>
      <c r="Z287" s="320" t="str">
        <f>IF(M287="","",_xlfn.XLOOKUP(M287,'Criteria Mapping'!A:A,'Criteria Mapping'!AD:AD))</f>
        <v/>
      </c>
      <c r="AA287"/>
      <c r="AC287" s="313"/>
      <c r="AE287" s="313"/>
      <c r="AG287" s="313"/>
      <c r="AI287" s="313"/>
      <c r="AK287" s="313"/>
      <c r="AM287" s="313"/>
      <c r="AO287" s="313"/>
      <c r="AQ287" s="313"/>
      <c r="AS287" s="313"/>
      <c r="AU287" s="313"/>
      <c r="KR287" s="313"/>
      <c r="KT287" s="313"/>
      <c r="KV287" s="313"/>
      <c r="KX287" s="313"/>
      <c r="KZ287" s="313"/>
      <c r="LB287" s="313"/>
      <c r="LD287" s="313"/>
      <c r="LF287" s="313"/>
      <c r="LH287" s="313"/>
      <c r="LJ287" s="313"/>
      <c r="LL287" s="313"/>
      <c r="LN287" s="313"/>
      <c r="LP287" s="313"/>
      <c r="LR287" s="313"/>
      <c r="LT287" s="313"/>
      <c r="LV287" s="313"/>
      <c r="LX287" s="313"/>
      <c r="LZ287" s="313"/>
      <c r="MB287" s="313"/>
      <c r="MD287" s="313"/>
      <c r="MF287" s="313"/>
      <c r="MH287" s="313"/>
      <c r="MJ287" s="313"/>
      <c r="ML287" s="313"/>
      <c r="MN287" s="313"/>
      <c r="MP287" s="313"/>
      <c r="MR287" s="313"/>
      <c r="MT287" s="313"/>
      <c r="MV287" s="313"/>
      <c r="MX287" s="313"/>
      <c r="MZ287" s="313"/>
      <c r="NB287" s="313"/>
      <c r="ND287" s="313"/>
      <c r="NF287" s="313"/>
      <c r="NH287" s="313"/>
      <c r="NJ287" s="313"/>
      <c r="NL287" s="313"/>
      <c r="NN287" s="313"/>
      <c r="NP287" s="313"/>
      <c r="NR287" s="313"/>
    </row>
    <row r="288" spans="1:382" s="281" customFormat="1" ht="150" customHeight="1">
      <c r="A288"/>
      <c r="B288"/>
      <c r="C288"/>
      <c r="D288"/>
      <c r="E288"/>
      <c r="F288"/>
      <c r="G288"/>
      <c r="H288"/>
      <c r="I288" t="str">
        <f>IF(M288="","",INDEX(Criterion_list!F:F,MATCH('MMS criteria'!M288,Criterion_list!C:C,0)))</f>
        <v/>
      </c>
      <c r="J288" s="312"/>
      <c r="K288" s="316" t="str">
        <f>IFERROR(IF(_xlfn.XLOOKUP($M288,Criterion_list!$C:$C,Criterion_list!A:A)=0,"",_xlfn.XLOOKUP($M288,Criterion_list!$C:$C,Criterion_list!A:A)),"")</f>
        <v/>
      </c>
      <c r="L288" s="317" t="str">
        <f>IFERROR(IF(_xlfn.XLOOKUP($M288,Criterion_list!$C:$C,Criterion_list!B:B)=0,"",_xlfn.XLOOKUP($M288,Criterion_list!$C:$C,Criterion_list!B:B)),"")</f>
        <v/>
      </c>
      <c r="M288" s="317" t="str">
        <f>IF(J288="","",_xlfn.XLOOKUP(J288,'Criteria Mapping'!B:B,'Criteria Mapping'!A:A))</f>
        <v/>
      </c>
      <c r="N288" s="318" t="str">
        <f>IFERROR(IF(_xlfn.XLOOKUP($J288,Criterion_list!$J:$J,Criterion_list!D:D)=0,"",_xlfn.XLOOKUP($J288,Criterion_list!$J:$J,Criterion_list!D:D)),"")</f>
        <v/>
      </c>
      <c r="O288" s="318" t="str">
        <f>IFERROR(IF(_xlfn.XLOOKUP($M288,Criterion_list!$C:$C,Criterion_list!E:E)=0,"",_xlfn.XLOOKUP($M288,Criterion_list!$C:$C,Criterion_list!E:E)),"")</f>
        <v/>
      </c>
      <c r="P288" s="330"/>
      <c r="Q288" s="304"/>
      <c r="R288" s="319" t="str">
        <f t="shared" si="4"/>
        <v/>
      </c>
      <c r="S288" s="304"/>
      <c r="T288" s="306"/>
      <c r="U288" s="305"/>
      <c r="V288" s="304"/>
      <c r="W288" s="304"/>
      <c r="X288" s="320" t="str">
        <f>IF(M288="","",_xlfn.XLOOKUP(M288,'Criteria Mapping'!A:A,'Criteria Mapping'!W:W))</f>
        <v/>
      </c>
      <c r="Y288" s="320" t="str">
        <f>IF(M288="","",_xlfn.XLOOKUP(M288,'Criteria Mapping'!A:A,'Criteria Mapping'!AH:AH))</f>
        <v/>
      </c>
      <c r="Z288" s="320" t="str">
        <f>IF(M288="","",_xlfn.XLOOKUP(M288,'Criteria Mapping'!A:A,'Criteria Mapping'!AD:AD))</f>
        <v/>
      </c>
      <c r="AA288"/>
      <c r="AC288" s="313"/>
      <c r="AE288" s="313"/>
      <c r="AG288" s="313"/>
      <c r="AI288" s="313"/>
      <c r="AK288" s="313"/>
      <c r="AM288" s="313"/>
      <c r="AO288" s="313"/>
      <c r="AQ288" s="313"/>
      <c r="AS288" s="313"/>
      <c r="AU288" s="313"/>
      <c r="KR288" s="313"/>
      <c r="KT288" s="313"/>
      <c r="KV288" s="313"/>
      <c r="KX288" s="313"/>
      <c r="KZ288" s="313"/>
      <c r="LB288" s="313"/>
      <c r="LD288" s="313"/>
      <c r="LF288" s="313"/>
      <c r="LH288" s="313"/>
      <c r="LJ288" s="313"/>
      <c r="LL288" s="313"/>
      <c r="LN288" s="313"/>
      <c r="LP288" s="313"/>
      <c r="LR288" s="313"/>
      <c r="LT288" s="313"/>
      <c r="LV288" s="313"/>
      <c r="LX288" s="313"/>
      <c r="LZ288" s="313"/>
      <c r="MB288" s="313"/>
      <c r="MD288" s="313"/>
      <c r="MF288" s="313"/>
      <c r="MH288" s="313"/>
      <c r="MJ288" s="313"/>
      <c r="ML288" s="313"/>
      <c r="MN288" s="313"/>
      <c r="MP288" s="313"/>
      <c r="MR288" s="313"/>
      <c r="MT288" s="313"/>
      <c r="MV288" s="313"/>
      <c r="MX288" s="313"/>
      <c r="MZ288" s="313"/>
      <c r="NB288" s="313"/>
      <c r="ND288" s="313"/>
      <c r="NF288" s="313"/>
      <c r="NH288" s="313"/>
      <c r="NJ288" s="313"/>
      <c r="NL288" s="313"/>
      <c r="NN288" s="313"/>
      <c r="NP288" s="313"/>
      <c r="NR288" s="313"/>
    </row>
    <row r="289" spans="1:382" s="281" customFormat="1" ht="150" customHeight="1">
      <c r="A289"/>
      <c r="B289"/>
      <c r="C289"/>
      <c r="D289"/>
      <c r="E289"/>
      <c r="F289"/>
      <c r="G289"/>
      <c r="H289"/>
      <c r="I289" t="str">
        <f>IF(M289="","",INDEX(Criterion_list!F:F,MATCH('MMS criteria'!M289,Criterion_list!C:C,0)))</f>
        <v/>
      </c>
      <c r="J289" s="312"/>
      <c r="K289" s="316" t="str">
        <f>IFERROR(IF(_xlfn.XLOOKUP($M289,Criterion_list!$C:$C,Criterion_list!A:A)=0,"",_xlfn.XLOOKUP($M289,Criterion_list!$C:$C,Criterion_list!A:A)),"")</f>
        <v/>
      </c>
      <c r="L289" s="317" t="str">
        <f>IFERROR(IF(_xlfn.XLOOKUP($M289,Criterion_list!$C:$C,Criterion_list!B:B)=0,"",_xlfn.XLOOKUP($M289,Criterion_list!$C:$C,Criterion_list!B:B)),"")</f>
        <v/>
      </c>
      <c r="M289" s="317" t="str">
        <f>IF(J289="","",_xlfn.XLOOKUP(J289,'Criteria Mapping'!B:B,'Criteria Mapping'!A:A))</f>
        <v/>
      </c>
      <c r="N289" s="318" t="str">
        <f>IFERROR(IF(_xlfn.XLOOKUP($J289,Criterion_list!$J:$J,Criterion_list!D:D)=0,"",_xlfn.XLOOKUP($J289,Criterion_list!$J:$J,Criterion_list!D:D)),"")</f>
        <v/>
      </c>
      <c r="O289" s="318" t="str">
        <f>IFERROR(IF(_xlfn.XLOOKUP($M289,Criterion_list!$C:$C,Criterion_list!E:E)=0,"",_xlfn.XLOOKUP($M289,Criterion_list!$C:$C,Criterion_list!E:E)),"")</f>
        <v/>
      </c>
      <c r="P289" s="330"/>
      <c r="Q289" s="304"/>
      <c r="R289" s="319" t="str">
        <f t="shared" si="4"/>
        <v/>
      </c>
      <c r="S289" s="304"/>
      <c r="T289" s="306"/>
      <c r="U289" s="305"/>
      <c r="V289" s="304"/>
      <c r="W289" s="304"/>
      <c r="X289" s="320" t="str">
        <f>IF(M289="","",_xlfn.XLOOKUP(M289,'Criteria Mapping'!A:A,'Criteria Mapping'!W:W))</f>
        <v/>
      </c>
      <c r="Y289" s="320" t="str">
        <f>IF(M289="","",_xlfn.XLOOKUP(M289,'Criteria Mapping'!A:A,'Criteria Mapping'!AH:AH))</f>
        <v/>
      </c>
      <c r="Z289" s="320" t="str">
        <f>IF(M289="","",_xlfn.XLOOKUP(M289,'Criteria Mapping'!A:A,'Criteria Mapping'!AD:AD))</f>
        <v/>
      </c>
      <c r="AA289"/>
      <c r="AC289" s="313"/>
      <c r="AE289" s="313"/>
      <c r="AG289" s="313"/>
      <c r="AI289" s="313"/>
      <c r="AK289" s="313"/>
      <c r="AM289" s="313"/>
      <c r="AO289" s="313"/>
      <c r="AQ289" s="313"/>
      <c r="AS289" s="313"/>
      <c r="AU289" s="313"/>
      <c r="KR289" s="313"/>
      <c r="KT289" s="313"/>
      <c r="KV289" s="313"/>
      <c r="KX289" s="313"/>
      <c r="KZ289" s="313"/>
      <c r="LB289" s="313"/>
      <c r="LD289" s="313"/>
      <c r="LF289" s="313"/>
      <c r="LH289" s="313"/>
      <c r="LJ289" s="313"/>
      <c r="LL289" s="313"/>
      <c r="LN289" s="313"/>
      <c r="LP289" s="313"/>
      <c r="LR289" s="313"/>
      <c r="LT289" s="313"/>
      <c r="LV289" s="313"/>
      <c r="LX289" s="313"/>
      <c r="LZ289" s="313"/>
      <c r="MB289" s="313"/>
      <c r="MD289" s="313"/>
      <c r="MF289" s="313"/>
      <c r="MH289" s="313"/>
      <c r="MJ289" s="313"/>
      <c r="ML289" s="313"/>
      <c r="MN289" s="313"/>
      <c r="MP289" s="313"/>
      <c r="MR289" s="313"/>
      <c r="MT289" s="313"/>
      <c r="MV289" s="313"/>
      <c r="MX289" s="313"/>
      <c r="MZ289" s="313"/>
      <c r="NB289" s="313"/>
      <c r="ND289" s="313"/>
      <c r="NF289" s="313"/>
      <c r="NH289" s="313"/>
      <c r="NJ289" s="313"/>
      <c r="NL289" s="313"/>
      <c r="NN289" s="313"/>
      <c r="NP289" s="313"/>
      <c r="NR289" s="313"/>
    </row>
    <row r="290" spans="1:382" s="281" customFormat="1" ht="150" customHeight="1">
      <c r="A290"/>
      <c r="B290"/>
      <c r="C290"/>
      <c r="D290"/>
      <c r="E290"/>
      <c r="F290"/>
      <c r="G290"/>
      <c r="H290"/>
      <c r="I290" t="str">
        <f>IF(M290="","",INDEX(Criterion_list!F:F,MATCH('MMS criteria'!M290,Criterion_list!C:C,0)))</f>
        <v/>
      </c>
      <c r="J290" s="312"/>
      <c r="K290" s="316" t="str">
        <f>IFERROR(IF(_xlfn.XLOOKUP($M290,Criterion_list!$C:$C,Criterion_list!A:A)=0,"",_xlfn.XLOOKUP($M290,Criterion_list!$C:$C,Criterion_list!A:A)),"")</f>
        <v/>
      </c>
      <c r="L290" s="317" t="str">
        <f>IFERROR(IF(_xlfn.XLOOKUP($M290,Criterion_list!$C:$C,Criterion_list!B:B)=0,"",_xlfn.XLOOKUP($M290,Criterion_list!$C:$C,Criterion_list!B:B)),"")</f>
        <v/>
      </c>
      <c r="M290" s="317" t="str">
        <f>IF(J290="","",_xlfn.XLOOKUP(J290,'Criteria Mapping'!B:B,'Criteria Mapping'!A:A))</f>
        <v/>
      </c>
      <c r="N290" s="318" t="str">
        <f>IFERROR(IF(_xlfn.XLOOKUP($J290,Criterion_list!$J:$J,Criterion_list!D:D)=0,"",_xlfn.XLOOKUP($J290,Criterion_list!$J:$J,Criterion_list!D:D)),"")</f>
        <v/>
      </c>
      <c r="O290" s="318" t="str">
        <f>IFERROR(IF(_xlfn.XLOOKUP($M290,Criterion_list!$C:$C,Criterion_list!E:E)=0,"",_xlfn.XLOOKUP($M290,Criterion_list!$C:$C,Criterion_list!E:E)),"")</f>
        <v/>
      </c>
      <c r="P290" s="330"/>
      <c r="Q290" s="304"/>
      <c r="R290" s="319" t="str">
        <f t="shared" si="4"/>
        <v/>
      </c>
      <c r="S290" s="304"/>
      <c r="T290" s="306"/>
      <c r="U290" s="305"/>
      <c r="V290" s="304"/>
      <c r="W290" s="304"/>
      <c r="X290" s="320" t="str">
        <f>IF(M290="","",_xlfn.XLOOKUP(M290,'Criteria Mapping'!A:A,'Criteria Mapping'!W:W))</f>
        <v/>
      </c>
      <c r="Y290" s="320" t="str">
        <f>IF(M290="","",_xlfn.XLOOKUP(M290,'Criteria Mapping'!A:A,'Criteria Mapping'!AH:AH))</f>
        <v/>
      </c>
      <c r="Z290" s="320" t="str">
        <f>IF(M290="","",_xlfn.XLOOKUP(M290,'Criteria Mapping'!A:A,'Criteria Mapping'!AD:AD))</f>
        <v/>
      </c>
      <c r="AA290"/>
      <c r="AC290" s="313"/>
      <c r="AE290" s="313"/>
      <c r="AG290" s="313"/>
      <c r="AI290" s="313"/>
      <c r="AK290" s="313"/>
      <c r="AM290" s="313"/>
      <c r="AO290" s="313"/>
      <c r="AQ290" s="313"/>
      <c r="AS290" s="313"/>
      <c r="AU290" s="313"/>
      <c r="KR290" s="313"/>
      <c r="KT290" s="313"/>
      <c r="KV290" s="313"/>
      <c r="KX290" s="313"/>
      <c r="KZ290" s="313"/>
      <c r="LB290" s="313"/>
      <c r="LD290" s="313"/>
      <c r="LF290" s="313"/>
      <c r="LH290" s="313"/>
      <c r="LJ290" s="313"/>
      <c r="LL290" s="313"/>
      <c r="LN290" s="313"/>
      <c r="LP290" s="313"/>
      <c r="LR290" s="313"/>
      <c r="LT290" s="313"/>
      <c r="LV290" s="313"/>
      <c r="LX290" s="313"/>
      <c r="LZ290" s="313"/>
      <c r="MB290" s="313"/>
      <c r="MD290" s="313"/>
      <c r="MF290" s="313"/>
      <c r="MH290" s="313"/>
      <c r="MJ290" s="313"/>
      <c r="ML290" s="313"/>
      <c r="MN290" s="313"/>
      <c r="MP290" s="313"/>
      <c r="MR290" s="313"/>
      <c r="MT290" s="313"/>
      <c r="MV290" s="313"/>
      <c r="MX290" s="313"/>
      <c r="MZ290" s="313"/>
      <c r="NB290" s="313"/>
      <c r="ND290" s="313"/>
      <c r="NF290" s="313"/>
      <c r="NH290" s="313"/>
      <c r="NJ290" s="313"/>
      <c r="NL290" s="313"/>
      <c r="NN290" s="313"/>
      <c r="NP290" s="313"/>
      <c r="NR290" s="313"/>
    </row>
    <row r="291" spans="1:382" s="281" customFormat="1" ht="150" customHeight="1">
      <c r="A291"/>
      <c r="B291"/>
      <c r="C291"/>
      <c r="D291"/>
      <c r="E291"/>
      <c r="F291"/>
      <c r="G291"/>
      <c r="H291"/>
      <c r="I291" t="str">
        <f>IF(M291="","",INDEX(Criterion_list!F:F,MATCH('MMS criteria'!M291,Criterion_list!C:C,0)))</f>
        <v/>
      </c>
      <c r="J291" s="312"/>
      <c r="K291" s="316" t="str">
        <f>IFERROR(IF(_xlfn.XLOOKUP($M291,Criterion_list!$C:$C,Criterion_list!A:A)=0,"",_xlfn.XLOOKUP($M291,Criterion_list!$C:$C,Criterion_list!A:A)),"")</f>
        <v/>
      </c>
      <c r="L291" s="317" t="str">
        <f>IFERROR(IF(_xlfn.XLOOKUP($M291,Criterion_list!$C:$C,Criterion_list!B:B)=0,"",_xlfn.XLOOKUP($M291,Criterion_list!$C:$C,Criterion_list!B:B)),"")</f>
        <v/>
      </c>
      <c r="M291" s="317" t="str">
        <f>IF(J291="","",_xlfn.XLOOKUP(J291,'Criteria Mapping'!B:B,'Criteria Mapping'!A:A))</f>
        <v/>
      </c>
      <c r="N291" s="318" t="str">
        <f>IFERROR(IF(_xlfn.XLOOKUP($J291,Criterion_list!$J:$J,Criterion_list!D:D)=0,"",_xlfn.XLOOKUP($J291,Criterion_list!$J:$J,Criterion_list!D:D)),"")</f>
        <v/>
      </c>
      <c r="O291" s="318" t="str">
        <f>IFERROR(IF(_xlfn.XLOOKUP($M291,Criterion_list!$C:$C,Criterion_list!E:E)=0,"",_xlfn.XLOOKUP($M291,Criterion_list!$C:$C,Criterion_list!E:E)),"")</f>
        <v/>
      </c>
      <c r="P291" s="330"/>
      <c r="Q291" s="304"/>
      <c r="R291" s="319" t="str">
        <f t="shared" si="4"/>
        <v/>
      </c>
      <c r="S291" s="304"/>
      <c r="T291" s="306"/>
      <c r="U291" s="305"/>
      <c r="V291" s="304"/>
      <c r="W291" s="304"/>
      <c r="X291" s="320" t="str">
        <f>IF(M291="","",_xlfn.XLOOKUP(M291,'Criteria Mapping'!A:A,'Criteria Mapping'!W:W))</f>
        <v/>
      </c>
      <c r="Y291" s="320" t="str">
        <f>IF(M291="","",_xlfn.XLOOKUP(M291,'Criteria Mapping'!A:A,'Criteria Mapping'!AH:AH))</f>
        <v/>
      </c>
      <c r="Z291" s="320" t="str">
        <f>IF(M291="","",_xlfn.XLOOKUP(M291,'Criteria Mapping'!A:A,'Criteria Mapping'!AD:AD))</f>
        <v/>
      </c>
      <c r="AA291"/>
      <c r="AC291" s="313"/>
      <c r="AE291" s="313"/>
      <c r="AG291" s="313"/>
      <c r="AI291" s="313"/>
      <c r="AK291" s="313"/>
      <c r="AM291" s="313"/>
      <c r="AO291" s="313"/>
      <c r="AQ291" s="313"/>
      <c r="AS291" s="313"/>
      <c r="AU291" s="313"/>
      <c r="KR291" s="313"/>
      <c r="KT291" s="313"/>
      <c r="KV291" s="313"/>
      <c r="KX291" s="313"/>
      <c r="KZ291" s="313"/>
      <c r="LB291" s="313"/>
      <c r="LD291" s="313"/>
      <c r="LF291" s="313"/>
      <c r="LH291" s="313"/>
      <c r="LJ291" s="313"/>
      <c r="LL291" s="313"/>
      <c r="LN291" s="313"/>
      <c r="LP291" s="313"/>
      <c r="LR291" s="313"/>
      <c r="LT291" s="313"/>
      <c r="LV291" s="313"/>
      <c r="LX291" s="313"/>
      <c r="LZ291" s="313"/>
      <c r="MB291" s="313"/>
      <c r="MD291" s="313"/>
      <c r="MF291" s="313"/>
      <c r="MH291" s="313"/>
      <c r="MJ291" s="313"/>
      <c r="ML291" s="313"/>
      <c r="MN291" s="313"/>
      <c r="MP291" s="313"/>
      <c r="MR291" s="313"/>
      <c r="MT291" s="313"/>
      <c r="MV291" s="313"/>
      <c r="MX291" s="313"/>
      <c r="MZ291" s="313"/>
      <c r="NB291" s="313"/>
      <c r="ND291" s="313"/>
      <c r="NF291" s="313"/>
      <c r="NH291" s="313"/>
      <c r="NJ291" s="313"/>
      <c r="NL291" s="313"/>
      <c r="NN291" s="313"/>
      <c r="NP291" s="313"/>
      <c r="NR291" s="313"/>
    </row>
    <row r="292" spans="1:382" s="281" customFormat="1" ht="150" customHeight="1">
      <c r="A292"/>
      <c r="B292"/>
      <c r="C292"/>
      <c r="D292"/>
      <c r="E292"/>
      <c r="F292"/>
      <c r="G292"/>
      <c r="H292"/>
      <c r="I292" t="str">
        <f>IF(M292="","",INDEX(Criterion_list!F:F,MATCH('MMS criteria'!M292,Criterion_list!C:C,0)))</f>
        <v/>
      </c>
      <c r="J292" s="312"/>
      <c r="K292" s="316" t="str">
        <f>IFERROR(IF(_xlfn.XLOOKUP($M292,Criterion_list!$C:$C,Criterion_list!A:A)=0,"",_xlfn.XLOOKUP($M292,Criterion_list!$C:$C,Criterion_list!A:A)),"")</f>
        <v/>
      </c>
      <c r="L292" s="317" t="str">
        <f>IFERROR(IF(_xlfn.XLOOKUP($M292,Criterion_list!$C:$C,Criterion_list!B:B)=0,"",_xlfn.XLOOKUP($M292,Criterion_list!$C:$C,Criterion_list!B:B)),"")</f>
        <v/>
      </c>
      <c r="M292" s="317" t="str">
        <f>IF(J292="","",_xlfn.XLOOKUP(J292,'Criteria Mapping'!B:B,'Criteria Mapping'!A:A))</f>
        <v/>
      </c>
      <c r="N292" s="318" t="str">
        <f>IFERROR(IF(_xlfn.XLOOKUP($J292,Criterion_list!$J:$J,Criterion_list!D:D)=0,"",_xlfn.XLOOKUP($J292,Criterion_list!$J:$J,Criterion_list!D:D)),"")</f>
        <v/>
      </c>
      <c r="O292" s="318" t="str">
        <f>IFERROR(IF(_xlfn.XLOOKUP($M292,Criterion_list!$C:$C,Criterion_list!E:E)=0,"",_xlfn.XLOOKUP($M292,Criterion_list!$C:$C,Criterion_list!E:E)),"")</f>
        <v/>
      </c>
      <c r="P292" s="330"/>
      <c r="Q292" s="304"/>
      <c r="R292" s="319" t="str">
        <f t="shared" si="4"/>
        <v/>
      </c>
      <c r="S292" s="304"/>
      <c r="T292" s="306"/>
      <c r="U292" s="305"/>
      <c r="V292" s="304"/>
      <c r="W292" s="304"/>
      <c r="X292" s="320" t="str">
        <f>IF(M292="","",_xlfn.XLOOKUP(M292,'Criteria Mapping'!A:A,'Criteria Mapping'!W:W))</f>
        <v/>
      </c>
      <c r="Y292" s="320" t="str">
        <f>IF(M292="","",_xlfn.XLOOKUP(M292,'Criteria Mapping'!A:A,'Criteria Mapping'!AH:AH))</f>
        <v/>
      </c>
      <c r="Z292" s="320" t="str">
        <f>IF(M292="","",_xlfn.XLOOKUP(M292,'Criteria Mapping'!A:A,'Criteria Mapping'!AD:AD))</f>
        <v/>
      </c>
      <c r="AA292"/>
      <c r="AC292" s="313"/>
      <c r="AE292" s="313"/>
      <c r="AG292" s="313"/>
      <c r="AI292" s="313"/>
      <c r="AK292" s="313"/>
      <c r="AM292" s="313"/>
      <c r="AO292" s="313"/>
      <c r="AQ292" s="313"/>
      <c r="AS292" s="313"/>
      <c r="AU292" s="313"/>
      <c r="KR292" s="313"/>
      <c r="KT292" s="313"/>
      <c r="KV292" s="313"/>
      <c r="KX292" s="313"/>
      <c r="KZ292" s="313"/>
      <c r="LB292" s="313"/>
      <c r="LD292" s="313"/>
      <c r="LF292" s="313"/>
      <c r="LH292" s="313"/>
      <c r="LJ292" s="313"/>
      <c r="LL292" s="313"/>
      <c r="LN292" s="313"/>
      <c r="LP292" s="313"/>
      <c r="LR292" s="313"/>
      <c r="LT292" s="313"/>
      <c r="LV292" s="313"/>
      <c r="LX292" s="313"/>
      <c r="LZ292" s="313"/>
      <c r="MB292" s="313"/>
      <c r="MD292" s="313"/>
      <c r="MF292" s="313"/>
      <c r="MH292" s="313"/>
      <c r="MJ292" s="313"/>
      <c r="ML292" s="313"/>
      <c r="MN292" s="313"/>
      <c r="MP292" s="313"/>
      <c r="MR292" s="313"/>
      <c r="MT292" s="313"/>
      <c r="MV292" s="313"/>
      <c r="MX292" s="313"/>
      <c r="MZ292" s="313"/>
      <c r="NB292" s="313"/>
      <c r="ND292" s="313"/>
      <c r="NF292" s="313"/>
      <c r="NH292" s="313"/>
      <c r="NJ292" s="313"/>
      <c r="NL292" s="313"/>
      <c r="NN292" s="313"/>
      <c r="NP292" s="313"/>
      <c r="NR292" s="313"/>
    </row>
    <row r="293" spans="1:382" s="281" customFormat="1" ht="150" customHeight="1">
      <c r="A293"/>
      <c r="B293"/>
      <c r="C293"/>
      <c r="D293"/>
      <c r="E293"/>
      <c r="F293"/>
      <c r="G293"/>
      <c r="H293"/>
      <c r="I293" t="str">
        <f>IF(M293="","",INDEX(Criterion_list!F:F,MATCH('MMS criteria'!M293,Criterion_list!C:C,0)))</f>
        <v/>
      </c>
      <c r="J293" s="312"/>
      <c r="K293" s="316" t="str">
        <f>IFERROR(IF(_xlfn.XLOOKUP($M293,Criterion_list!$C:$C,Criterion_list!A:A)=0,"",_xlfn.XLOOKUP($M293,Criterion_list!$C:$C,Criterion_list!A:A)),"")</f>
        <v/>
      </c>
      <c r="L293" s="317" t="str">
        <f>IFERROR(IF(_xlfn.XLOOKUP($M293,Criterion_list!$C:$C,Criterion_list!B:B)=0,"",_xlfn.XLOOKUP($M293,Criterion_list!$C:$C,Criterion_list!B:B)),"")</f>
        <v/>
      </c>
      <c r="M293" s="317" t="str">
        <f>IF(J293="","",_xlfn.XLOOKUP(J293,'Criteria Mapping'!B:B,'Criteria Mapping'!A:A))</f>
        <v/>
      </c>
      <c r="N293" s="318" t="str">
        <f>IFERROR(IF(_xlfn.XLOOKUP($J293,Criterion_list!$J:$J,Criterion_list!D:D)=0,"",_xlfn.XLOOKUP($J293,Criterion_list!$J:$J,Criterion_list!D:D)),"")</f>
        <v/>
      </c>
      <c r="O293" s="318" t="str">
        <f>IFERROR(IF(_xlfn.XLOOKUP($M293,Criterion_list!$C:$C,Criterion_list!E:E)=0,"",_xlfn.XLOOKUP($M293,Criterion_list!$C:$C,Criterion_list!E:E)),"")</f>
        <v/>
      </c>
      <c r="P293" s="330"/>
      <c r="Q293" s="304"/>
      <c r="R293" s="319" t="str">
        <f t="shared" si="4"/>
        <v/>
      </c>
      <c r="S293" s="304"/>
      <c r="T293" s="306"/>
      <c r="U293" s="305"/>
      <c r="V293" s="304"/>
      <c r="W293" s="304"/>
      <c r="X293" s="320" t="str">
        <f>IF(M293="","",_xlfn.XLOOKUP(M293,'Criteria Mapping'!A:A,'Criteria Mapping'!W:W))</f>
        <v/>
      </c>
      <c r="Y293" s="320" t="str">
        <f>IF(M293="","",_xlfn.XLOOKUP(M293,'Criteria Mapping'!A:A,'Criteria Mapping'!AH:AH))</f>
        <v/>
      </c>
      <c r="Z293" s="320" t="str">
        <f>IF(M293="","",_xlfn.XLOOKUP(M293,'Criteria Mapping'!A:A,'Criteria Mapping'!AD:AD))</f>
        <v/>
      </c>
      <c r="AA293"/>
      <c r="AC293" s="313"/>
      <c r="AE293" s="313"/>
      <c r="AG293" s="313"/>
      <c r="AI293" s="313"/>
      <c r="AK293" s="313"/>
      <c r="AM293" s="313"/>
      <c r="AO293" s="313"/>
      <c r="AQ293" s="313"/>
      <c r="AS293" s="313"/>
      <c r="AU293" s="313"/>
      <c r="KR293" s="313"/>
      <c r="KT293" s="313"/>
      <c r="KV293" s="313"/>
      <c r="KX293" s="313"/>
      <c r="KZ293" s="313"/>
      <c r="LB293" s="313"/>
      <c r="LD293" s="313"/>
      <c r="LF293" s="313"/>
      <c r="LH293" s="313"/>
      <c r="LJ293" s="313"/>
      <c r="LL293" s="313"/>
      <c r="LN293" s="313"/>
      <c r="LP293" s="313"/>
      <c r="LR293" s="313"/>
      <c r="LT293" s="313"/>
      <c r="LV293" s="313"/>
      <c r="LX293" s="313"/>
      <c r="LZ293" s="313"/>
      <c r="MB293" s="313"/>
      <c r="MD293" s="313"/>
      <c r="MF293" s="313"/>
      <c r="MH293" s="313"/>
      <c r="MJ293" s="313"/>
      <c r="ML293" s="313"/>
      <c r="MN293" s="313"/>
      <c r="MP293" s="313"/>
      <c r="MR293" s="313"/>
      <c r="MT293" s="313"/>
      <c r="MV293" s="313"/>
      <c r="MX293" s="313"/>
      <c r="MZ293" s="313"/>
      <c r="NB293" s="313"/>
      <c r="ND293" s="313"/>
      <c r="NF293" s="313"/>
      <c r="NH293" s="313"/>
      <c r="NJ293" s="313"/>
      <c r="NL293" s="313"/>
      <c r="NN293" s="313"/>
      <c r="NP293" s="313"/>
      <c r="NR293" s="313"/>
    </row>
    <row r="294" spans="1:382" s="281" customFormat="1" ht="150" customHeight="1">
      <c r="A294"/>
      <c r="B294"/>
      <c r="C294"/>
      <c r="D294"/>
      <c r="E294"/>
      <c r="F294"/>
      <c r="G294"/>
      <c r="H294"/>
      <c r="I294" t="str">
        <f>IF(M294="","",INDEX(Criterion_list!F:F,MATCH('MMS criteria'!M294,Criterion_list!C:C,0)))</f>
        <v/>
      </c>
      <c r="J294" s="312"/>
      <c r="K294" s="316" t="str">
        <f>IFERROR(IF(_xlfn.XLOOKUP($M294,Criterion_list!$C:$C,Criterion_list!A:A)=0,"",_xlfn.XLOOKUP($M294,Criterion_list!$C:$C,Criterion_list!A:A)),"")</f>
        <v/>
      </c>
      <c r="L294" s="317" t="str">
        <f>IFERROR(IF(_xlfn.XLOOKUP($M294,Criterion_list!$C:$C,Criterion_list!B:B)=0,"",_xlfn.XLOOKUP($M294,Criterion_list!$C:$C,Criterion_list!B:B)),"")</f>
        <v/>
      </c>
      <c r="M294" s="317" t="str">
        <f>IF(J294="","",_xlfn.XLOOKUP(J294,'Criteria Mapping'!B:B,'Criteria Mapping'!A:A))</f>
        <v/>
      </c>
      <c r="N294" s="318" t="str">
        <f>IFERROR(IF(_xlfn.XLOOKUP($J294,Criterion_list!$J:$J,Criterion_list!D:D)=0,"",_xlfn.XLOOKUP($J294,Criterion_list!$J:$J,Criterion_list!D:D)),"")</f>
        <v/>
      </c>
      <c r="O294" s="318" t="str">
        <f>IFERROR(IF(_xlfn.XLOOKUP($M294,Criterion_list!$C:$C,Criterion_list!E:E)=0,"",_xlfn.XLOOKUP($M294,Criterion_list!$C:$C,Criterion_list!E:E)),"")</f>
        <v/>
      </c>
      <c r="P294" s="330"/>
      <c r="Q294" s="304"/>
      <c r="R294" s="319" t="str">
        <f t="shared" si="4"/>
        <v/>
      </c>
      <c r="S294" s="304"/>
      <c r="T294" s="306"/>
      <c r="U294" s="305"/>
      <c r="V294" s="304"/>
      <c r="W294" s="304"/>
      <c r="X294" s="320" t="str">
        <f>IF(M294="","",_xlfn.XLOOKUP(M294,'Criteria Mapping'!A:A,'Criteria Mapping'!W:W))</f>
        <v/>
      </c>
      <c r="Y294" s="320" t="str">
        <f>IF(M294="","",_xlfn.XLOOKUP(M294,'Criteria Mapping'!A:A,'Criteria Mapping'!AH:AH))</f>
        <v/>
      </c>
      <c r="Z294" s="320" t="str">
        <f>IF(M294="","",_xlfn.XLOOKUP(M294,'Criteria Mapping'!A:A,'Criteria Mapping'!AD:AD))</f>
        <v/>
      </c>
      <c r="AA294"/>
      <c r="AC294" s="313"/>
      <c r="AE294" s="313"/>
      <c r="AG294" s="313"/>
      <c r="AI294" s="313"/>
      <c r="AK294" s="313"/>
      <c r="AM294" s="313"/>
      <c r="AO294" s="313"/>
      <c r="AQ294" s="313"/>
      <c r="AS294" s="313"/>
      <c r="AU294" s="313"/>
      <c r="KR294" s="313"/>
      <c r="KT294" s="313"/>
      <c r="KV294" s="313"/>
      <c r="KX294" s="313"/>
      <c r="KZ294" s="313"/>
      <c r="LB294" s="313"/>
      <c r="LD294" s="313"/>
      <c r="LF294" s="313"/>
      <c r="LH294" s="313"/>
      <c r="LJ294" s="313"/>
      <c r="LL294" s="313"/>
      <c r="LN294" s="313"/>
      <c r="LP294" s="313"/>
      <c r="LR294" s="313"/>
      <c r="LT294" s="313"/>
      <c r="LV294" s="313"/>
      <c r="LX294" s="313"/>
      <c r="LZ294" s="313"/>
      <c r="MB294" s="313"/>
      <c r="MD294" s="313"/>
      <c r="MF294" s="313"/>
      <c r="MH294" s="313"/>
      <c r="MJ294" s="313"/>
      <c r="ML294" s="313"/>
      <c r="MN294" s="313"/>
      <c r="MP294" s="313"/>
      <c r="MR294" s="313"/>
      <c r="MT294" s="313"/>
      <c r="MV294" s="313"/>
      <c r="MX294" s="313"/>
      <c r="MZ294" s="313"/>
      <c r="NB294" s="313"/>
      <c r="ND294" s="313"/>
      <c r="NF294" s="313"/>
      <c r="NH294" s="313"/>
      <c r="NJ294" s="313"/>
      <c r="NL294" s="313"/>
      <c r="NN294" s="313"/>
      <c r="NP294" s="313"/>
      <c r="NR294" s="313"/>
    </row>
    <row r="295" spans="1:382" s="281" customFormat="1" ht="150" customHeight="1">
      <c r="A295"/>
      <c r="B295"/>
      <c r="C295"/>
      <c r="D295"/>
      <c r="E295"/>
      <c r="F295"/>
      <c r="G295"/>
      <c r="H295"/>
      <c r="I295" t="str">
        <f>IF(M295="","",INDEX(Criterion_list!F:F,MATCH('MMS criteria'!M295,Criterion_list!C:C,0)))</f>
        <v/>
      </c>
      <c r="J295" s="312"/>
      <c r="K295" s="316" t="str">
        <f>IFERROR(IF(_xlfn.XLOOKUP($M295,Criterion_list!$C:$C,Criterion_list!A:A)=0,"",_xlfn.XLOOKUP($M295,Criterion_list!$C:$C,Criterion_list!A:A)),"")</f>
        <v/>
      </c>
      <c r="L295" s="317" t="str">
        <f>IFERROR(IF(_xlfn.XLOOKUP($M295,Criterion_list!$C:$C,Criterion_list!B:B)=0,"",_xlfn.XLOOKUP($M295,Criterion_list!$C:$C,Criterion_list!B:B)),"")</f>
        <v/>
      </c>
      <c r="M295" s="317" t="str">
        <f>IF(J295="","",_xlfn.XLOOKUP(J295,'Criteria Mapping'!B:B,'Criteria Mapping'!A:A))</f>
        <v/>
      </c>
      <c r="N295" s="318" t="str">
        <f>IFERROR(IF(_xlfn.XLOOKUP($J295,Criterion_list!$J:$J,Criterion_list!D:D)=0,"",_xlfn.XLOOKUP($J295,Criterion_list!$J:$J,Criterion_list!D:D)),"")</f>
        <v/>
      </c>
      <c r="O295" s="318" t="str">
        <f>IFERROR(IF(_xlfn.XLOOKUP($M295,Criterion_list!$C:$C,Criterion_list!E:E)=0,"",_xlfn.XLOOKUP($M295,Criterion_list!$C:$C,Criterion_list!E:E)),"")</f>
        <v/>
      </c>
      <c r="P295" s="330"/>
      <c r="Q295" s="304"/>
      <c r="R295" s="319" t="str">
        <f t="shared" si="4"/>
        <v/>
      </c>
      <c r="S295" s="304"/>
      <c r="T295" s="306"/>
      <c r="U295" s="305"/>
      <c r="V295" s="304"/>
      <c r="W295" s="304"/>
      <c r="X295" s="320" t="str">
        <f>IF(M295="","",_xlfn.XLOOKUP(M295,'Criteria Mapping'!A:A,'Criteria Mapping'!W:W))</f>
        <v/>
      </c>
      <c r="Y295" s="320" t="str">
        <f>IF(M295="","",_xlfn.XLOOKUP(M295,'Criteria Mapping'!A:A,'Criteria Mapping'!AH:AH))</f>
        <v/>
      </c>
      <c r="Z295" s="320" t="str">
        <f>IF(M295="","",_xlfn.XLOOKUP(M295,'Criteria Mapping'!A:A,'Criteria Mapping'!AD:AD))</f>
        <v/>
      </c>
      <c r="AA295"/>
      <c r="AC295" s="313"/>
      <c r="AE295" s="313"/>
      <c r="AG295" s="313"/>
      <c r="AI295" s="313"/>
      <c r="AK295" s="313"/>
      <c r="AM295" s="313"/>
      <c r="AO295" s="313"/>
      <c r="AQ295" s="313"/>
      <c r="AS295" s="313"/>
      <c r="AU295" s="313"/>
      <c r="KR295" s="313"/>
      <c r="KT295" s="313"/>
      <c r="KV295" s="313"/>
      <c r="KX295" s="313"/>
      <c r="KZ295" s="313"/>
      <c r="LB295" s="313"/>
      <c r="LD295" s="313"/>
      <c r="LF295" s="313"/>
      <c r="LH295" s="313"/>
      <c r="LJ295" s="313"/>
      <c r="LL295" s="313"/>
      <c r="LN295" s="313"/>
      <c r="LP295" s="313"/>
      <c r="LR295" s="313"/>
      <c r="LT295" s="313"/>
      <c r="LV295" s="313"/>
      <c r="LX295" s="313"/>
      <c r="LZ295" s="313"/>
      <c r="MB295" s="313"/>
      <c r="MD295" s="313"/>
      <c r="MF295" s="313"/>
      <c r="MH295" s="313"/>
      <c r="MJ295" s="313"/>
      <c r="ML295" s="313"/>
      <c r="MN295" s="313"/>
      <c r="MP295" s="313"/>
      <c r="MR295" s="313"/>
      <c r="MT295" s="313"/>
      <c r="MV295" s="313"/>
      <c r="MX295" s="313"/>
      <c r="MZ295" s="313"/>
      <c r="NB295" s="313"/>
      <c r="ND295" s="313"/>
      <c r="NF295" s="313"/>
      <c r="NH295" s="313"/>
      <c r="NJ295" s="313"/>
      <c r="NL295" s="313"/>
      <c r="NN295" s="313"/>
      <c r="NP295" s="313"/>
      <c r="NR295" s="313"/>
    </row>
    <row r="296" spans="1:382" s="281" customFormat="1" ht="150" customHeight="1">
      <c r="A296"/>
      <c r="B296"/>
      <c r="C296"/>
      <c r="D296"/>
      <c r="E296"/>
      <c r="F296"/>
      <c r="G296"/>
      <c r="H296"/>
      <c r="I296" t="str">
        <f>IF(M296="","",INDEX(Criterion_list!F:F,MATCH('MMS criteria'!M296,Criterion_list!C:C,0)))</f>
        <v/>
      </c>
      <c r="J296" s="312"/>
      <c r="K296" s="316" t="str">
        <f>IFERROR(IF(_xlfn.XLOOKUP($M296,Criterion_list!$C:$C,Criterion_list!A:A)=0,"",_xlfn.XLOOKUP($M296,Criterion_list!$C:$C,Criterion_list!A:A)),"")</f>
        <v/>
      </c>
      <c r="L296" s="317" t="str">
        <f>IFERROR(IF(_xlfn.XLOOKUP($M296,Criterion_list!$C:$C,Criterion_list!B:B)=0,"",_xlfn.XLOOKUP($M296,Criterion_list!$C:$C,Criterion_list!B:B)),"")</f>
        <v/>
      </c>
      <c r="M296" s="317" t="str">
        <f>IF(J296="","",_xlfn.XLOOKUP(J296,'Criteria Mapping'!B:B,'Criteria Mapping'!A:A))</f>
        <v/>
      </c>
      <c r="N296" s="318" t="str">
        <f>IFERROR(IF(_xlfn.XLOOKUP($J296,Criterion_list!$J:$J,Criterion_list!D:D)=0,"",_xlfn.XLOOKUP($J296,Criterion_list!$J:$J,Criterion_list!D:D)),"")</f>
        <v/>
      </c>
      <c r="O296" s="318" t="str">
        <f>IFERROR(IF(_xlfn.XLOOKUP($M296,Criterion_list!$C:$C,Criterion_list!E:E)=0,"",_xlfn.XLOOKUP($M296,Criterion_list!$C:$C,Criterion_list!E:E)),"")</f>
        <v/>
      </c>
      <c r="P296" s="330"/>
      <c r="Q296" s="304"/>
      <c r="R296" s="319" t="str">
        <f t="shared" si="4"/>
        <v/>
      </c>
      <c r="S296" s="304"/>
      <c r="T296" s="306"/>
      <c r="U296" s="305"/>
      <c r="V296" s="304"/>
      <c r="W296" s="304"/>
      <c r="X296" s="320" t="str">
        <f>IF(M296="","",_xlfn.XLOOKUP(M296,'Criteria Mapping'!A:A,'Criteria Mapping'!W:W))</f>
        <v/>
      </c>
      <c r="Y296" s="320" t="str">
        <f>IF(M296="","",_xlfn.XLOOKUP(M296,'Criteria Mapping'!A:A,'Criteria Mapping'!AH:AH))</f>
        <v/>
      </c>
      <c r="Z296" s="320" t="str">
        <f>IF(M296="","",_xlfn.XLOOKUP(M296,'Criteria Mapping'!A:A,'Criteria Mapping'!AD:AD))</f>
        <v/>
      </c>
      <c r="AA296"/>
      <c r="AC296" s="313"/>
      <c r="AE296" s="313"/>
      <c r="AG296" s="313"/>
      <c r="AI296" s="313"/>
      <c r="AK296" s="313"/>
      <c r="AM296" s="313"/>
      <c r="AO296" s="313"/>
      <c r="AQ296" s="313"/>
      <c r="AS296" s="313"/>
      <c r="AU296" s="313"/>
      <c r="KR296" s="313"/>
      <c r="KT296" s="313"/>
      <c r="KV296" s="313"/>
      <c r="KX296" s="313"/>
      <c r="KZ296" s="313"/>
      <c r="LB296" s="313"/>
      <c r="LD296" s="313"/>
      <c r="LF296" s="313"/>
      <c r="LH296" s="313"/>
      <c r="LJ296" s="313"/>
      <c r="LL296" s="313"/>
      <c r="LN296" s="313"/>
      <c r="LP296" s="313"/>
      <c r="LR296" s="313"/>
      <c r="LT296" s="313"/>
      <c r="LV296" s="313"/>
      <c r="LX296" s="313"/>
      <c r="LZ296" s="313"/>
      <c r="MB296" s="313"/>
      <c r="MD296" s="313"/>
      <c r="MF296" s="313"/>
      <c r="MH296" s="313"/>
      <c r="MJ296" s="313"/>
      <c r="ML296" s="313"/>
      <c r="MN296" s="313"/>
      <c r="MP296" s="313"/>
      <c r="MR296" s="313"/>
      <c r="MT296" s="313"/>
      <c r="MV296" s="313"/>
      <c r="MX296" s="313"/>
      <c r="MZ296" s="313"/>
      <c r="NB296" s="313"/>
      <c r="ND296" s="313"/>
      <c r="NF296" s="313"/>
      <c r="NH296" s="313"/>
      <c r="NJ296" s="313"/>
      <c r="NL296" s="313"/>
      <c r="NN296" s="313"/>
      <c r="NP296" s="313"/>
      <c r="NR296" s="313"/>
    </row>
    <row r="297" spans="1:382" s="281" customFormat="1" ht="150" customHeight="1">
      <c r="A297"/>
      <c r="B297"/>
      <c r="C297"/>
      <c r="D297"/>
      <c r="E297"/>
      <c r="F297"/>
      <c r="G297"/>
      <c r="H297"/>
      <c r="I297" t="str">
        <f>IF(M297="","",INDEX(Criterion_list!F:F,MATCH('MMS criteria'!M297,Criterion_list!C:C,0)))</f>
        <v/>
      </c>
      <c r="J297" s="312"/>
      <c r="K297" s="316" t="str">
        <f>IFERROR(IF(_xlfn.XLOOKUP($M297,Criterion_list!$C:$C,Criterion_list!A:A)=0,"",_xlfn.XLOOKUP($M297,Criterion_list!$C:$C,Criterion_list!A:A)),"")</f>
        <v/>
      </c>
      <c r="L297" s="317" t="str">
        <f>IFERROR(IF(_xlfn.XLOOKUP($M297,Criterion_list!$C:$C,Criterion_list!B:B)=0,"",_xlfn.XLOOKUP($M297,Criterion_list!$C:$C,Criterion_list!B:B)),"")</f>
        <v/>
      </c>
      <c r="M297" s="317" t="str">
        <f>IF(J297="","",_xlfn.XLOOKUP(J297,'Criteria Mapping'!B:B,'Criteria Mapping'!A:A))</f>
        <v/>
      </c>
      <c r="N297" s="318" t="str">
        <f>IFERROR(IF(_xlfn.XLOOKUP($J297,Criterion_list!$J:$J,Criterion_list!D:D)=0,"",_xlfn.XLOOKUP($J297,Criterion_list!$J:$J,Criterion_list!D:D)),"")</f>
        <v/>
      </c>
      <c r="O297" s="318" t="str">
        <f>IFERROR(IF(_xlfn.XLOOKUP($M297,Criterion_list!$C:$C,Criterion_list!E:E)=0,"",_xlfn.XLOOKUP($M297,Criterion_list!$C:$C,Criterion_list!E:E)),"")</f>
        <v/>
      </c>
      <c r="P297" s="330"/>
      <c r="Q297" s="304"/>
      <c r="R297" s="319" t="str">
        <f t="shared" si="4"/>
        <v/>
      </c>
      <c r="S297" s="304"/>
      <c r="T297" s="306"/>
      <c r="U297" s="305"/>
      <c r="V297" s="304"/>
      <c r="W297" s="304"/>
      <c r="X297" s="320" t="str">
        <f>IF(M297="","",_xlfn.XLOOKUP(M297,'Criteria Mapping'!A:A,'Criteria Mapping'!W:W))</f>
        <v/>
      </c>
      <c r="Y297" s="320" t="str">
        <f>IF(M297="","",_xlfn.XLOOKUP(M297,'Criteria Mapping'!A:A,'Criteria Mapping'!AH:AH))</f>
        <v/>
      </c>
      <c r="Z297" s="320" t="str">
        <f>IF(M297="","",_xlfn.XLOOKUP(M297,'Criteria Mapping'!A:A,'Criteria Mapping'!AD:AD))</f>
        <v/>
      </c>
      <c r="AA297"/>
      <c r="AC297" s="313"/>
      <c r="AE297" s="313"/>
      <c r="AG297" s="313"/>
      <c r="AI297" s="313"/>
      <c r="AK297" s="313"/>
      <c r="AM297" s="313"/>
      <c r="AO297" s="313"/>
      <c r="AQ297" s="313"/>
      <c r="AS297" s="313"/>
      <c r="AU297" s="313"/>
      <c r="KR297" s="313"/>
      <c r="KT297" s="313"/>
      <c r="KV297" s="313"/>
      <c r="KX297" s="313"/>
      <c r="KZ297" s="313"/>
      <c r="LB297" s="313"/>
      <c r="LD297" s="313"/>
      <c r="LF297" s="313"/>
      <c r="LH297" s="313"/>
      <c r="LJ297" s="313"/>
      <c r="LL297" s="313"/>
      <c r="LN297" s="313"/>
      <c r="LP297" s="313"/>
      <c r="LR297" s="313"/>
      <c r="LT297" s="313"/>
      <c r="LV297" s="313"/>
      <c r="LX297" s="313"/>
      <c r="LZ297" s="313"/>
      <c r="MB297" s="313"/>
      <c r="MD297" s="313"/>
      <c r="MF297" s="313"/>
      <c r="MH297" s="313"/>
      <c r="MJ297" s="313"/>
      <c r="ML297" s="313"/>
      <c r="MN297" s="313"/>
      <c r="MP297" s="313"/>
      <c r="MR297" s="313"/>
      <c r="MT297" s="313"/>
      <c r="MV297" s="313"/>
      <c r="MX297" s="313"/>
      <c r="MZ297" s="313"/>
      <c r="NB297" s="313"/>
      <c r="ND297" s="313"/>
      <c r="NF297" s="313"/>
      <c r="NH297" s="313"/>
      <c r="NJ297" s="313"/>
      <c r="NL297" s="313"/>
      <c r="NN297" s="313"/>
      <c r="NP297" s="313"/>
      <c r="NR297" s="313"/>
    </row>
    <row r="298" spans="1:382" s="281" customFormat="1" ht="150" customHeight="1">
      <c r="A298"/>
      <c r="B298"/>
      <c r="C298"/>
      <c r="D298"/>
      <c r="E298"/>
      <c r="F298"/>
      <c r="G298"/>
      <c r="H298"/>
      <c r="I298" t="str">
        <f>IF(M298="","",INDEX(Criterion_list!F:F,MATCH('MMS criteria'!M298,Criterion_list!C:C,0)))</f>
        <v/>
      </c>
      <c r="J298" s="312"/>
      <c r="K298" s="316" t="str">
        <f>IFERROR(IF(_xlfn.XLOOKUP($M298,Criterion_list!$C:$C,Criterion_list!A:A)=0,"",_xlfn.XLOOKUP($M298,Criterion_list!$C:$C,Criterion_list!A:A)),"")</f>
        <v/>
      </c>
      <c r="L298" s="317" t="str">
        <f>IFERROR(IF(_xlfn.XLOOKUP($M298,Criterion_list!$C:$C,Criterion_list!B:B)=0,"",_xlfn.XLOOKUP($M298,Criterion_list!$C:$C,Criterion_list!B:B)),"")</f>
        <v/>
      </c>
      <c r="M298" s="317" t="str">
        <f>IF(J298="","",_xlfn.XLOOKUP(J298,'Criteria Mapping'!B:B,'Criteria Mapping'!A:A))</f>
        <v/>
      </c>
      <c r="N298" s="318" t="str">
        <f>IFERROR(IF(_xlfn.XLOOKUP($J298,Criterion_list!$J:$J,Criterion_list!D:D)=0,"",_xlfn.XLOOKUP($J298,Criterion_list!$J:$J,Criterion_list!D:D)),"")</f>
        <v/>
      </c>
      <c r="O298" s="318" t="str">
        <f>IFERROR(IF(_xlfn.XLOOKUP($M298,Criterion_list!$C:$C,Criterion_list!E:E)=0,"",_xlfn.XLOOKUP($M298,Criterion_list!$C:$C,Criterion_list!E:E)),"")</f>
        <v/>
      </c>
      <c r="P298" s="330"/>
      <c r="Q298" s="304"/>
      <c r="R298" s="319" t="str">
        <f t="shared" si="4"/>
        <v/>
      </c>
      <c r="S298" s="304"/>
      <c r="T298" s="306"/>
      <c r="U298" s="305"/>
      <c r="V298" s="304"/>
      <c r="W298" s="304"/>
      <c r="X298" s="320" t="str">
        <f>IF(M298="","",_xlfn.XLOOKUP(M298,'Criteria Mapping'!A:A,'Criteria Mapping'!W:W))</f>
        <v/>
      </c>
      <c r="Y298" s="320" t="str">
        <f>IF(M298="","",_xlfn.XLOOKUP(M298,'Criteria Mapping'!A:A,'Criteria Mapping'!AH:AH))</f>
        <v/>
      </c>
      <c r="Z298" s="320" t="str">
        <f>IF(M298="","",_xlfn.XLOOKUP(M298,'Criteria Mapping'!A:A,'Criteria Mapping'!AD:AD))</f>
        <v/>
      </c>
      <c r="AA298"/>
      <c r="AC298" s="313"/>
      <c r="AE298" s="313"/>
      <c r="AG298" s="313"/>
      <c r="AI298" s="313"/>
      <c r="AK298" s="313"/>
      <c r="AM298" s="313"/>
      <c r="AO298" s="313"/>
      <c r="AQ298" s="313"/>
      <c r="AS298" s="313"/>
      <c r="AU298" s="313"/>
      <c r="KR298" s="313"/>
      <c r="KT298" s="313"/>
      <c r="KV298" s="313"/>
      <c r="KX298" s="313"/>
      <c r="KZ298" s="313"/>
      <c r="LB298" s="313"/>
      <c r="LD298" s="313"/>
      <c r="LF298" s="313"/>
      <c r="LH298" s="313"/>
      <c r="LJ298" s="313"/>
      <c r="LL298" s="313"/>
      <c r="LN298" s="313"/>
      <c r="LP298" s="313"/>
      <c r="LR298" s="313"/>
      <c r="LT298" s="313"/>
      <c r="LV298" s="313"/>
      <c r="LX298" s="313"/>
      <c r="LZ298" s="313"/>
      <c r="MB298" s="313"/>
      <c r="MD298" s="313"/>
      <c r="MF298" s="313"/>
      <c r="MH298" s="313"/>
      <c r="MJ298" s="313"/>
      <c r="ML298" s="313"/>
      <c r="MN298" s="313"/>
      <c r="MP298" s="313"/>
      <c r="MR298" s="313"/>
      <c r="MT298" s="313"/>
      <c r="MV298" s="313"/>
      <c r="MX298" s="313"/>
      <c r="MZ298" s="313"/>
      <c r="NB298" s="313"/>
      <c r="ND298" s="313"/>
      <c r="NF298" s="313"/>
      <c r="NH298" s="313"/>
      <c r="NJ298" s="313"/>
      <c r="NL298" s="313"/>
      <c r="NN298" s="313"/>
      <c r="NP298" s="313"/>
      <c r="NR298" s="313"/>
    </row>
    <row r="299" spans="1:382" s="281" customFormat="1" ht="150" customHeight="1">
      <c r="A299"/>
      <c r="B299"/>
      <c r="C299"/>
      <c r="D299"/>
      <c r="E299"/>
      <c r="F299"/>
      <c r="G299"/>
      <c r="H299"/>
      <c r="I299" t="str">
        <f>IF(M299="","",INDEX(Criterion_list!F:F,MATCH('MMS criteria'!M299,Criterion_list!C:C,0)))</f>
        <v/>
      </c>
      <c r="J299" s="312"/>
      <c r="K299" s="316" t="str">
        <f>IFERROR(IF(_xlfn.XLOOKUP($M299,Criterion_list!$C:$C,Criterion_list!A:A)=0,"",_xlfn.XLOOKUP($M299,Criterion_list!$C:$C,Criterion_list!A:A)),"")</f>
        <v/>
      </c>
      <c r="L299" s="317" t="str">
        <f>IFERROR(IF(_xlfn.XLOOKUP($M299,Criterion_list!$C:$C,Criterion_list!B:B)=0,"",_xlfn.XLOOKUP($M299,Criterion_list!$C:$C,Criterion_list!B:B)),"")</f>
        <v/>
      </c>
      <c r="M299" s="317" t="str">
        <f>IF(J299="","",_xlfn.XLOOKUP(J299,'Criteria Mapping'!B:B,'Criteria Mapping'!A:A))</f>
        <v/>
      </c>
      <c r="N299" s="318" t="str">
        <f>IFERROR(IF(_xlfn.XLOOKUP($J299,Criterion_list!$J:$J,Criterion_list!D:D)=0,"",_xlfn.XLOOKUP($J299,Criterion_list!$J:$J,Criterion_list!D:D)),"")</f>
        <v/>
      </c>
      <c r="O299" s="318" t="str">
        <f>IFERROR(IF(_xlfn.XLOOKUP($M299,Criterion_list!$C:$C,Criterion_list!E:E)=0,"",_xlfn.XLOOKUP($M299,Criterion_list!$C:$C,Criterion_list!E:E)),"")</f>
        <v/>
      </c>
      <c r="P299" s="330"/>
      <c r="Q299" s="304"/>
      <c r="R299" s="319" t="str">
        <f t="shared" si="4"/>
        <v/>
      </c>
      <c r="S299" s="304"/>
      <c r="T299" s="306"/>
      <c r="U299" s="305"/>
      <c r="V299" s="304"/>
      <c r="W299" s="304"/>
      <c r="X299" s="320" t="str">
        <f>IF(M299="","",_xlfn.XLOOKUP(M299,'Criteria Mapping'!A:A,'Criteria Mapping'!W:W))</f>
        <v/>
      </c>
      <c r="Y299" s="320" t="str">
        <f>IF(M299="","",_xlfn.XLOOKUP(M299,'Criteria Mapping'!A:A,'Criteria Mapping'!AH:AH))</f>
        <v/>
      </c>
      <c r="Z299" s="320" t="str">
        <f>IF(M299="","",_xlfn.XLOOKUP(M299,'Criteria Mapping'!A:A,'Criteria Mapping'!AD:AD))</f>
        <v/>
      </c>
      <c r="AA299"/>
      <c r="AC299" s="313"/>
      <c r="AE299" s="313"/>
      <c r="AG299" s="313"/>
      <c r="AI299" s="313"/>
      <c r="AK299" s="313"/>
      <c r="AM299" s="313"/>
      <c r="AO299" s="313"/>
      <c r="AQ299" s="313"/>
      <c r="AS299" s="313"/>
      <c r="AU299" s="313"/>
      <c r="KR299" s="313"/>
      <c r="KT299" s="313"/>
      <c r="KV299" s="313"/>
      <c r="KX299" s="313"/>
      <c r="KZ299" s="313"/>
      <c r="LB299" s="313"/>
      <c r="LD299" s="313"/>
      <c r="LF299" s="313"/>
      <c r="LH299" s="313"/>
      <c r="LJ299" s="313"/>
      <c r="LL299" s="313"/>
      <c r="LN299" s="313"/>
      <c r="LP299" s="313"/>
      <c r="LR299" s="313"/>
      <c r="LT299" s="313"/>
      <c r="LV299" s="313"/>
      <c r="LX299" s="313"/>
      <c r="LZ299" s="313"/>
      <c r="MB299" s="313"/>
      <c r="MD299" s="313"/>
      <c r="MF299" s="313"/>
      <c r="MH299" s="313"/>
      <c r="MJ299" s="313"/>
      <c r="ML299" s="313"/>
      <c r="MN299" s="313"/>
      <c r="MP299" s="313"/>
      <c r="MR299" s="313"/>
      <c r="MT299" s="313"/>
      <c r="MV299" s="313"/>
      <c r="MX299" s="313"/>
      <c r="MZ299" s="313"/>
      <c r="NB299" s="313"/>
      <c r="ND299" s="313"/>
      <c r="NF299" s="313"/>
      <c r="NH299" s="313"/>
      <c r="NJ299" s="313"/>
      <c r="NL299" s="313"/>
      <c r="NN299" s="313"/>
      <c r="NP299" s="313"/>
      <c r="NR299" s="313"/>
    </row>
    <row r="300" spans="1:382" s="281" customFormat="1" ht="150" customHeight="1">
      <c r="A300"/>
      <c r="B300"/>
      <c r="C300"/>
      <c r="D300"/>
      <c r="E300"/>
      <c r="F300"/>
      <c r="G300"/>
      <c r="H300"/>
      <c r="I300" t="str">
        <f>IF(M300="","",INDEX(Criterion_list!F:F,MATCH('MMS criteria'!M300,Criterion_list!C:C,0)))</f>
        <v/>
      </c>
      <c r="J300" s="312"/>
      <c r="K300" s="316" t="str">
        <f>IFERROR(IF(_xlfn.XLOOKUP($M300,Criterion_list!$C:$C,Criterion_list!A:A)=0,"",_xlfn.XLOOKUP($M300,Criterion_list!$C:$C,Criterion_list!A:A)),"")</f>
        <v/>
      </c>
      <c r="L300" s="317" t="str">
        <f>IFERROR(IF(_xlfn.XLOOKUP($M300,Criterion_list!$C:$C,Criterion_list!B:B)=0,"",_xlfn.XLOOKUP($M300,Criterion_list!$C:$C,Criterion_list!B:B)),"")</f>
        <v/>
      </c>
      <c r="M300" s="317" t="str">
        <f>IF(J300="","",_xlfn.XLOOKUP(J300,'Criteria Mapping'!B:B,'Criteria Mapping'!A:A))</f>
        <v/>
      </c>
      <c r="N300" s="318" t="str">
        <f>IFERROR(IF(_xlfn.XLOOKUP($J300,Criterion_list!$J:$J,Criterion_list!D:D)=0,"",_xlfn.XLOOKUP($J300,Criterion_list!$J:$J,Criterion_list!D:D)),"")</f>
        <v/>
      </c>
      <c r="O300" s="318" t="str">
        <f>IFERROR(IF(_xlfn.XLOOKUP($M300,Criterion_list!$C:$C,Criterion_list!E:E)=0,"",_xlfn.XLOOKUP($M300,Criterion_list!$C:$C,Criterion_list!E:E)),"")</f>
        <v/>
      </c>
      <c r="P300" s="330"/>
      <c r="Q300" s="304"/>
      <c r="R300" s="319" t="str">
        <f t="shared" si="4"/>
        <v/>
      </c>
      <c r="S300" s="304"/>
      <c r="T300" s="306"/>
      <c r="U300" s="305"/>
      <c r="V300" s="304"/>
      <c r="W300" s="304"/>
      <c r="X300" s="320" t="str">
        <f>IF(M300="","",_xlfn.XLOOKUP(M300,'Criteria Mapping'!A:A,'Criteria Mapping'!W:W))</f>
        <v/>
      </c>
      <c r="Y300" s="320" t="str">
        <f>IF(M300="","",_xlfn.XLOOKUP(M300,'Criteria Mapping'!A:A,'Criteria Mapping'!AH:AH))</f>
        <v/>
      </c>
      <c r="Z300" s="320" t="str">
        <f>IF(M300="","",_xlfn.XLOOKUP(M300,'Criteria Mapping'!A:A,'Criteria Mapping'!AD:AD))</f>
        <v/>
      </c>
      <c r="AA300"/>
      <c r="AC300" s="313"/>
      <c r="AE300" s="313"/>
      <c r="AG300" s="313"/>
      <c r="AI300" s="313"/>
      <c r="AK300" s="313"/>
      <c r="AM300" s="313"/>
      <c r="AO300" s="313"/>
      <c r="AQ300" s="313"/>
      <c r="AS300" s="313"/>
      <c r="AU300" s="313"/>
      <c r="KR300" s="313"/>
      <c r="KT300" s="313"/>
      <c r="KV300" s="313"/>
      <c r="KX300" s="313"/>
      <c r="KZ300" s="313"/>
      <c r="LB300" s="313"/>
      <c r="LD300" s="313"/>
      <c r="LF300" s="313"/>
      <c r="LH300" s="313"/>
      <c r="LJ300" s="313"/>
      <c r="LL300" s="313"/>
      <c r="LN300" s="313"/>
      <c r="LP300" s="313"/>
      <c r="LR300" s="313"/>
      <c r="LT300" s="313"/>
      <c r="LV300" s="313"/>
      <c r="LX300" s="313"/>
      <c r="LZ300" s="313"/>
      <c r="MB300" s="313"/>
      <c r="MD300" s="313"/>
      <c r="MF300" s="313"/>
      <c r="MH300" s="313"/>
      <c r="MJ300" s="313"/>
      <c r="ML300" s="313"/>
      <c r="MN300" s="313"/>
      <c r="MP300" s="313"/>
      <c r="MR300" s="313"/>
      <c r="MT300" s="313"/>
      <c r="MV300" s="313"/>
      <c r="MX300" s="313"/>
      <c r="MZ300" s="313"/>
      <c r="NB300" s="313"/>
      <c r="ND300" s="313"/>
      <c r="NF300" s="313"/>
      <c r="NH300" s="313"/>
      <c r="NJ300" s="313"/>
      <c r="NL300" s="313"/>
      <c r="NN300" s="313"/>
      <c r="NP300" s="313"/>
      <c r="NR300" s="313"/>
    </row>
    <row r="301" spans="1:382" s="281" customFormat="1" ht="150" customHeight="1">
      <c r="A301"/>
      <c r="B301"/>
      <c r="C301"/>
      <c r="D301"/>
      <c r="E301"/>
      <c r="F301"/>
      <c r="G301"/>
      <c r="H301"/>
      <c r="I301" t="str">
        <f>IF(M301="","",INDEX(Criterion_list!F:F,MATCH('MMS criteria'!M301,Criterion_list!C:C,0)))</f>
        <v/>
      </c>
      <c r="J301" s="312"/>
      <c r="K301" s="316" t="str">
        <f>IFERROR(IF(_xlfn.XLOOKUP($M301,Criterion_list!$C:$C,Criterion_list!A:A)=0,"",_xlfn.XLOOKUP($M301,Criterion_list!$C:$C,Criterion_list!A:A)),"")</f>
        <v/>
      </c>
      <c r="L301" s="317" t="str">
        <f>IFERROR(IF(_xlfn.XLOOKUP($M301,Criterion_list!$C:$C,Criterion_list!B:B)=0,"",_xlfn.XLOOKUP($M301,Criterion_list!$C:$C,Criterion_list!B:B)),"")</f>
        <v/>
      </c>
      <c r="M301" s="317" t="str">
        <f>IF(J301="","",_xlfn.XLOOKUP(J301,'Criteria Mapping'!B:B,'Criteria Mapping'!A:A))</f>
        <v/>
      </c>
      <c r="N301" s="318" t="str">
        <f>IFERROR(IF(_xlfn.XLOOKUP($J301,Criterion_list!$J:$J,Criterion_list!D:D)=0,"",_xlfn.XLOOKUP($J301,Criterion_list!$J:$J,Criterion_list!D:D)),"")</f>
        <v/>
      </c>
      <c r="O301" s="318" t="str">
        <f>IFERROR(IF(_xlfn.XLOOKUP($M301,Criterion_list!$C:$C,Criterion_list!E:E)=0,"",_xlfn.XLOOKUP($M301,Criterion_list!$C:$C,Criterion_list!E:E)),"")</f>
        <v/>
      </c>
      <c r="P301" s="330"/>
      <c r="Q301" s="304"/>
      <c r="R301" s="319" t="str">
        <f t="shared" si="4"/>
        <v/>
      </c>
      <c r="S301" s="304"/>
      <c r="T301" s="306"/>
      <c r="U301" s="305"/>
      <c r="V301" s="304"/>
      <c r="W301" s="304"/>
      <c r="X301" s="320" t="str">
        <f>IF(M301="","",_xlfn.XLOOKUP(M301,'Criteria Mapping'!A:A,'Criteria Mapping'!W:W))</f>
        <v/>
      </c>
      <c r="Y301" s="320" t="str">
        <f>IF(M301="","",_xlfn.XLOOKUP(M301,'Criteria Mapping'!A:A,'Criteria Mapping'!AH:AH))</f>
        <v/>
      </c>
      <c r="Z301" s="320" t="str">
        <f>IF(M301="","",_xlfn.XLOOKUP(M301,'Criteria Mapping'!A:A,'Criteria Mapping'!AD:AD))</f>
        <v/>
      </c>
      <c r="AA301"/>
      <c r="AC301" s="313"/>
      <c r="AE301" s="313"/>
      <c r="AG301" s="313"/>
      <c r="AI301" s="313"/>
      <c r="AK301" s="313"/>
      <c r="AM301" s="313"/>
      <c r="AO301" s="313"/>
      <c r="AQ301" s="313"/>
      <c r="AS301" s="313"/>
      <c r="AU301" s="313"/>
      <c r="KR301" s="313"/>
      <c r="KT301" s="313"/>
      <c r="KV301" s="313"/>
      <c r="KX301" s="313"/>
      <c r="KZ301" s="313"/>
      <c r="LB301" s="313"/>
      <c r="LD301" s="313"/>
      <c r="LF301" s="313"/>
      <c r="LH301" s="313"/>
      <c r="LJ301" s="313"/>
      <c r="LL301" s="313"/>
      <c r="LN301" s="313"/>
      <c r="LP301" s="313"/>
      <c r="LR301" s="313"/>
      <c r="LT301" s="313"/>
      <c r="LV301" s="313"/>
      <c r="LX301" s="313"/>
      <c r="LZ301" s="313"/>
      <c r="MB301" s="313"/>
      <c r="MD301" s="313"/>
      <c r="MF301" s="313"/>
      <c r="MH301" s="313"/>
      <c r="MJ301" s="313"/>
      <c r="ML301" s="313"/>
      <c r="MN301" s="313"/>
      <c r="MP301" s="313"/>
      <c r="MR301" s="313"/>
      <c r="MT301" s="313"/>
      <c r="MV301" s="313"/>
      <c r="MX301" s="313"/>
      <c r="MZ301" s="313"/>
      <c r="NB301" s="313"/>
      <c r="ND301" s="313"/>
      <c r="NF301" s="313"/>
      <c r="NH301" s="313"/>
      <c r="NJ301" s="313"/>
      <c r="NL301" s="313"/>
      <c r="NN301" s="313"/>
      <c r="NP301" s="313"/>
      <c r="NR301" s="313"/>
    </row>
    <row r="302" spans="1:382" s="281" customFormat="1" ht="150" customHeight="1">
      <c r="A302"/>
      <c r="B302"/>
      <c r="C302"/>
      <c r="D302"/>
      <c r="E302"/>
      <c r="F302"/>
      <c r="G302"/>
      <c r="H302"/>
      <c r="I302" t="str">
        <f>IF(M302="","",INDEX(Criterion_list!F:F,MATCH('MMS criteria'!M302,Criterion_list!C:C,0)))</f>
        <v/>
      </c>
      <c r="J302" s="312"/>
      <c r="K302" s="316" t="str">
        <f>IFERROR(IF(_xlfn.XLOOKUP($M302,Criterion_list!$C:$C,Criterion_list!A:A)=0,"",_xlfn.XLOOKUP($M302,Criterion_list!$C:$C,Criterion_list!A:A)),"")</f>
        <v/>
      </c>
      <c r="L302" s="317" t="str">
        <f>IFERROR(IF(_xlfn.XLOOKUP($M302,Criterion_list!$C:$C,Criterion_list!B:B)=0,"",_xlfn.XLOOKUP($M302,Criterion_list!$C:$C,Criterion_list!B:B)),"")</f>
        <v/>
      </c>
      <c r="M302" s="317" t="str">
        <f>IF(J302="","",_xlfn.XLOOKUP(J302,'Criteria Mapping'!B:B,'Criteria Mapping'!A:A))</f>
        <v/>
      </c>
      <c r="N302" s="318" t="str">
        <f>IFERROR(IF(_xlfn.XLOOKUP($J302,Criterion_list!$J:$J,Criterion_list!D:D)=0,"",_xlfn.XLOOKUP($J302,Criterion_list!$J:$J,Criterion_list!D:D)),"")</f>
        <v/>
      </c>
      <c r="O302" s="318" t="str">
        <f>IFERROR(IF(_xlfn.XLOOKUP($M302,Criterion_list!$C:$C,Criterion_list!E:E)=0,"",_xlfn.XLOOKUP($M302,Criterion_list!$C:$C,Criterion_list!E:E)),"")</f>
        <v/>
      </c>
      <c r="P302" s="330"/>
      <c r="Q302" s="304"/>
      <c r="R302" s="319" t="str">
        <f t="shared" si="4"/>
        <v/>
      </c>
      <c r="S302" s="304"/>
      <c r="T302" s="306"/>
      <c r="U302" s="305"/>
      <c r="V302" s="304"/>
      <c r="W302" s="304"/>
      <c r="X302" s="320" t="str">
        <f>IF(M302="","",_xlfn.XLOOKUP(M302,'Criteria Mapping'!A:A,'Criteria Mapping'!W:W))</f>
        <v/>
      </c>
      <c r="Y302" s="320" t="str">
        <f>IF(M302="","",_xlfn.XLOOKUP(M302,'Criteria Mapping'!A:A,'Criteria Mapping'!AH:AH))</f>
        <v/>
      </c>
      <c r="Z302" s="320" t="str">
        <f>IF(M302="","",_xlfn.XLOOKUP(M302,'Criteria Mapping'!A:A,'Criteria Mapping'!AD:AD))</f>
        <v/>
      </c>
      <c r="AA302"/>
      <c r="AC302" s="313"/>
      <c r="AE302" s="313"/>
      <c r="AG302" s="313"/>
      <c r="AI302" s="313"/>
      <c r="AK302" s="313"/>
      <c r="AM302" s="313"/>
      <c r="AO302" s="313"/>
      <c r="AQ302" s="313"/>
      <c r="AS302" s="313"/>
      <c r="AU302" s="313"/>
      <c r="KR302" s="313"/>
      <c r="KT302" s="313"/>
      <c r="KV302" s="313"/>
      <c r="KX302" s="313"/>
      <c r="KZ302" s="313"/>
      <c r="LB302" s="313"/>
      <c r="LD302" s="313"/>
      <c r="LF302" s="313"/>
      <c r="LH302" s="313"/>
      <c r="LJ302" s="313"/>
      <c r="LL302" s="313"/>
      <c r="LN302" s="313"/>
      <c r="LP302" s="313"/>
      <c r="LR302" s="313"/>
      <c r="LT302" s="313"/>
      <c r="LV302" s="313"/>
      <c r="LX302" s="313"/>
      <c r="LZ302" s="313"/>
      <c r="MB302" s="313"/>
      <c r="MD302" s="313"/>
      <c r="MF302" s="313"/>
      <c r="MH302" s="313"/>
      <c r="MJ302" s="313"/>
      <c r="ML302" s="313"/>
      <c r="MN302" s="313"/>
      <c r="MP302" s="313"/>
      <c r="MR302" s="313"/>
      <c r="MT302" s="313"/>
      <c r="MV302" s="313"/>
      <c r="MX302" s="313"/>
      <c r="MZ302" s="313"/>
      <c r="NB302" s="313"/>
      <c r="ND302" s="313"/>
      <c r="NF302" s="313"/>
      <c r="NH302" s="313"/>
      <c r="NJ302" s="313"/>
      <c r="NL302" s="313"/>
      <c r="NN302" s="313"/>
      <c r="NP302" s="313"/>
      <c r="NR302" s="313"/>
    </row>
    <row r="303" spans="1:382" s="281" customFormat="1" ht="150" customHeight="1">
      <c r="A303"/>
      <c r="B303"/>
      <c r="C303"/>
      <c r="D303"/>
      <c r="E303"/>
      <c r="F303"/>
      <c r="G303"/>
      <c r="H303"/>
      <c r="I303" t="str">
        <f>IF(M303="","",INDEX(Criterion_list!F:F,MATCH('MMS criteria'!M303,Criterion_list!C:C,0)))</f>
        <v/>
      </c>
      <c r="J303" s="312"/>
      <c r="K303" s="316" t="str">
        <f>IFERROR(IF(_xlfn.XLOOKUP($M303,Criterion_list!$C:$C,Criterion_list!A:A)=0,"",_xlfn.XLOOKUP($M303,Criterion_list!$C:$C,Criterion_list!A:A)),"")</f>
        <v/>
      </c>
      <c r="L303" s="317" t="str">
        <f>IFERROR(IF(_xlfn.XLOOKUP($M303,Criterion_list!$C:$C,Criterion_list!B:B)=0,"",_xlfn.XLOOKUP($M303,Criterion_list!$C:$C,Criterion_list!B:B)),"")</f>
        <v/>
      </c>
      <c r="M303" s="317" t="str">
        <f>IF(J303="","",_xlfn.XLOOKUP(J303,'Criteria Mapping'!B:B,'Criteria Mapping'!A:A))</f>
        <v/>
      </c>
      <c r="N303" s="318" t="str">
        <f>IFERROR(IF(_xlfn.XLOOKUP($J303,Criterion_list!$J:$J,Criterion_list!D:D)=0,"",_xlfn.XLOOKUP($J303,Criterion_list!$J:$J,Criterion_list!D:D)),"")</f>
        <v/>
      </c>
      <c r="O303" s="318" t="str">
        <f>IFERROR(IF(_xlfn.XLOOKUP($M303,Criterion_list!$C:$C,Criterion_list!E:E)=0,"",_xlfn.XLOOKUP($M303,Criterion_list!$C:$C,Criterion_list!E:E)),"")</f>
        <v/>
      </c>
      <c r="P303" s="330"/>
      <c r="Q303" s="304"/>
      <c r="R303" s="319" t="str">
        <f t="shared" si="4"/>
        <v/>
      </c>
      <c r="S303" s="304"/>
      <c r="T303" s="306"/>
      <c r="U303" s="305"/>
      <c r="V303" s="304"/>
      <c r="W303" s="304"/>
      <c r="X303" s="320" t="str">
        <f>IF(M303="","",_xlfn.XLOOKUP(M303,'Criteria Mapping'!A:A,'Criteria Mapping'!W:W))</f>
        <v/>
      </c>
      <c r="Y303" s="320" t="str">
        <f>IF(M303="","",_xlfn.XLOOKUP(M303,'Criteria Mapping'!A:A,'Criteria Mapping'!AH:AH))</f>
        <v/>
      </c>
      <c r="Z303" s="320" t="str">
        <f>IF(M303="","",_xlfn.XLOOKUP(M303,'Criteria Mapping'!A:A,'Criteria Mapping'!AD:AD))</f>
        <v/>
      </c>
      <c r="AA303"/>
      <c r="AC303" s="313"/>
      <c r="AE303" s="313"/>
      <c r="AG303" s="313"/>
      <c r="AI303" s="313"/>
      <c r="AK303" s="313"/>
      <c r="AM303" s="313"/>
      <c r="AO303" s="313"/>
      <c r="AQ303" s="313"/>
      <c r="AS303" s="313"/>
      <c r="AU303" s="313"/>
      <c r="KR303" s="313"/>
      <c r="KT303" s="313"/>
      <c r="KV303" s="313"/>
      <c r="KX303" s="313"/>
      <c r="KZ303" s="313"/>
      <c r="LB303" s="313"/>
      <c r="LD303" s="313"/>
      <c r="LF303" s="313"/>
      <c r="LH303" s="313"/>
      <c r="LJ303" s="313"/>
      <c r="LL303" s="313"/>
      <c r="LN303" s="313"/>
      <c r="LP303" s="313"/>
      <c r="LR303" s="313"/>
      <c r="LT303" s="313"/>
      <c r="LV303" s="313"/>
      <c r="LX303" s="313"/>
      <c r="LZ303" s="313"/>
      <c r="MB303" s="313"/>
      <c r="MD303" s="313"/>
      <c r="MF303" s="313"/>
      <c r="MH303" s="313"/>
      <c r="MJ303" s="313"/>
      <c r="ML303" s="313"/>
      <c r="MN303" s="313"/>
      <c r="MP303" s="313"/>
      <c r="MR303" s="313"/>
      <c r="MT303" s="313"/>
      <c r="MV303" s="313"/>
      <c r="MX303" s="313"/>
      <c r="MZ303" s="313"/>
      <c r="NB303" s="313"/>
      <c r="ND303" s="313"/>
      <c r="NF303" s="313"/>
      <c r="NH303" s="313"/>
      <c r="NJ303" s="313"/>
      <c r="NL303" s="313"/>
      <c r="NN303" s="313"/>
      <c r="NP303" s="313"/>
      <c r="NR303" s="313"/>
    </row>
    <row r="304" spans="1:382" s="281" customFormat="1" ht="150" customHeight="1">
      <c r="A304"/>
      <c r="B304"/>
      <c r="C304"/>
      <c r="D304"/>
      <c r="E304"/>
      <c r="F304"/>
      <c r="G304"/>
      <c r="H304"/>
      <c r="I304" t="str">
        <f>IF(M304="","",INDEX(Criterion_list!F:F,MATCH('MMS criteria'!M304,Criterion_list!C:C,0)))</f>
        <v/>
      </c>
      <c r="J304" s="312"/>
      <c r="K304" s="316" t="str">
        <f>IFERROR(IF(_xlfn.XLOOKUP($M304,Criterion_list!$C:$C,Criterion_list!A:A)=0,"",_xlfn.XLOOKUP($M304,Criterion_list!$C:$C,Criterion_list!A:A)),"")</f>
        <v/>
      </c>
      <c r="L304" s="317" t="str">
        <f>IFERROR(IF(_xlfn.XLOOKUP($M304,Criterion_list!$C:$C,Criterion_list!B:B)=0,"",_xlfn.XLOOKUP($M304,Criterion_list!$C:$C,Criterion_list!B:B)),"")</f>
        <v/>
      </c>
      <c r="M304" s="317" t="str">
        <f>IF(J304="","",_xlfn.XLOOKUP(J304,'Criteria Mapping'!B:B,'Criteria Mapping'!A:A))</f>
        <v/>
      </c>
      <c r="N304" s="318" t="str">
        <f>IFERROR(IF(_xlfn.XLOOKUP($J304,Criterion_list!$J:$J,Criterion_list!D:D)=0,"",_xlfn.XLOOKUP($J304,Criterion_list!$J:$J,Criterion_list!D:D)),"")</f>
        <v/>
      </c>
      <c r="O304" s="318" t="str">
        <f>IFERROR(IF(_xlfn.XLOOKUP($M304,Criterion_list!$C:$C,Criterion_list!E:E)=0,"",_xlfn.XLOOKUP($M304,Criterion_list!$C:$C,Criterion_list!E:E)),"")</f>
        <v/>
      </c>
      <c r="P304" s="330"/>
      <c r="Q304" s="304"/>
      <c r="R304" s="319" t="str">
        <f t="shared" si="4"/>
        <v/>
      </c>
      <c r="S304" s="304"/>
      <c r="T304" s="306"/>
      <c r="U304" s="305"/>
      <c r="V304" s="304"/>
      <c r="W304" s="304"/>
      <c r="X304" s="320" t="str">
        <f>IF(M304="","",_xlfn.XLOOKUP(M304,'Criteria Mapping'!A:A,'Criteria Mapping'!W:W))</f>
        <v/>
      </c>
      <c r="Y304" s="320" t="str">
        <f>IF(M304="","",_xlfn.XLOOKUP(M304,'Criteria Mapping'!A:A,'Criteria Mapping'!AH:AH))</f>
        <v/>
      </c>
      <c r="Z304" s="320" t="str">
        <f>IF(M304="","",_xlfn.XLOOKUP(M304,'Criteria Mapping'!A:A,'Criteria Mapping'!AD:AD))</f>
        <v/>
      </c>
      <c r="AA304"/>
      <c r="AC304" s="313"/>
      <c r="AE304" s="313"/>
      <c r="AG304" s="313"/>
      <c r="AI304" s="313"/>
      <c r="AK304" s="313"/>
      <c r="AM304" s="313"/>
      <c r="AO304" s="313"/>
      <c r="AQ304" s="313"/>
      <c r="AS304" s="313"/>
      <c r="AU304" s="313"/>
      <c r="KR304" s="313"/>
      <c r="KT304" s="313"/>
      <c r="KV304" s="313"/>
      <c r="KX304" s="313"/>
      <c r="KZ304" s="313"/>
      <c r="LB304" s="313"/>
      <c r="LD304" s="313"/>
      <c r="LF304" s="313"/>
      <c r="LH304" s="313"/>
      <c r="LJ304" s="313"/>
      <c r="LL304" s="313"/>
      <c r="LN304" s="313"/>
      <c r="LP304" s="313"/>
      <c r="LR304" s="313"/>
      <c r="LT304" s="313"/>
      <c r="LV304" s="313"/>
      <c r="LX304" s="313"/>
      <c r="LZ304" s="313"/>
      <c r="MB304" s="313"/>
      <c r="MD304" s="313"/>
      <c r="MF304" s="313"/>
      <c r="MH304" s="313"/>
      <c r="MJ304" s="313"/>
      <c r="ML304" s="313"/>
      <c r="MN304" s="313"/>
      <c r="MP304" s="313"/>
      <c r="MR304" s="313"/>
      <c r="MT304" s="313"/>
      <c r="MV304" s="313"/>
      <c r="MX304" s="313"/>
      <c r="MZ304" s="313"/>
      <c r="NB304" s="313"/>
      <c r="ND304" s="313"/>
      <c r="NF304" s="313"/>
      <c r="NH304" s="313"/>
      <c r="NJ304" s="313"/>
      <c r="NL304" s="313"/>
      <c r="NN304" s="313"/>
      <c r="NP304" s="313"/>
      <c r="NR304" s="313"/>
    </row>
    <row r="305" spans="1:382" s="281" customFormat="1" ht="150" customHeight="1">
      <c r="A305"/>
      <c r="B305"/>
      <c r="C305"/>
      <c r="D305"/>
      <c r="E305"/>
      <c r="F305"/>
      <c r="G305"/>
      <c r="H305"/>
      <c r="I305" t="str">
        <f>IF(M305="","",INDEX(Criterion_list!F:F,MATCH('MMS criteria'!M305,Criterion_list!C:C,0)))</f>
        <v/>
      </c>
      <c r="J305" s="312"/>
      <c r="K305" s="316" t="str">
        <f>IFERROR(IF(_xlfn.XLOOKUP($M305,Criterion_list!$C:$C,Criterion_list!A:A)=0,"",_xlfn.XLOOKUP($M305,Criterion_list!$C:$C,Criterion_list!A:A)),"")</f>
        <v/>
      </c>
      <c r="L305" s="317" t="str">
        <f>IFERROR(IF(_xlfn.XLOOKUP($M305,Criterion_list!$C:$C,Criterion_list!B:B)=0,"",_xlfn.XLOOKUP($M305,Criterion_list!$C:$C,Criterion_list!B:B)),"")</f>
        <v/>
      </c>
      <c r="M305" s="317" t="str">
        <f>IF(J305="","",_xlfn.XLOOKUP(J305,'Criteria Mapping'!B:B,'Criteria Mapping'!A:A))</f>
        <v/>
      </c>
      <c r="N305" s="318" t="str">
        <f>IFERROR(IF(_xlfn.XLOOKUP($J305,Criterion_list!$J:$J,Criterion_list!D:D)=0,"",_xlfn.XLOOKUP($J305,Criterion_list!$J:$J,Criterion_list!D:D)),"")</f>
        <v/>
      </c>
      <c r="O305" s="318" t="str">
        <f>IFERROR(IF(_xlfn.XLOOKUP($M305,Criterion_list!$C:$C,Criterion_list!E:E)=0,"",_xlfn.XLOOKUP($M305,Criterion_list!$C:$C,Criterion_list!E:E)),"")</f>
        <v/>
      </c>
      <c r="P305" s="330"/>
      <c r="Q305" s="304"/>
      <c r="R305" s="319" t="str">
        <f t="shared" si="4"/>
        <v/>
      </c>
      <c r="S305" s="304"/>
      <c r="T305" s="306"/>
      <c r="U305" s="305"/>
      <c r="V305" s="304"/>
      <c r="W305" s="304"/>
      <c r="X305" s="320" t="str">
        <f>IF(M305="","",_xlfn.XLOOKUP(M305,'Criteria Mapping'!A:A,'Criteria Mapping'!W:W))</f>
        <v/>
      </c>
      <c r="Y305" s="320" t="str">
        <f>IF(M305="","",_xlfn.XLOOKUP(M305,'Criteria Mapping'!A:A,'Criteria Mapping'!AH:AH))</f>
        <v/>
      </c>
      <c r="Z305" s="320" t="str">
        <f>IF(M305="","",_xlfn.XLOOKUP(M305,'Criteria Mapping'!A:A,'Criteria Mapping'!AD:AD))</f>
        <v/>
      </c>
      <c r="AA305"/>
      <c r="AC305" s="313"/>
      <c r="AE305" s="313"/>
      <c r="AG305" s="313"/>
      <c r="AI305" s="313"/>
      <c r="AK305" s="313"/>
      <c r="AM305" s="313"/>
      <c r="AO305" s="313"/>
      <c r="AQ305" s="313"/>
      <c r="AS305" s="313"/>
      <c r="AU305" s="313"/>
      <c r="KR305" s="313"/>
      <c r="KT305" s="313"/>
      <c r="KV305" s="313"/>
      <c r="KX305" s="313"/>
      <c r="KZ305" s="313"/>
      <c r="LB305" s="313"/>
      <c r="LD305" s="313"/>
      <c r="LF305" s="313"/>
      <c r="LH305" s="313"/>
      <c r="LJ305" s="313"/>
      <c r="LL305" s="313"/>
      <c r="LN305" s="313"/>
      <c r="LP305" s="313"/>
      <c r="LR305" s="313"/>
      <c r="LT305" s="313"/>
      <c r="LV305" s="313"/>
      <c r="LX305" s="313"/>
      <c r="LZ305" s="313"/>
      <c r="MB305" s="313"/>
      <c r="MD305" s="313"/>
      <c r="MF305" s="313"/>
      <c r="MH305" s="313"/>
      <c r="MJ305" s="313"/>
      <c r="ML305" s="313"/>
      <c r="MN305" s="313"/>
      <c r="MP305" s="313"/>
      <c r="MR305" s="313"/>
      <c r="MT305" s="313"/>
      <c r="MV305" s="313"/>
      <c r="MX305" s="313"/>
      <c r="MZ305" s="313"/>
      <c r="NB305" s="313"/>
      <c r="ND305" s="313"/>
      <c r="NF305" s="313"/>
      <c r="NH305" s="313"/>
      <c r="NJ305" s="313"/>
      <c r="NL305" s="313"/>
      <c r="NN305" s="313"/>
      <c r="NP305" s="313"/>
      <c r="NR305" s="313"/>
    </row>
    <row r="306" spans="1:382" s="281" customFormat="1" ht="150" customHeight="1">
      <c r="A306"/>
      <c r="B306"/>
      <c r="C306"/>
      <c r="D306"/>
      <c r="E306"/>
      <c r="F306"/>
      <c r="G306"/>
      <c r="H306"/>
      <c r="I306" t="str">
        <f>IF(M306="","",INDEX(Criterion_list!F:F,MATCH('MMS criteria'!M306,Criterion_list!C:C,0)))</f>
        <v/>
      </c>
      <c r="J306" s="312"/>
      <c r="K306" s="316" t="str">
        <f>IFERROR(IF(_xlfn.XLOOKUP($M306,Criterion_list!$C:$C,Criterion_list!A:A)=0,"",_xlfn.XLOOKUP($M306,Criterion_list!$C:$C,Criterion_list!A:A)),"")</f>
        <v/>
      </c>
      <c r="L306" s="317" t="str">
        <f>IFERROR(IF(_xlfn.XLOOKUP($M306,Criterion_list!$C:$C,Criterion_list!B:B)=0,"",_xlfn.XLOOKUP($M306,Criterion_list!$C:$C,Criterion_list!B:B)),"")</f>
        <v/>
      </c>
      <c r="M306" s="317" t="str">
        <f>IF(J306="","",_xlfn.XLOOKUP(J306,'Criteria Mapping'!B:B,'Criteria Mapping'!A:A))</f>
        <v/>
      </c>
      <c r="N306" s="318" t="str">
        <f>IFERROR(IF(_xlfn.XLOOKUP($J306,Criterion_list!$J:$J,Criterion_list!D:D)=0,"",_xlfn.XLOOKUP($J306,Criterion_list!$J:$J,Criterion_list!D:D)),"")</f>
        <v/>
      </c>
      <c r="O306" s="318" t="str">
        <f>IFERROR(IF(_xlfn.XLOOKUP($M306,Criterion_list!$C:$C,Criterion_list!E:E)=0,"",_xlfn.XLOOKUP($M306,Criterion_list!$C:$C,Criterion_list!E:E)),"")</f>
        <v/>
      </c>
      <c r="P306" s="330"/>
      <c r="Q306" s="304"/>
      <c r="R306" s="319" t="str">
        <f t="shared" si="4"/>
        <v/>
      </c>
      <c r="S306" s="304"/>
      <c r="T306" s="306"/>
      <c r="U306" s="305"/>
      <c r="V306" s="304"/>
      <c r="W306" s="304"/>
      <c r="X306" s="320" t="str">
        <f>IF(M306="","",_xlfn.XLOOKUP(M306,'Criteria Mapping'!A:A,'Criteria Mapping'!W:W))</f>
        <v/>
      </c>
      <c r="Y306" s="320" t="str">
        <f>IF(M306="","",_xlfn.XLOOKUP(M306,'Criteria Mapping'!A:A,'Criteria Mapping'!AH:AH))</f>
        <v/>
      </c>
      <c r="Z306" s="320" t="str">
        <f>IF(M306="","",_xlfn.XLOOKUP(M306,'Criteria Mapping'!A:A,'Criteria Mapping'!AD:AD))</f>
        <v/>
      </c>
      <c r="AA306"/>
      <c r="AC306" s="313"/>
      <c r="AE306" s="313"/>
      <c r="AG306" s="313"/>
      <c r="AI306" s="313"/>
      <c r="AK306" s="313"/>
      <c r="AM306" s="313"/>
      <c r="AO306" s="313"/>
      <c r="AQ306" s="313"/>
      <c r="AS306" s="313"/>
      <c r="AU306" s="313"/>
      <c r="KR306" s="313"/>
      <c r="KT306" s="313"/>
      <c r="KV306" s="313"/>
      <c r="KX306" s="313"/>
      <c r="KZ306" s="313"/>
      <c r="LB306" s="313"/>
      <c r="LD306" s="313"/>
      <c r="LF306" s="313"/>
      <c r="LH306" s="313"/>
      <c r="LJ306" s="313"/>
      <c r="LL306" s="313"/>
      <c r="LN306" s="313"/>
      <c r="LP306" s="313"/>
      <c r="LR306" s="313"/>
      <c r="LT306" s="313"/>
      <c r="LV306" s="313"/>
      <c r="LX306" s="313"/>
      <c r="LZ306" s="313"/>
      <c r="MB306" s="313"/>
      <c r="MD306" s="313"/>
      <c r="MF306" s="313"/>
      <c r="MH306" s="313"/>
      <c r="MJ306" s="313"/>
      <c r="ML306" s="313"/>
      <c r="MN306" s="313"/>
      <c r="MP306" s="313"/>
      <c r="MR306" s="313"/>
      <c r="MT306" s="313"/>
      <c r="MV306" s="313"/>
      <c r="MX306" s="313"/>
      <c r="MZ306" s="313"/>
      <c r="NB306" s="313"/>
      <c r="ND306" s="313"/>
      <c r="NF306" s="313"/>
      <c r="NH306" s="313"/>
      <c r="NJ306" s="313"/>
      <c r="NL306" s="313"/>
      <c r="NN306" s="313"/>
      <c r="NP306" s="313"/>
      <c r="NR306" s="313"/>
    </row>
    <row r="307" spans="1:382" s="281" customFormat="1" ht="150" customHeight="1">
      <c r="A307"/>
      <c r="B307"/>
      <c r="C307"/>
      <c r="D307"/>
      <c r="E307"/>
      <c r="F307"/>
      <c r="G307"/>
      <c r="H307"/>
      <c r="I307" t="str">
        <f>IF(M307="","",INDEX(Criterion_list!F:F,MATCH('MMS criteria'!M307,Criterion_list!C:C,0)))</f>
        <v/>
      </c>
      <c r="J307" s="312"/>
      <c r="K307" s="316" t="str">
        <f>IFERROR(IF(_xlfn.XLOOKUP($M307,Criterion_list!$C:$C,Criterion_list!A:A)=0,"",_xlfn.XLOOKUP($M307,Criterion_list!$C:$C,Criterion_list!A:A)),"")</f>
        <v/>
      </c>
      <c r="L307" s="317" t="str">
        <f>IFERROR(IF(_xlfn.XLOOKUP($M307,Criterion_list!$C:$C,Criterion_list!B:B)=0,"",_xlfn.XLOOKUP($M307,Criterion_list!$C:$C,Criterion_list!B:B)),"")</f>
        <v/>
      </c>
      <c r="M307" s="317" t="str">
        <f>IF(J307="","",_xlfn.XLOOKUP(J307,'Criteria Mapping'!B:B,'Criteria Mapping'!A:A))</f>
        <v/>
      </c>
      <c r="N307" s="318" t="str">
        <f>IFERROR(IF(_xlfn.XLOOKUP($J307,Criterion_list!$J:$J,Criterion_list!D:D)=0,"",_xlfn.XLOOKUP($J307,Criterion_list!$J:$J,Criterion_list!D:D)),"")</f>
        <v/>
      </c>
      <c r="O307" s="318" t="str">
        <f>IFERROR(IF(_xlfn.XLOOKUP($M307,Criterion_list!$C:$C,Criterion_list!E:E)=0,"",_xlfn.XLOOKUP($M307,Criterion_list!$C:$C,Criterion_list!E:E)),"")</f>
        <v/>
      </c>
      <c r="P307" s="330"/>
      <c r="Q307" s="304"/>
      <c r="R307" s="319" t="str">
        <f t="shared" si="4"/>
        <v/>
      </c>
      <c r="S307" s="304"/>
      <c r="T307" s="306"/>
      <c r="U307" s="305"/>
      <c r="V307" s="304"/>
      <c r="W307" s="304"/>
      <c r="X307" s="320" t="str">
        <f>IF(M307="","",_xlfn.XLOOKUP(M307,'Criteria Mapping'!A:A,'Criteria Mapping'!W:W))</f>
        <v/>
      </c>
      <c r="Y307" s="320" t="str">
        <f>IF(M307="","",_xlfn.XLOOKUP(M307,'Criteria Mapping'!A:A,'Criteria Mapping'!AH:AH))</f>
        <v/>
      </c>
      <c r="Z307" s="320" t="str">
        <f>IF(M307="","",_xlfn.XLOOKUP(M307,'Criteria Mapping'!A:A,'Criteria Mapping'!AD:AD))</f>
        <v/>
      </c>
      <c r="AA307"/>
      <c r="AC307" s="313"/>
      <c r="AE307" s="313"/>
      <c r="AG307" s="313"/>
      <c r="AI307" s="313"/>
      <c r="AK307" s="313"/>
      <c r="AM307" s="313"/>
      <c r="AO307" s="313"/>
      <c r="AQ307" s="313"/>
      <c r="AS307" s="313"/>
      <c r="AU307" s="313"/>
      <c r="KR307" s="313"/>
      <c r="KT307" s="313"/>
      <c r="KV307" s="313"/>
      <c r="KX307" s="313"/>
      <c r="KZ307" s="313"/>
      <c r="LB307" s="313"/>
      <c r="LD307" s="313"/>
      <c r="LF307" s="313"/>
      <c r="LH307" s="313"/>
      <c r="LJ307" s="313"/>
      <c r="LL307" s="313"/>
      <c r="LN307" s="313"/>
      <c r="LP307" s="313"/>
      <c r="LR307" s="313"/>
      <c r="LT307" s="313"/>
      <c r="LV307" s="313"/>
      <c r="LX307" s="313"/>
      <c r="LZ307" s="313"/>
      <c r="MB307" s="313"/>
      <c r="MD307" s="313"/>
      <c r="MF307" s="313"/>
      <c r="MH307" s="313"/>
      <c r="MJ307" s="313"/>
      <c r="ML307" s="313"/>
      <c r="MN307" s="313"/>
      <c r="MP307" s="313"/>
      <c r="MR307" s="313"/>
      <c r="MT307" s="313"/>
      <c r="MV307" s="313"/>
      <c r="MX307" s="313"/>
      <c r="MZ307" s="313"/>
      <c r="NB307" s="313"/>
      <c r="ND307" s="313"/>
      <c r="NF307" s="313"/>
      <c r="NH307" s="313"/>
      <c r="NJ307" s="313"/>
      <c r="NL307" s="313"/>
      <c r="NN307" s="313"/>
      <c r="NP307" s="313"/>
      <c r="NR307" s="313"/>
    </row>
    <row r="308" spans="1:382" s="281" customFormat="1" ht="150" customHeight="1">
      <c r="A308"/>
      <c r="B308"/>
      <c r="C308"/>
      <c r="D308"/>
      <c r="E308"/>
      <c r="F308"/>
      <c r="G308"/>
      <c r="H308"/>
      <c r="I308" t="str">
        <f>IF(M308="","",INDEX(Criterion_list!F:F,MATCH('MMS criteria'!M308,Criterion_list!C:C,0)))</f>
        <v/>
      </c>
      <c r="J308" s="312"/>
      <c r="K308" s="316" t="str">
        <f>IFERROR(IF(_xlfn.XLOOKUP($M308,Criterion_list!$C:$C,Criterion_list!A:A)=0,"",_xlfn.XLOOKUP($M308,Criterion_list!$C:$C,Criterion_list!A:A)),"")</f>
        <v/>
      </c>
      <c r="L308" s="317" t="str">
        <f>IFERROR(IF(_xlfn.XLOOKUP($M308,Criterion_list!$C:$C,Criterion_list!B:B)=0,"",_xlfn.XLOOKUP($M308,Criterion_list!$C:$C,Criterion_list!B:B)),"")</f>
        <v/>
      </c>
      <c r="M308" s="317" t="str">
        <f>IF(J308="","",_xlfn.XLOOKUP(J308,'Criteria Mapping'!B:B,'Criteria Mapping'!A:A))</f>
        <v/>
      </c>
      <c r="N308" s="318" t="str">
        <f>IFERROR(IF(_xlfn.XLOOKUP($J308,Criterion_list!$J:$J,Criterion_list!D:D)=0,"",_xlfn.XLOOKUP($J308,Criterion_list!$J:$J,Criterion_list!D:D)),"")</f>
        <v/>
      </c>
      <c r="O308" s="318" t="str">
        <f>IFERROR(IF(_xlfn.XLOOKUP($M308,Criterion_list!$C:$C,Criterion_list!E:E)=0,"",_xlfn.XLOOKUP($M308,Criterion_list!$C:$C,Criterion_list!E:E)),"")</f>
        <v/>
      </c>
      <c r="P308" s="330"/>
      <c r="Q308" s="304"/>
      <c r="R308" s="319" t="str">
        <f t="shared" si="4"/>
        <v/>
      </c>
      <c r="S308" s="304"/>
      <c r="T308" s="306"/>
      <c r="U308" s="305"/>
      <c r="V308" s="304"/>
      <c r="W308" s="304"/>
      <c r="X308" s="320" t="str">
        <f>IF(M308="","",_xlfn.XLOOKUP(M308,'Criteria Mapping'!A:A,'Criteria Mapping'!W:W))</f>
        <v/>
      </c>
      <c r="Y308" s="320" t="str">
        <f>IF(M308="","",_xlfn.XLOOKUP(M308,'Criteria Mapping'!A:A,'Criteria Mapping'!AH:AH))</f>
        <v/>
      </c>
      <c r="Z308" s="320" t="str">
        <f>IF(M308="","",_xlfn.XLOOKUP(M308,'Criteria Mapping'!A:A,'Criteria Mapping'!AD:AD))</f>
        <v/>
      </c>
      <c r="AA308"/>
      <c r="AC308" s="313"/>
      <c r="AE308" s="313"/>
      <c r="AG308" s="313"/>
      <c r="AI308" s="313"/>
      <c r="AK308" s="313"/>
      <c r="AM308" s="313"/>
      <c r="AO308" s="313"/>
      <c r="AQ308" s="313"/>
      <c r="AS308" s="313"/>
      <c r="AU308" s="313"/>
      <c r="KR308" s="313"/>
      <c r="KT308" s="313"/>
      <c r="KV308" s="313"/>
      <c r="KX308" s="313"/>
      <c r="KZ308" s="313"/>
      <c r="LB308" s="313"/>
      <c r="LD308" s="313"/>
      <c r="LF308" s="313"/>
      <c r="LH308" s="313"/>
      <c r="LJ308" s="313"/>
      <c r="LL308" s="313"/>
      <c r="LN308" s="313"/>
      <c r="LP308" s="313"/>
      <c r="LR308" s="313"/>
      <c r="LT308" s="313"/>
      <c r="LV308" s="313"/>
      <c r="LX308" s="313"/>
      <c r="LZ308" s="313"/>
      <c r="MB308" s="313"/>
      <c r="MD308" s="313"/>
      <c r="MF308" s="313"/>
      <c r="MH308" s="313"/>
      <c r="MJ308" s="313"/>
      <c r="ML308" s="313"/>
      <c r="MN308" s="313"/>
      <c r="MP308" s="313"/>
      <c r="MR308" s="313"/>
      <c r="MT308" s="313"/>
      <c r="MV308" s="313"/>
      <c r="MX308" s="313"/>
      <c r="MZ308" s="313"/>
      <c r="NB308" s="313"/>
      <c r="ND308" s="313"/>
      <c r="NF308" s="313"/>
      <c r="NH308" s="313"/>
      <c r="NJ308" s="313"/>
      <c r="NL308" s="313"/>
      <c r="NN308" s="313"/>
      <c r="NP308" s="313"/>
      <c r="NR308" s="313"/>
    </row>
    <row r="309" spans="1:382" s="281" customFormat="1" ht="150" customHeight="1">
      <c r="A309"/>
      <c r="B309"/>
      <c r="C309"/>
      <c r="D309"/>
      <c r="E309"/>
      <c r="F309"/>
      <c r="G309"/>
      <c r="H309"/>
      <c r="I309" t="str">
        <f>IF(M309="","",INDEX(Criterion_list!F:F,MATCH('MMS criteria'!M309,Criterion_list!C:C,0)))</f>
        <v/>
      </c>
      <c r="J309" s="312"/>
      <c r="K309" s="316" t="str">
        <f>IFERROR(IF(_xlfn.XLOOKUP($M309,Criterion_list!$C:$C,Criterion_list!A:A)=0,"",_xlfn.XLOOKUP($M309,Criterion_list!$C:$C,Criterion_list!A:A)),"")</f>
        <v/>
      </c>
      <c r="L309" s="317" t="str">
        <f>IFERROR(IF(_xlfn.XLOOKUP($M309,Criterion_list!$C:$C,Criterion_list!B:B)=0,"",_xlfn.XLOOKUP($M309,Criterion_list!$C:$C,Criterion_list!B:B)),"")</f>
        <v/>
      </c>
      <c r="M309" s="317" t="str">
        <f>IF(J309="","",_xlfn.XLOOKUP(J309,'Criteria Mapping'!B:B,'Criteria Mapping'!A:A))</f>
        <v/>
      </c>
      <c r="N309" s="318" t="str">
        <f>IFERROR(IF(_xlfn.XLOOKUP($J309,Criterion_list!$J:$J,Criterion_list!D:D)=0,"",_xlfn.XLOOKUP($J309,Criterion_list!$J:$J,Criterion_list!D:D)),"")</f>
        <v/>
      </c>
      <c r="O309" s="318" t="str">
        <f>IFERROR(IF(_xlfn.XLOOKUP($M309,Criterion_list!$C:$C,Criterion_list!E:E)=0,"",_xlfn.XLOOKUP($M309,Criterion_list!$C:$C,Criterion_list!E:E)),"")</f>
        <v/>
      </c>
      <c r="P309" s="330"/>
      <c r="Q309" s="304"/>
      <c r="R309" s="319" t="str">
        <f t="shared" si="4"/>
        <v/>
      </c>
      <c r="S309" s="304"/>
      <c r="T309" s="306"/>
      <c r="U309" s="305"/>
      <c r="V309" s="304"/>
      <c r="W309" s="304"/>
      <c r="X309" s="320" t="str">
        <f>IF(M309="","",_xlfn.XLOOKUP(M309,'Criteria Mapping'!A:A,'Criteria Mapping'!W:W))</f>
        <v/>
      </c>
      <c r="Y309" s="320" t="str">
        <f>IF(M309="","",_xlfn.XLOOKUP(M309,'Criteria Mapping'!A:A,'Criteria Mapping'!AH:AH))</f>
        <v/>
      </c>
      <c r="Z309" s="320" t="str">
        <f>IF(M309="","",_xlfn.XLOOKUP(M309,'Criteria Mapping'!A:A,'Criteria Mapping'!AD:AD))</f>
        <v/>
      </c>
      <c r="AA309"/>
      <c r="AC309" s="313"/>
      <c r="AE309" s="313"/>
      <c r="AG309" s="313"/>
      <c r="AI309" s="313"/>
      <c r="AK309" s="313"/>
      <c r="AM309" s="313"/>
      <c r="AO309" s="313"/>
      <c r="AQ309" s="313"/>
      <c r="AS309" s="313"/>
      <c r="AU309" s="313"/>
      <c r="KR309" s="313"/>
      <c r="KT309" s="313"/>
      <c r="KV309" s="313"/>
      <c r="KX309" s="313"/>
      <c r="KZ309" s="313"/>
      <c r="LB309" s="313"/>
      <c r="LD309" s="313"/>
      <c r="LF309" s="313"/>
      <c r="LH309" s="313"/>
      <c r="LJ309" s="313"/>
      <c r="LL309" s="313"/>
      <c r="LN309" s="313"/>
      <c r="LP309" s="313"/>
      <c r="LR309" s="313"/>
      <c r="LT309" s="313"/>
      <c r="LV309" s="313"/>
      <c r="LX309" s="313"/>
      <c r="LZ309" s="313"/>
      <c r="MB309" s="313"/>
      <c r="MD309" s="313"/>
      <c r="MF309" s="313"/>
      <c r="MH309" s="313"/>
      <c r="MJ309" s="313"/>
      <c r="ML309" s="313"/>
      <c r="MN309" s="313"/>
      <c r="MP309" s="313"/>
      <c r="MR309" s="313"/>
      <c r="MT309" s="313"/>
      <c r="MV309" s="313"/>
      <c r="MX309" s="313"/>
      <c r="MZ309" s="313"/>
      <c r="NB309" s="313"/>
      <c r="ND309" s="313"/>
      <c r="NF309" s="313"/>
      <c r="NH309" s="313"/>
      <c r="NJ309" s="313"/>
      <c r="NL309" s="313"/>
      <c r="NN309" s="313"/>
      <c r="NP309" s="313"/>
      <c r="NR309" s="313"/>
    </row>
    <row r="310" spans="1:382" s="281" customFormat="1" ht="150" customHeight="1">
      <c r="A310"/>
      <c r="B310"/>
      <c r="C310"/>
      <c r="D310"/>
      <c r="E310"/>
      <c r="F310"/>
      <c r="G310"/>
      <c r="H310"/>
      <c r="I310" t="str">
        <f>IF(M310="","",INDEX(Criterion_list!F:F,MATCH('MMS criteria'!M310,Criterion_list!C:C,0)))</f>
        <v/>
      </c>
      <c r="J310" s="312"/>
      <c r="K310" s="316" t="str">
        <f>IFERROR(IF(_xlfn.XLOOKUP($M310,Criterion_list!$C:$C,Criterion_list!A:A)=0,"",_xlfn.XLOOKUP($M310,Criterion_list!$C:$C,Criterion_list!A:A)),"")</f>
        <v/>
      </c>
      <c r="L310" s="317" t="str">
        <f>IFERROR(IF(_xlfn.XLOOKUP($M310,Criterion_list!$C:$C,Criterion_list!B:B)=0,"",_xlfn.XLOOKUP($M310,Criterion_list!$C:$C,Criterion_list!B:B)),"")</f>
        <v/>
      </c>
      <c r="M310" s="317" t="str">
        <f>IF(J310="","",_xlfn.XLOOKUP(J310,'Criteria Mapping'!B:B,'Criteria Mapping'!A:A))</f>
        <v/>
      </c>
      <c r="N310" s="318" t="str">
        <f>IFERROR(IF(_xlfn.XLOOKUP($J310,Criterion_list!$J:$J,Criterion_list!D:D)=0,"",_xlfn.XLOOKUP($J310,Criterion_list!$J:$J,Criterion_list!D:D)),"")</f>
        <v/>
      </c>
      <c r="O310" s="318" t="str">
        <f>IFERROR(IF(_xlfn.XLOOKUP($M310,Criterion_list!$C:$C,Criterion_list!E:E)=0,"",_xlfn.XLOOKUP($M310,Criterion_list!$C:$C,Criterion_list!E:E)),"")</f>
        <v/>
      </c>
      <c r="P310" s="330"/>
      <c r="Q310" s="304"/>
      <c r="R310" s="319" t="str">
        <f t="shared" si="4"/>
        <v/>
      </c>
      <c r="S310" s="304"/>
      <c r="T310" s="306"/>
      <c r="U310" s="305"/>
      <c r="V310" s="304"/>
      <c r="W310" s="304"/>
      <c r="X310" s="320" t="str">
        <f>IF(M310="","",_xlfn.XLOOKUP(M310,'Criteria Mapping'!A:A,'Criteria Mapping'!W:W))</f>
        <v/>
      </c>
      <c r="Y310" s="320" t="str">
        <f>IF(M310="","",_xlfn.XLOOKUP(M310,'Criteria Mapping'!A:A,'Criteria Mapping'!AH:AH))</f>
        <v/>
      </c>
      <c r="Z310" s="320" t="str">
        <f>IF(M310="","",_xlfn.XLOOKUP(M310,'Criteria Mapping'!A:A,'Criteria Mapping'!AD:AD))</f>
        <v/>
      </c>
      <c r="AA310"/>
      <c r="AC310" s="313"/>
      <c r="AE310" s="313"/>
      <c r="AG310" s="313"/>
      <c r="AI310" s="313"/>
      <c r="AK310" s="313"/>
      <c r="AM310" s="313"/>
      <c r="AO310" s="313"/>
      <c r="AQ310" s="313"/>
      <c r="AS310" s="313"/>
      <c r="AU310" s="313"/>
      <c r="KR310" s="313"/>
      <c r="KT310" s="313"/>
      <c r="KV310" s="313"/>
      <c r="KX310" s="313"/>
      <c r="KZ310" s="313"/>
      <c r="LB310" s="313"/>
      <c r="LD310" s="313"/>
      <c r="LF310" s="313"/>
      <c r="LH310" s="313"/>
      <c r="LJ310" s="313"/>
      <c r="LL310" s="313"/>
      <c r="LN310" s="313"/>
      <c r="LP310" s="313"/>
      <c r="LR310" s="313"/>
      <c r="LT310" s="313"/>
      <c r="LV310" s="313"/>
      <c r="LX310" s="313"/>
      <c r="LZ310" s="313"/>
      <c r="MB310" s="313"/>
      <c r="MD310" s="313"/>
      <c r="MF310" s="313"/>
      <c r="MH310" s="313"/>
      <c r="MJ310" s="313"/>
      <c r="ML310" s="313"/>
      <c r="MN310" s="313"/>
      <c r="MP310" s="313"/>
      <c r="MR310" s="313"/>
      <c r="MT310" s="313"/>
      <c r="MV310" s="313"/>
      <c r="MX310" s="313"/>
      <c r="MZ310" s="313"/>
      <c r="NB310" s="313"/>
      <c r="ND310" s="313"/>
      <c r="NF310" s="313"/>
      <c r="NH310" s="313"/>
      <c r="NJ310" s="313"/>
      <c r="NL310" s="313"/>
      <c r="NN310" s="313"/>
      <c r="NP310" s="313"/>
      <c r="NR310" s="313"/>
    </row>
    <row r="311" spans="1:382" s="281" customFormat="1" ht="150" customHeight="1">
      <c r="A311"/>
      <c r="B311"/>
      <c r="C311"/>
      <c r="D311"/>
      <c r="E311"/>
      <c r="F311"/>
      <c r="G311"/>
      <c r="H311"/>
      <c r="I311" t="str">
        <f>IF(M311="","",INDEX(Criterion_list!F:F,MATCH('MMS criteria'!M311,Criterion_list!C:C,0)))</f>
        <v/>
      </c>
      <c r="J311" s="312"/>
      <c r="K311" s="316" t="str">
        <f>IFERROR(IF(_xlfn.XLOOKUP($M311,Criterion_list!$C:$C,Criterion_list!A:A)=0,"",_xlfn.XLOOKUP($M311,Criterion_list!$C:$C,Criterion_list!A:A)),"")</f>
        <v/>
      </c>
      <c r="L311" s="317" t="str">
        <f>IFERROR(IF(_xlfn.XLOOKUP($M311,Criterion_list!$C:$C,Criterion_list!B:B)=0,"",_xlfn.XLOOKUP($M311,Criterion_list!$C:$C,Criterion_list!B:B)),"")</f>
        <v/>
      </c>
      <c r="M311" s="317" t="str">
        <f>IF(J311="","",_xlfn.XLOOKUP(J311,'Criteria Mapping'!B:B,'Criteria Mapping'!A:A))</f>
        <v/>
      </c>
      <c r="N311" s="318" t="str">
        <f>IFERROR(IF(_xlfn.XLOOKUP($J311,Criterion_list!$J:$J,Criterion_list!D:D)=0,"",_xlfn.XLOOKUP($J311,Criterion_list!$J:$J,Criterion_list!D:D)),"")</f>
        <v/>
      </c>
      <c r="O311" s="318" t="str">
        <f>IFERROR(IF(_xlfn.XLOOKUP($M311,Criterion_list!$C:$C,Criterion_list!E:E)=0,"",_xlfn.XLOOKUP($M311,Criterion_list!$C:$C,Criterion_list!E:E)),"")</f>
        <v/>
      </c>
      <c r="P311" s="330"/>
      <c r="Q311" s="304"/>
      <c r="R311" s="319" t="str">
        <f t="shared" si="4"/>
        <v/>
      </c>
      <c r="S311" s="304"/>
      <c r="T311" s="306"/>
      <c r="U311" s="305"/>
      <c r="V311" s="304"/>
      <c r="W311" s="304"/>
      <c r="X311" s="320" t="str">
        <f>IF(M311="","",_xlfn.XLOOKUP(M311,'Criteria Mapping'!A:A,'Criteria Mapping'!W:W))</f>
        <v/>
      </c>
      <c r="Y311" s="320" t="str">
        <f>IF(M311="","",_xlfn.XLOOKUP(M311,'Criteria Mapping'!A:A,'Criteria Mapping'!AH:AH))</f>
        <v/>
      </c>
      <c r="Z311" s="320" t="str">
        <f>IF(M311="","",_xlfn.XLOOKUP(M311,'Criteria Mapping'!A:A,'Criteria Mapping'!AD:AD))</f>
        <v/>
      </c>
      <c r="AA311"/>
      <c r="AC311" s="313"/>
      <c r="AE311" s="313"/>
      <c r="AG311" s="313"/>
      <c r="AI311" s="313"/>
      <c r="AK311" s="313"/>
      <c r="AM311" s="313"/>
      <c r="AO311" s="313"/>
      <c r="AQ311" s="313"/>
      <c r="AS311" s="313"/>
      <c r="AU311" s="313"/>
      <c r="KR311" s="313"/>
      <c r="KT311" s="313"/>
      <c r="KV311" s="313"/>
      <c r="KX311" s="313"/>
      <c r="KZ311" s="313"/>
      <c r="LB311" s="313"/>
      <c r="LD311" s="313"/>
      <c r="LF311" s="313"/>
      <c r="LH311" s="313"/>
      <c r="LJ311" s="313"/>
      <c r="LL311" s="313"/>
      <c r="LN311" s="313"/>
      <c r="LP311" s="313"/>
      <c r="LR311" s="313"/>
      <c r="LT311" s="313"/>
      <c r="LV311" s="313"/>
      <c r="LX311" s="313"/>
      <c r="LZ311" s="313"/>
      <c r="MB311" s="313"/>
      <c r="MD311" s="313"/>
      <c r="MF311" s="313"/>
      <c r="MH311" s="313"/>
      <c r="MJ311" s="313"/>
      <c r="ML311" s="313"/>
      <c r="MN311" s="313"/>
      <c r="MP311" s="313"/>
      <c r="MR311" s="313"/>
      <c r="MT311" s="313"/>
      <c r="MV311" s="313"/>
      <c r="MX311" s="313"/>
      <c r="MZ311" s="313"/>
      <c r="NB311" s="313"/>
      <c r="ND311" s="313"/>
      <c r="NF311" s="313"/>
      <c r="NH311" s="313"/>
      <c r="NJ311" s="313"/>
      <c r="NL311" s="313"/>
      <c r="NN311" s="313"/>
      <c r="NP311" s="313"/>
      <c r="NR311" s="313"/>
    </row>
    <row r="312" spans="1:382" s="281" customFormat="1" ht="150" customHeight="1">
      <c r="A312"/>
      <c r="B312"/>
      <c r="C312"/>
      <c r="D312"/>
      <c r="E312"/>
      <c r="F312"/>
      <c r="G312"/>
      <c r="H312"/>
      <c r="I312" t="str">
        <f>IF(M312="","",INDEX(Criterion_list!F:F,MATCH('MMS criteria'!M312,Criterion_list!C:C,0)))</f>
        <v/>
      </c>
      <c r="J312" s="312"/>
      <c r="K312" s="316" t="str">
        <f>IFERROR(IF(_xlfn.XLOOKUP($M312,Criterion_list!$C:$C,Criterion_list!A:A)=0,"",_xlfn.XLOOKUP($M312,Criterion_list!$C:$C,Criterion_list!A:A)),"")</f>
        <v/>
      </c>
      <c r="L312" s="317" t="str">
        <f>IFERROR(IF(_xlfn.XLOOKUP($M312,Criterion_list!$C:$C,Criterion_list!B:B)=0,"",_xlfn.XLOOKUP($M312,Criterion_list!$C:$C,Criterion_list!B:B)),"")</f>
        <v/>
      </c>
      <c r="M312" s="317" t="str">
        <f>IF(J312="","",_xlfn.XLOOKUP(J312,'Criteria Mapping'!B:B,'Criteria Mapping'!A:A))</f>
        <v/>
      </c>
      <c r="N312" s="318" t="str">
        <f>IFERROR(IF(_xlfn.XLOOKUP($J312,Criterion_list!$J:$J,Criterion_list!D:D)=0,"",_xlfn.XLOOKUP($J312,Criterion_list!$J:$J,Criterion_list!D:D)),"")</f>
        <v/>
      </c>
      <c r="O312" s="318" t="str">
        <f>IFERROR(IF(_xlfn.XLOOKUP($M312,Criterion_list!$C:$C,Criterion_list!E:E)=0,"",_xlfn.XLOOKUP($M312,Criterion_list!$C:$C,Criterion_list!E:E)),"")</f>
        <v/>
      </c>
      <c r="P312" s="330"/>
      <c r="Q312" s="304"/>
      <c r="R312" s="319" t="str">
        <f t="shared" si="4"/>
        <v/>
      </c>
      <c r="S312" s="304"/>
      <c r="T312" s="306"/>
      <c r="U312" s="305"/>
      <c r="V312" s="304"/>
      <c r="W312" s="304"/>
      <c r="X312" s="320" t="str">
        <f>IF(M312="","",_xlfn.XLOOKUP(M312,'Criteria Mapping'!A:A,'Criteria Mapping'!W:W))</f>
        <v/>
      </c>
      <c r="Y312" s="320" t="str">
        <f>IF(M312="","",_xlfn.XLOOKUP(M312,'Criteria Mapping'!A:A,'Criteria Mapping'!AH:AH))</f>
        <v/>
      </c>
      <c r="Z312" s="320" t="str">
        <f>IF(M312="","",_xlfn.XLOOKUP(M312,'Criteria Mapping'!A:A,'Criteria Mapping'!AD:AD))</f>
        <v/>
      </c>
      <c r="AA312"/>
      <c r="AC312" s="313"/>
      <c r="AE312" s="313"/>
      <c r="AG312" s="313"/>
      <c r="AI312" s="313"/>
      <c r="AK312" s="313"/>
      <c r="AM312" s="313"/>
      <c r="AO312" s="313"/>
      <c r="AQ312" s="313"/>
      <c r="AS312" s="313"/>
      <c r="AU312" s="313"/>
      <c r="KR312" s="313"/>
      <c r="KT312" s="313"/>
      <c r="KV312" s="313"/>
      <c r="KX312" s="313"/>
      <c r="KZ312" s="313"/>
      <c r="LB312" s="313"/>
      <c r="LD312" s="313"/>
      <c r="LF312" s="313"/>
      <c r="LH312" s="313"/>
      <c r="LJ312" s="313"/>
      <c r="LL312" s="313"/>
      <c r="LN312" s="313"/>
      <c r="LP312" s="313"/>
      <c r="LR312" s="313"/>
      <c r="LT312" s="313"/>
      <c r="LV312" s="313"/>
      <c r="LX312" s="313"/>
      <c r="LZ312" s="313"/>
      <c r="MB312" s="313"/>
      <c r="MD312" s="313"/>
      <c r="MF312" s="313"/>
      <c r="MH312" s="313"/>
      <c r="MJ312" s="313"/>
      <c r="ML312" s="313"/>
      <c r="MN312" s="313"/>
      <c r="MP312" s="313"/>
      <c r="MR312" s="313"/>
      <c r="MT312" s="313"/>
      <c r="MV312" s="313"/>
      <c r="MX312" s="313"/>
      <c r="MZ312" s="313"/>
      <c r="NB312" s="313"/>
      <c r="ND312" s="313"/>
      <c r="NF312" s="313"/>
      <c r="NH312" s="313"/>
      <c r="NJ312" s="313"/>
      <c r="NL312" s="313"/>
      <c r="NN312" s="313"/>
      <c r="NP312" s="313"/>
      <c r="NR312" s="313"/>
    </row>
    <row r="313" spans="1:382" s="281" customFormat="1" ht="150" customHeight="1">
      <c r="A313"/>
      <c r="B313"/>
      <c r="C313"/>
      <c r="D313"/>
      <c r="E313"/>
      <c r="F313"/>
      <c r="G313"/>
      <c r="H313"/>
      <c r="I313" t="str">
        <f>IF(M313="","",INDEX(Criterion_list!F:F,MATCH('MMS criteria'!M313,Criterion_list!C:C,0)))</f>
        <v/>
      </c>
      <c r="J313" s="312"/>
      <c r="K313" s="316" t="str">
        <f>IFERROR(IF(_xlfn.XLOOKUP($M313,Criterion_list!$C:$C,Criterion_list!A:A)=0,"",_xlfn.XLOOKUP($M313,Criterion_list!$C:$C,Criterion_list!A:A)),"")</f>
        <v/>
      </c>
      <c r="L313" s="317" t="str">
        <f>IFERROR(IF(_xlfn.XLOOKUP($M313,Criterion_list!$C:$C,Criterion_list!B:B)=0,"",_xlfn.XLOOKUP($M313,Criterion_list!$C:$C,Criterion_list!B:B)),"")</f>
        <v/>
      </c>
      <c r="M313" s="317" t="str">
        <f>IF(J313="","",_xlfn.XLOOKUP(J313,'Criteria Mapping'!B:B,'Criteria Mapping'!A:A))</f>
        <v/>
      </c>
      <c r="N313" s="318" t="str">
        <f>IFERROR(IF(_xlfn.XLOOKUP($J313,Criterion_list!$J:$J,Criterion_list!D:D)=0,"",_xlfn.XLOOKUP($J313,Criterion_list!$J:$J,Criterion_list!D:D)),"")</f>
        <v/>
      </c>
      <c r="O313" s="318" t="str">
        <f>IFERROR(IF(_xlfn.XLOOKUP($M313,Criterion_list!$C:$C,Criterion_list!E:E)=0,"",_xlfn.XLOOKUP($M313,Criterion_list!$C:$C,Criterion_list!E:E)),"")</f>
        <v/>
      </c>
      <c r="P313" s="330"/>
      <c r="Q313" s="304"/>
      <c r="R313" s="319" t="str">
        <f t="shared" si="4"/>
        <v/>
      </c>
      <c r="S313" s="304"/>
      <c r="T313" s="306"/>
      <c r="U313" s="305"/>
      <c r="V313" s="304"/>
      <c r="W313" s="304"/>
      <c r="X313" s="320" t="str">
        <f>IF(M313="","",_xlfn.XLOOKUP(M313,'Criteria Mapping'!A:A,'Criteria Mapping'!W:W))</f>
        <v/>
      </c>
      <c r="Y313" s="320" t="str">
        <f>IF(M313="","",_xlfn.XLOOKUP(M313,'Criteria Mapping'!A:A,'Criteria Mapping'!AH:AH))</f>
        <v/>
      </c>
      <c r="Z313" s="320" t="str">
        <f>IF(M313="","",_xlfn.XLOOKUP(M313,'Criteria Mapping'!A:A,'Criteria Mapping'!AD:AD))</f>
        <v/>
      </c>
      <c r="AA313"/>
      <c r="AC313" s="313"/>
      <c r="AE313" s="313"/>
      <c r="AG313" s="313"/>
      <c r="AI313" s="313"/>
      <c r="AK313" s="313"/>
      <c r="AM313" s="313"/>
      <c r="AO313" s="313"/>
      <c r="AQ313" s="313"/>
      <c r="AS313" s="313"/>
      <c r="AU313" s="313"/>
      <c r="KR313" s="313"/>
      <c r="KT313" s="313"/>
      <c r="KV313" s="313"/>
      <c r="KX313" s="313"/>
      <c r="KZ313" s="313"/>
      <c r="LB313" s="313"/>
      <c r="LD313" s="313"/>
      <c r="LF313" s="313"/>
      <c r="LH313" s="313"/>
      <c r="LJ313" s="313"/>
      <c r="LL313" s="313"/>
      <c r="LN313" s="313"/>
      <c r="LP313" s="313"/>
      <c r="LR313" s="313"/>
      <c r="LT313" s="313"/>
      <c r="LV313" s="313"/>
      <c r="LX313" s="313"/>
      <c r="LZ313" s="313"/>
      <c r="MB313" s="313"/>
      <c r="MD313" s="313"/>
      <c r="MF313" s="313"/>
      <c r="MH313" s="313"/>
      <c r="MJ313" s="313"/>
      <c r="ML313" s="313"/>
      <c r="MN313" s="313"/>
      <c r="MP313" s="313"/>
      <c r="MR313" s="313"/>
      <c r="MT313" s="313"/>
      <c r="MV313" s="313"/>
      <c r="MX313" s="313"/>
      <c r="MZ313" s="313"/>
      <c r="NB313" s="313"/>
      <c r="ND313" s="313"/>
      <c r="NF313" s="313"/>
      <c r="NH313" s="313"/>
      <c r="NJ313" s="313"/>
      <c r="NL313" s="313"/>
      <c r="NN313" s="313"/>
      <c r="NP313" s="313"/>
      <c r="NR313" s="313"/>
    </row>
    <row r="314" spans="1:382" s="281" customFormat="1" ht="150" customHeight="1">
      <c r="A314"/>
      <c r="B314"/>
      <c r="C314"/>
      <c r="D314"/>
      <c r="E314"/>
      <c r="F314"/>
      <c r="G314"/>
      <c r="H314"/>
      <c r="I314" t="str">
        <f>IF(M314="","",INDEX(Criterion_list!F:F,MATCH('MMS criteria'!M314,Criterion_list!C:C,0)))</f>
        <v/>
      </c>
      <c r="J314" s="312"/>
      <c r="K314" s="316" t="str">
        <f>IFERROR(IF(_xlfn.XLOOKUP($M314,Criterion_list!$C:$C,Criterion_list!A:A)=0,"",_xlfn.XLOOKUP($M314,Criterion_list!$C:$C,Criterion_list!A:A)),"")</f>
        <v/>
      </c>
      <c r="L314" s="317" t="str">
        <f>IFERROR(IF(_xlfn.XLOOKUP($M314,Criterion_list!$C:$C,Criterion_list!B:B)=0,"",_xlfn.XLOOKUP($M314,Criterion_list!$C:$C,Criterion_list!B:B)),"")</f>
        <v/>
      </c>
      <c r="M314" s="317" t="str">
        <f>IF(J314="","",_xlfn.XLOOKUP(J314,'Criteria Mapping'!B:B,'Criteria Mapping'!A:A))</f>
        <v/>
      </c>
      <c r="N314" s="318" t="str">
        <f>IFERROR(IF(_xlfn.XLOOKUP($J314,Criterion_list!$J:$J,Criterion_list!D:D)=0,"",_xlfn.XLOOKUP($J314,Criterion_list!$J:$J,Criterion_list!D:D)),"")</f>
        <v/>
      </c>
      <c r="O314" s="318" t="str">
        <f>IFERROR(IF(_xlfn.XLOOKUP($M314,Criterion_list!$C:$C,Criterion_list!E:E)=0,"",_xlfn.XLOOKUP($M314,Criterion_list!$C:$C,Criterion_list!E:E)),"")</f>
        <v/>
      </c>
      <c r="P314" s="330"/>
      <c r="Q314" s="304"/>
      <c r="R314" s="319" t="str">
        <f t="shared" si="4"/>
        <v/>
      </c>
      <c r="S314" s="304"/>
      <c r="T314" s="306"/>
      <c r="U314" s="305"/>
      <c r="V314" s="304"/>
      <c r="W314" s="304"/>
      <c r="X314" s="320" t="str">
        <f>IF(M314="","",_xlfn.XLOOKUP(M314,'Criteria Mapping'!A:A,'Criteria Mapping'!W:W))</f>
        <v/>
      </c>
      <c r="Y314" s="320" t="str">
        <f>IF(M314="","",_xlfn.XLOOKUP(M314,'Criteria Mapping'!A:A,'Criteria Mapping'!AH:AH))</f>
        <v/>
      </c>
      <c r="Z314" s="320" t="str">
        <f>IF(M314="","",_xlfn.XLOOKUP(M314,'Criteria Mapping'!A:A,'Criteria Mapping'!AD:AD))</f>
        <v/>
      </c>
      <c r="AA314"/>
      <c r="AC314" s="313"/>
      <c r="AE314" s="313"/>
      <c r="AG314" s="313"/>
      <c r="AI314" s="313"/>
      <c r="AK314" s="313"/>
      <c r="AM314" s="313"/>
      <c r="AO314" s="313"/>
      <c r="AQ314" s="313"/>
      <c r="AS314" s="313"/>
      <c r="AU314" s="313"/>
      <c r="KR314" s="313"/>
      <c r="KT314" s="313"/>
      <c r="KV314" s="313"/>
      <c r="KX314" s="313"/>
      <c r="KZ314" s="313"/>
      <c r="LB314" s="313"/>
      <c r="LD314" s="313"/>
      <c r="LF314" s="313"/>
      <c r="LH314" s="313"/>
      <c r="LJ314" s="313"/>
      <c r="LL314" s="313"/>
      <c r="LN314" s="313"/>
      <c r="LP314" s="313"/>
      <c r="LR314" s="313"/>
      <c r="LT314" s="313"/>
      <c r="LV314" s="313"/>
      <c r="LX314" s="313"/>
      <c r="LZ314" s="313"/>
      <c r="MB314" s="313"/>
      <c r="MD314" s="313"/>
      <c r="MF314" s="313"/>
      <c r="MH314" s="313"/>
      <c r="MJ314" s="313"/>
      <c r="ML314" s="313"/>
      <c r="MN314" s="313"/>
      <c r="MP314" s="313"/>
      <c r="MR314" s="313"/>
      <c r="MT314" s="313"/>
      <c r="MV314" s="313"/>
      <c r="MX314" s="313"/>
      <c r="MZ314" s="313"/>
      <c r="NB314" s="313"/>
      <c r="ND314" s="313"/>
      <c r="NF314" s="313"/>
      <c r="NH314" s="313"/>
      <c r="NJ314" s="313"/>
      <c r="NL314" s="313"/>
      <c r="NN314" s="313"/>
      <c r="NP314" s="313"/>
      <c r="NR314" s="313"/>
    </row>
    <row r="315" spans="1:382" s="281" customFormat="1" ht="150" customHeight="1">
      <c r="A315"/>
      <c r="B315"/>
      <c r="C315"/>
      <c r="D315"/>
      <c r="E315"/>
      <c r="F315"/>
      <c r="G315"/>
      <c r="H315"/>
      <c r="I315" t="str">
        <f>IF(M315="","",INDEX(Criterion_list!F:F,MATCH('MMS criteria'!M315,Criterion_list!C:C,0)))</f>
        <v/>
      </c>
      <c r="J315" s="312"/>
      <c r="K315" s="316" t="str">
        <f>IFERROR(IF(_xlfn.XLOOKUP($M315,Criterion_list!$C:$C,Criterion_list!A:A)=0,"",_xlfn.XLOOKUP($M315,Criterion_list!$C:$C,Criterion_list!A:A)),"")</f>
        <v/>
      </c>
      <c r="L315" s="317" t="str">
        <f>IFERROR(IF(_xlfn.XLOOKUP($M315,Criterion_list!$C:$C,Criterion_list!B:B)=0,"",_xlfn.XLOOKUP($M315,Criterion_list!$C:$C,Criterion_list!B:B)),"")</f>
        <v/>
      </c>
      <c r="M315" s="317" t="str">
        <f>IF(J315="","",_xlfn.XLOOKUP(J315,'Criteria Mapping'!B:B,'Criteria Mapping'!A:A))</f>
        <v/>
      </c>
      <c r="N315" s="318" t="str">
        <f>IFERROR(IF(_xlfn.XLOOKUP($J315,Criterion_list!$J:$J,Criterion_list!D:D)=0,"",_xlfn.XLOOKUP($J315,Criterion_list!$J:$J,Criterion_list!D:D)),"")</f>
        <v/>
      </c>
      <c r="O315" s="318" t="str">
        <f>IFERROR(IF(_xlfn.XLOOKUP($M315,Criterion_list!$C:$C,Criterion_list!E:E)=0,"",_xlfn.XLOOKUP($M315,Criterion_list!$C:$C,Criterion_list!E:E)),"")</f>
        <v/>
      </c>
      <c r="P315" s="330"/>
      <c r="Q315" s="304"/>
      <c r="R315" s="319" t="str">
        <f t="shared" si="4"/>
        <v/>
      </c>
      <c r="S315" s="304"/>
      <c r="T315" s="306"/>
      <c r="U315" s="305"/>
      <c r="V315" s="304"/>
      <c r="W315" s="304"/>
      <c r="X315" s="320" t="str">
        <f>IF(M315="","",_xlfn.XLOOKUP(M315,'Criteria Mapping'!A:A,'Criteria Mapping'!W:W))</f>
        <v/>
      </c>
      <c r="Y315" s="320" t="str">
        <f>IF(M315="","",_xlfn.XLOOKUP(M315,'Criteria Mapping'!A:A,'Criteria Mapping'!AH:AH))</f>
        <v/>
      </c>
      <c r="Z315" s="320" t="str">
        <f>IF(M315="","",_xlfn.XLOOKUP(M315,'Criteria Mapping'!A:A,'Criteria Mapping'!AD:AD))</f>
        <v/>
      </c>
      <c r="AA315"/>
      <c r="AC315" s="313"/>
      <c r="AE315" s="313"/>
      <c r="AG315" s="313"/>
      <c r="AI315" s="313"/>
      <c r="AK315" s="313"/>
      <c r="AM315" s="313"/>
      <c r="AO315" s="313"/>
      <c r="AQ315" s="313"/>
      <c r="AS315" s="313"/>
      <c r="AU315" s="313"/>
      <c r="KR315" s="313"/>
      <c r="KT315" s="313"/>
      <c r="KV315" s="313"/>
      <c r="KX315" s="313"/>
      <c r="KZ315" s="313"/>
      <c r="LB315" s="313"/>
      <c r="LD315" s="313"/>
      <c r="LF315" s="313"/>
      <c r="LH315" s="313"/>
      <c r="LJ315" s="313"/>
      <c r="LL315" s="313"/>
      <c r="LN315" s="313"/>
      <c r="LP315" s="313"/>
      <c r="LR315" s="313"/>
      <c r="LT315" s="313"/>
      <c r="LV315" s="313"/>
      <c r="LX315" s="313"/>
      <c r="LZ315" s="313"/>
      <c r="MB315" s="313"/>
      <c r="MD315" s="313"/>
      <c r="MF315" s="313"/>
      <c r="MH315" s="313"/>
      <c r="MJ315" s="313"/>
      <c r="ML315" s="313"/>
      <c r="MN315" s="313"/>
      <c r="MP315" s="313"/>
      <c r="MR315" s="313"/>
      <c r="MT315" s="313"/>
      <c r="MV315" s="313"/>
      <c r="MX315" s="313"/>
      <c r="MZ315" s="313"/>
      <c r="NB315" s="313"/>
      <c r="ND315" s="313"/>
      <c r="NF315" s="313"/>
      <c r="NH315" s="313"/>
      <c r="NJ315" s="313"/>
      <c r="NL315" s="313"/>
      <c r="NN315" s="313"/>
      <c r="NP315" s="313"/>
      <c r="NR315" s="313"/>
    </row>
    <row r="316" spans="1:382" s="281" customFormat="1" ht="150" customHeight="1">
      <c r="A316"/>
      <c r="B316"/>
      <c r="C316"/>
      <c r="D316"/>
      <c r="E316"/>
      <c r="F316"/>
      <c r="G316"/>
      <c r="H316"/>
      <c r="I316" t="str">
        <f>IF(M316="","",INDEX(Criterion_list!F:F,MATCH('MMS criteria'!M316,Criterion_list!C:C,0)))</f>
        <v/>
      </c>
      <c r="J316" s="312"/>
      <c r="K316" s="316" t="str">
        <f>IFERROR(IF(_xlfn.XLOOKUP($M316,Criterion_list!$C:$C,Criterion_list!A:A)=0,"",_xlfn.XLOOKUP($M316,Criterion_list!$C:$C,Criterion_list!A:A)),"")</f>
        <v/>
      </c>
      <c r="L316" s="317" t="str">
        <f>IFERROR(IF(_xlfn.XLOOKUP($M316,Criterion_list!$C:$C,Criterion_list!B:B)=0,"",_xlfn.XLOOKUP($M316,Criterion_list!$C:$C,Criterion_list!B:B)),"")</f>
        <v/>
      </c>
      <c r="M316" s="317" t="str">
        <f>IF(J316="","",_xlfn.XLOOKUP(J316,'Criteria Mapping'!B:B,'Criteria Mapping'!A:A))</f>
        <v/>
      </c>
      <c r="N316" s="318" t="str">
        <f>IFERROR(IF(_xlfn.XLOOKUP($J316,Criterion_list!$J:$J,Criterion_list!D:D)=0,"",_xlfn.XLOOKUP($J316,Criterion_list!$J:$J,Criterion_list!D:D)),"")</f>
        <v/>
      </c>
      <c r="O316" s="318" t="str">
        <f>IFERROR(IF(_xlfn.XLOOKUP($M316,Criterion_list!$C:$C,Criterion_list!E:E)=0,"",_xlfn.XLOOKUP($M316,Criterion_list!$C:$C,Criterion_list!E:E)),"")</f>
        <v/>
      </c>
      <c r="P316" s="330"/>
      <c r="Q316" s="304"/>
      <c r="R316" s="319" t="str">
        <f t="shared" si="4"/>
        <v/>
      </c>
      <c r="S316" s="304"/>
      <c r="T316" s="306"/>
      <c r="U316" s="305"/>
      <c r="V316" s="304"/>
      <c r="W316" s="304"/>
      <c r="X316" s="320" t="str">
        <f>IF(M316="","",_xlfn.XLOOKUP(M316,'Criteria Mapping'!A:A,'Criteria Mapping'!W:W))</f>
        <v/>
      </c>
      <c r="Y316" s="320" t="str">
        <f>IF(M316="","",_xlfn.XLOOKUP(M316,'Criteria Mapping'!A:A,'Criteria Mapping'!AH:AH))</f>
        <v/>
      </c>
      <c r="Z316" s="320" t="str">
        <f>IF(M316="","",_xlfn.XLOOKUP(M316,'Criteria Mapping'!A:A,'Criteria Mapping'!AD:AD))</f>
        <v/>
      </c>
      <c r="AA316"/>
      <c r="AC316" s="313"/>
      <c r="AE316" s="313"/>
      <c r="AG316" s="313"/>
      <c r="AI316" s="313"/>
      <c r="AK316" s="313"/>
      <c r="AM316" s="313"/>
      <c r="AO316" s="313"/>
      <c r="AQ316" s="313"/>
      <c r="AS316" s="313"/>
      <c r="AU316" s="313"/>
      <c r="KR316" s="313"/>
      <c r="KT316" s="313"/>
      <c r="KV316" s="313"/>
      <c r="KX316" s="313"/>
      <c r="KZ316" s="313"/>
      <c r="LB316" s="313"/>
      <c r="LD316" s="313"/>
      <c r="LF316" s="313"/>
      <c r="LH316" s="313"/>
      <c r="LJ316" s="313"/>
      <c r="LL316" s="313"/>
      <c r="LN316" s="313"/>
      <c r="LP316" s="313"/>
      <c r="LR316" s="313"/>
      <c r="LT316" s="313"/>
      <c r="LV316" s="313"/>
      <c r="LX316" s="313"/>
      <c r="LZ316" s="313"/>
      <c r="MB316" s="313"/>
      <c r="MD316" s="313"/>
      <c r="MF316" s="313"/>
      <c r="MH316" s="313"/>
      <c r="MJ316" s="313"/>
      <c r="ML316" s="313"/>
      <c r="MN316" s="313"/>
      <c r="MP316" s="313"/>
      <c r="MR316" s="313"/>
      <c r="MT316" s="313"/>
      <c r="MV316" s="313"/>
      <c r="MX316" s="313"/>
      <c r="MZ316" s="313"/>
      <c r="NB316" s="313"/>
      <c r="ND316" s="313"/>
      <c r="NF316" s="313"/>
      <c r="NH316" s="313"/>
      <c r="NJ316" s="313"/>
      <c r="NL316" s="313"/>
      <c r="NN316" s="313"/>
      <c r="NP316" s="313"/>
      <c r="NR316" s="313"/>
    </row>
    <row r="317" spans="1:382" s="281" customFormat="1" ht="150" customHeight="1">
      <c r="A317"/>
      <c r="B317"/>
      <c r="C317"/>
      <c r="D317"/>
      <c r="E317"/>
      <c r="F317"/>
      <c r="G317"/>
      <c r="H317"/>
      <c r="I317" t="str">
        <f>IF(M317="","",INDEX(Criterion_list!F:F,MATCH('MMS criteria'!M317,Criterion_list!C:C,0)))</f>
        <v/>
      </c>
      <c r="J317" s="312"/>
      <c r="K317" s="316" t="str">
        <f>IFERROR(IF(_xlfn.XLOOKUP($M317,Criterion_list!$C:$C,Criterion_list!A:A)=0,"",_xlfn.XLOOKUP($M317,Criterion_list!$C:$C,Criterion_list!A:A)),"")</f>
        <v/>
      </c>
      <c r="L317" s="317" t="str">
        <f>IFERROR(IF(_xlfn.XLOOKUP($M317,Criterion_list!$C:$C,Criterion_list!B:B)=0,"",_xlfn.XLOOKUP($M317,Criterion_list!$C:$C,Criterion_list!B:B)),"")</f>
        <v/>
      </c>
      <c r="M317" s="317" t="str">
        <f>IF(J317="","",_xlfn.XLOOKUP(J317,'Criteria Mapping'!B:B,'Criteria Mapping'!A:A))</f>
        <v/>
      </c>
      <c r="N317" s="318" t="str">
        <f>IFERROR(IF(_xlfn.XLOOKUP($J317,Criterion_list!$J:$J,Criterion_list!D:D)=0,"",_xlfn.XLOOKUP($J317,Criterion_list!$J:$J,Criterion_list!D:D)),"")</f>
        <v/>
      </c>
      <c r="O317" s="318" t="str">
        <f>IFERROR(IF(_xlfn.XLOOKUP($M317,Criterion_list!$C:$C,Criterion_list!E:E)=0,"",_xlfn.XLOOKUP($M317,Criterion_list!$C:$C,Criterion_list!E:E)),"")</f>
        <v/>
      </c>
      <c r="P317" s="330"/>
      <c r="Q317" s="304"/>
      <c r="R317" s="319" t="str">
        <f t="shared" si="4"/>
        <v/>
      </c>
      <c r="S317" s="304"/>
      <c r="T317" s="306"/>
      <c r="U317" s="305"/>
      <c r="V317" s="304"/>
      <c r="W317" s="304"/>
      <c r="X317" s="320" t="str">
        <f>IF(M317="","",_xlfn.XLOOKUP(M317,'Criteria Mapping'!A:A,'Criteria Mapping'!W:W))</f>
        <v/>
      </c>
      <c r="Y317" s="320" t="str">
        <f>IF(M317="","",_xlfn.XLOOKUP(M317,'Criteria Mapping'!A:A,'Criteria Mapping'!AH:AH))</f>
        <v/>
      </c>
      <c r="Z317" s="320" t="str">
        <f>IF(M317="","",_xlfn.XLOOKUP(M317,'Criteria Mapping'!A:A,'Criteria Mapping'!AD:AD))</f>
        <v/>
      </c>
      <c r="AA317"/>
      <c r="AC317" s="313"/>
      <c r="AE317" s="313"/>
      <c r="AG317" s="313"/>
      <c r="AI317" s="313"/>
      <c r="AK317" s="313"/>
      <c r="AM317" s="313"/>
      <c r="AO317" s="313"/>
      <c r="AQ317" s="313"/>
      <c r="AS317" s="313"/>
      <c r="AU317" s="313"/>
      <c r="KR317" s="313"/>
      <c r="KT317" s="313"/>
      <c r="KV317" s="313"/>
      <c r="KX317" s="313"/>
      <c r="KZ317" s="313"/>
      <c r="LB317" s="313"/>
      <c r="LD317" s="313"/>
      <c r="LF317" s="313"/>
      <c r="LH317" s="313"/>
      <c r="LJ317" s="313"/>
      <c r="LL317" s="313"/>
      <c r="LN317" s="313"/>
      <c r="LP317" s="313"/>
      <c r="LR317" s="313"/>
      <c r="LT317" s="313"/>
      <c r="LV317" s="313"/>
      <c r="LX317" s="313"/>
      <c r="LZ317" s="313"/>
      <c r="MB317" s="313"/>
      <c r="MD317" s="313"/>
      <c r="MF317" s="313"/>
      <c r="MH317" s="313"/>
      <c r="MJ317" s="313"/>
      <c r="ML317" s="313"/>
      <c r="MN317" s="313"/>
      <c r="MP317" s="313"/>
      <c r="MR317" s="313"/>
      <c r="MT317" s="313"/>
      <c r="MV317" s="313"/>
      <c r="MX317" s="313"/>
      <c r="MZ317" s="313"/>
      <c r="NB317" s="313"/>
      <c r="ND317" s="313"/>
      <c r="NF317" s="313"/>
      <c r="NH317" s="313"/>
      <c r="NJ317" s="313"/>
      <c r="NL317" s="313"/>
      <c r="NN317" s="313"/>
      <c r="NP317" s="313"/>
      <c r="NR317" s="313"/>
    </row>
    <row r="318" spans="1:382" s="281" customFormat="1" ht="150" customHeight="1">
      <c r="A318"/>
      <c r="B318"/>
      <c r="C318"/>
      <c r="D318"/>
      <c r="E318"/>
      <c r="F318"/>
      <c r="G318"/>
      <c r="H318"/>
      <c r="I318" t="str">
        <f>IF(M318="","",INDEX(Criterion_list!F:F,MATCH('MMS criteria'!M318,Criterion_list!C:C,0)))</f>
        <v/>
      </c>
      <c r="J318" s="312"/>
      <c r="K318" s="316" t="str">
        <f>IFERROR(IF(_xlfn.XLOOKUP($M318,Criterion_list!$C:$C,Criterion_list!A:A)=0,"",_xlfn.XLOOKUP($M318,Criterion_list!$C:$C,Criterion_list!A:A)),"")</f>
        <v/>
      </c>
      <c r="L318" s="317" t="str">
        <f>IFERROR(IF(_xlfn.XLOOKUP($M318,Criterion_list!$C:$C,Criterion_list!B:B)=0,"",_xlfn.XLOOKUP($M318,Criterion_list!$C:$C,Criterion_list!B:B)),"")</f>
        <v/>
      </c>
      <c r="M318" s="317" t="str">
        <f>IF(J318="","",_xlfn.XLOOKUP(J318,'Criteria Mapping'!B:B,'Criteria Mapping'!A:A))</f>
        <v/>
      </c>
      <c r="N318" s="318" t="str">
        <f>IFERROR(IF(_xlfn.XLOOKUP($J318,Criterion_list!$J:$J,Criterion_list!D:D)=0,"",_xlfn.XLOOKUP($J318,Criterion_list!$J:$J,Criterion_list!D:D)),"")</f>
        <v/>
      </c>
      <c r="O318" s="318" t="str">
        <f>IFERROR(IF(_xlfn.XLOOKUP($M318,Criterion_list!$C:$C,Criterion_list!E:E)=0,"",_xlfn.XLOOKUP($M318,Criterion_list!$C:$C,Criterion_list!E:E)),"")</f>
        <v/>
      </c>
      <c r="P318" s="330"/>
      <c r="Q318" s="304"/>
      <c r="R318" s="319" t="str">
        <f t="shared" si="4"/>
        <v/>
      </c>
      <c r="S318" s="304"/>
      <c r="T318" s="306"/>
      <c r="U318" s="305"/>
      <c r="V318" s="304"/>
      <c r="W318" s="304"/>
      <c r="X318" s="320" t="str">
        <f>IF(M318="","",_xlfn.XLOOKUP(M318,'Criteria Mapping'!A:A,'Criteria Mapping'!W:W))</f>
        <v/>
      </c>
      <c r="Y318" s="320" t="str">
        <f>IF(M318="","",_xlfn.XLOOKUP(M318,'Criteria Mapping'!A:A,'Criteria Mapping'!AH:AH))</f>
        <v/>
      </c>
      <c r="Z318" s="320" t="str">
        <f>IF(M318="","",_xlfn.XLOOKUP(M318,'Criteria Mapping'!A:A,'Criteria Mapping'!AD:AD))</f>
        <v/>
      </c>
      <c r="AA318"/>
      <c r="AC318" s="313"/>
      <c r="AE318" s="313"/>
      <c r="AG318" s="313"/>
      <c r="AI318" s="313"/>
      <c r="AK318" s="313"/>
      <c r="AM318" s="313"/>
      <c r="AO318" s="313"/>
      <c r="AQ318" s="313"/>
      <c r="AS318" s="313"/>
      <c r="AU318" s="313"/>
      <c r="KR318" s="313"/>
      <c r="KT318" s="313"/>
      <c r="KV318" s="313"/>
      <c r="KX318" s="313"/>
      <c r="KZ318" s="313"/>
      <c r="LB318" s="313"/>
      <c r="LD318" s="313"/>
      <c r="LF318" s="313"/>
      <c r="LH318" s="313"/>
      <c r="LJ318" s="313"/>
      <c r="LL318" s="313"/>
      <c r="LN318" s="313"/>
      <c r="LP318" s="313"/>
      <c r="LR318" s="313"/>
      <c r="LT318" s="313"/>
      <c r="LV318" s="313"/>
      <c r="LX318" s="313"/>
      <c r="LZ318" s="313"/>
      <c r="MB318" s="313"/>
      <c r="MD318" s="313"/>
      <c r="MF318" s="313"/>
      <c r="MH318" s="313"/>
      <c r="MJ318" s="313"/>
      <c r="ML318" s="313"/>
      <c r="MN318" s="313"/>
      <c r="MP318" s="313"/>
      <c r="MR318" s="313"/>
      <c r="MT318" s="313"/>
      <c r="MV318" s="313"/>
      <c r="MX318" s="313"/>
      <c r="MZ318" s="313"/>
      <c r="NB318" s="313"/>
      <c r="ND318" s="313"/>
      <c r="NF318" s="313"/>
      <c r="NH318" s="313"/>
      <c r="NJ318" s="313"/>
      <c r="NL318" s="313"/>
      <c r="NN318" s="313"/>
      <c r="NP318" s="313"/>
      <c r="NR318" s="313"/>
    </row>
    <row r="319" spans="1:382" s="281" customFormat="1" ht="150" customHeight="1">
      <c r="A319"/>
      <c r="B319"/>
      <c r="C319"/>
      <c r="D319"/>
      <c r="E319"/>
      <c r="F319"/>
      <c r="G319"/>
      <c r="H319"/>
      <c r="I319" t="str">
        <f>IF(M319="","",INDEX(Criterion_list!F:F,MATCH('MMS criteria'!M319,Criterion_list!C:C,0)))</f>
        <v/>
      </c>
      <c r="J319" s="312"/>
      <c r="K319" s="316" t="str">
        <f>IFERROR(IF(_xlfn.XLOOKUP($M319,Criterion_list!$C:$C,Criterion_list!A:A)=0,"",_xlfn.XLOOKUP($M319,Criterion_list!$C:$C,Criterion_list!A:A)),"")</f>
        <v/>
      </c>
      <c r="L319" s="317" t="str">
        <f>IFERROR(IF(_xlfn.XLOOKUP($M319,Criterion_list!$C:$C,Criterion_list!B:B)=0,"",_xlfn.XLOOKUP($M319,Criterion_list!$C:$C,Criterion_list!B:B)),"")</f>
        <v/>
      </c>
      <c r="M319" s="317" t="str">
        <f>IF(J319="","",_xlfn.XLOOKUP(J319,'Criteria Mapping'!B:B,'Criteria Mapping'!A:A))</f>
        <v/>
      </c>
      <c r="N319" s="318" t="str">
        <f>IFERROR(IF(_xlfn.XLOOKUP($J319,Criterion_list!$J:$J,Criterion_list!D:D)=0,"",_xlfn.XLOOKUP($J319,Criterion_list!$J:$J,Criterion_list!D:D)),"")</f>
        <v/>
      </c>
      <c r="O319" s="318" t="str">
        <f>IFERROR(IF(_xlfn.XLOOKUP($M319,Criterion_list!$C:$C,Criterion_list!E:E)=0,"",_xlfn.XLOOKUP($M319,Criterion_list!$C:$C,Criterion_list!E:E)),"")</f>
        <v/>
      </c>
      <c r="P319" s="330"/>
      <c r="Q319" s="304"/>
      <c r="R319" s="319" t="str">
        <f t="shared" si="4"/>
        <v/>
      </c>
      <c r="S319" s="304"/>
      <c r="T319" s="306"/>
      <c r="U319" s="305"/>
      <c r="V319" s="304"/>
      <c r="W319" s="304"/>
      <c r="X319" s="320" t="str">
        <f>IF(M319="","",_xlfn.XLOOKUP(M319,'Criteria Mapping'!A:A,'Criteria Mapping'!W:W))</f>
        <v/>
      </c>
      <c r="Y319" s="320" t="str">
        <f>IF(M319="","",_xlfn.XLOOKUP(M319,'Criteria Mapping'!A:A,'Criteria Mapping'!AH:AH))</f>
        <v/>
      </c>
      <c r="Z319" s="320" t="str">
        <f>IF(M319="","",_xlfn.XLOOKUP(M319,'Criteria Mapping'!A:A,'Criteria Mapping'!AD:AD))</f>
        <v/>
      </c>
      <c r="AA319"/>
      <c r="AC319" s="313"/>
      <c r="AE319" s="313"/>
      <c r="AG319" s="313"/>
      <c r="AI319" s="313"/>
      <c r="AK319" s="313"/>
      <c r="AM319" s="313"/>
      <c r="AO319" s="313"/>
      <c r="AQ319" s="313"/>
      <c r="AS319" s="313"/>
      <c r="AU319" s="313"/>
      <c r="KR319" s="313"/>
      <c r="KT319" s="313"/>
      <c r="KV319" s="313"/>
      <c r="KX319" s="313"/>
      <c r="KZ319" s="313"/>
      <c r="LB319" s="313"/>
      <c r="LD319" s="313"/>
      <c r="LF319" s="313"/>
      <c r="LH319" s="313"/>
      <c r="LJ319" s="313"/>
      <c r="LL319" s="313"/>
      <c r="LN319" s="313"/>
      <c r="LP319" s="313"/>
      <c r="LR319" s="313"/>
      <c r="LT319" s="313"/>
      <c r="LV319" s="313"/>
      <c r="LX319" s="313"/>
      <c r="LZ319" s="313"/>
      <c r="MB319" s="313"/>
      <c r="MD319" s="313"/>
      <c r="MF319" s="313"/>
      <c r="MH319" s="313"/>
      <c r="MJ319" s="313"/>
      <c r="ML319" s="313"/>
      <c r="MN319" s="313"/>
      <c r="MP319" s="313"/>
      <c r="MR319" s="313"/>
      <c r="MT319" s="313"/>
      <c r="MV319" s="313"/>
      <c r="MX319" s="313"/>
      <c r="MZ319" s="313"/>
      <c r="NB319" s="313"/>
      <c r="ND319" s="313"/>
      <c r="NF319" s="313"/>
      <c r="NH319" s="313"/>
      <c r="NJ319" s="313"/>
      <c r="NL319" s="313"/>
      <c r="NN319" s="313"/>
      <c r="NP319" s="313"/>
      <c r="NR319" s="313"/>
    </row>
    <row r="320" spans="1:382" s="281" customFormat="1" ht="150" customHeight="1">
      <c r="A320"/>
      <c r="B320"/>
      <c r="C320"/>
      <c r="D320"/>
      <c r="E320"/>
      <c r="F320"/>
      <c r="G320"/>
      <c r="H320"/>
      <c r="I320" t="str">
        <f>IF(M320="","",INDEX(Criterion_list!F:F,MATCH('MMS criteria'!M320,Criterion_list!C:C,0)))</f>
        <v/>
      </c>
      <c r="J320" s="312"/>
      <c r="K320" s="316" t="str">
        <f>IFERROR(IF(_xlfn.XLOOKUP($M320,Criterion_list!$C:$C,Criterion_list!A:A)=0,"",_xlfn.XLOOKUP($M320,Criterion_list!$C:$C,Criterion_list!A:A)),"")</f>
        <v/>
      </c>
      <c r="L320" s="317" t="str">
        <f>IFERROR(IF(_xlfn.XLOOKUP($M320,Criterion_list!$C:$C,Criterion_list!B:B)=0,"",_xlfn.XLOOKUP($M320,Criterion_list!$C:$C,Criterion_list!B:B)),"")</f>
        <v/>
      </c>
      <c r="M320" s="317" t="str">
        <f>IF(J320="","",_xlfn.XLOOKUP(J320,'Criteria Mapping'!B:B,'Criteria Mapping'!A:A))</f>
        <v/>
      </c>
      <c r="N320" s="318" t="str">
        <f>IFERROR(IF(_xlfn.XLOOKUP($J320,Criterion_list!$J:$J,Criterion_list!D:D)=0,"",_xlfn.XLOOKUP($J320,Criterion_list!$J:$J,Criterion_list!D:D)),"")</f>
        <v/>
      </c>
      <c r="O320" s="318" t="str">
        <f>IFERROR(IF(_xlfn.XLOOKUP($M320,Criterion_list!$C:$C,Criterion_list!E:E)=0,"",_xlfn.XLOOKUP($M320,Criterion_list!$C:$C,Criterion_list!E:E)),"")</f>
        <v/>
      </c>
      <c r="P320" s="330"/>
      <c r="Q320" s="304"/>
      <c r="R320" s="319" t="str">
        <f t="shared" si="4"/>
        <v/>
      </c>
      <c r="S320" s="304"/>
      <c r="T320" s="306"/>
      <c r="U320" s="305"/>
      <c r="V320" s="304"/>
      <c r="W320" s="304"/>
      <c r="X320" s="320" t="str">
        <f>IF(M320="","",_xlfn.XLOOKUP(M320,'Criteria Mapping'!A:A,'Criteria Mapping'!W:W))</f>
        <v/>
      </c>
      <c r="Y320" s="320" t="str">
        <f>IF(M320="","",_xlfn.XLOOKUP(M320,'Criteria Mapping'!A:A,'Criteria Mapping'!AH:AH))</f>
        <v/>
      </c>
      <c r="Z320" s="320" t="str">
        <f>IF(M320="","",_xlfn.XLOOKUP(M320,'Criteria Mapping'!A:A,'Criteria Mapping'!AD:AD))</f>
        <v/>
      </c>
      <c r="AA320"/>
      <c r="AC320" s="313"/>
      <c r="AE320" s="313"/>
      <c r="AG320" s="313"/>
      <c r="AI320" s="313"/>
      <c r="AK320" s="313"/>
      <c r="AM320" s="313"/>
      <c r="AO320" s="313"/>
      <c r="AQ320" s="313"/>
      <c r="AS320" s="313"/>
      <c r="AU320" s="313"/>
      <c r="KR320" s="313"/>
      <c r="KT320" s="313"/>
      <c r="KV320" s="313"/>
      <c r="KX320" s="313"/>
      <c r="KZ320" s="313"/>
      <c r="LB320" s="313"/>
      <c r="LD320" s="313"/>
      <c r="LF320" s="313"/>
      <c r="LH320" s="313"/>
      <c r="LJ320" s="313"/>
      <c r="LL320" s="313"/>
      <c r="LN320" s="313"/>
      <c r="LP320" s="313"/>
      <c r="LR320" s="313"/>
      <c r="LT320" s="313"/>
      <c r="LV320" s="313"/>
      <c r="LX320" s="313"/>
      <c r="LZ320" s="313"/>
      <c r="MB320" s="313"/>
      <c r="MD320" s="313"/>
      <c r="MF320" s="313"/>
      <c r="MH320" s="313"/>
      <c r="MJ320" s="313"/>
      <c r="ML320" s="313"/>
      <c r="MN320" s="313"/>
      <c r="MP320" s="313"/>
      <c r="MR320" s="313"/>
      <c r="MT320" s="313"/>
      <c r="MV320" s="313"/>
      <c r="MX320" s="313"/>
      <c r="MZ320" s="313"/>
      <c r="NB320" s="313"/>
      <c r="ND320" s="313"/>
      <c r="NF320" s="313"/>
      <c r="NH320" s="313"/>
      <c r="NJ320" s="313"/>
      <c r="NL320" s="313"/>
      <c r="NN320" s="313"/>
      <c r="NP320" s="313"/>
      <c r="NR320" s="313"/>
    </row>
    <row r="321" spans="1:382" s="281" customFormat="1" ht="150" customHeight="1">
      <c r="A321"/>
      <c r="B321"/>
      <c r="C321"/>
      <c r="D321"/>
      <c r="E321"/>
      <c r="F321"/>
      <c r="G321"/>
      <c r="H321"/>
      <c r="I321" t="str">
        <f>IF(M321="","",INDEX(Criterion_list!F:F,MATCH('MMS criteria'!M321,Criterion_list!C:C,0)))</f>
        <v/>
      </c>
      <c r="J321" s="312"/>
      <c r="K321" s="316" t="str">
        <f>IFERROR(IF(_xlfn.XLOOKUP($M321,Criterion_list!$C:$C,Criterion_list!A:A)=0,"",_xlfn.XLOOKUP($M321,Criterion_list!$C:$C,Criterion_list!A:A)),"")</f>
        <v/>
      </c>
      <c r="L321" s="317" t="str">
        <f>IFERROR(IF(_xlfn.XLOOKUP($M321,Criterion_list!$C:$C,Criterion_list!B:B)=0,"",_xlfn.XLOOKUP($M321,Criterion_list!$C:$C,Criterion_list!B:B)),"")</f>
        <v/>
      </c>
      <c r="M321" s="317" t="str">
        <f>IF(J321="","",_xlfn.XLOOKUP(J321,'Criteria Mapping'!B:B,'Criteria Mapping'!A:A))</f>
        <v/>
      </c>
      <c r="N321" s="318" t="str">
        <f>IFERROR(IF(_xlfn.XLOOKUP($J321,Criterion_list!$J:$J,Criterion_list!D:D)=0,"",_xlfn.XLOOKUP($J321,Criterion_list!$J:$J,Criterion_list!D:D)),"")</f>
        <v/>
      </c>
      <c r="O321" s="318" t="str">
        <f>IFERROR(IF(_xlfn.XLOOKUP($M321,Criterion_list!$C:$C,Criterion_list!E:E)=0,"",_xlfn.XLOOKUP($M321,Criterion_list!$C:$C,Criterion_list!E:E)),"")</f>
        <v/>
      </c>
      <c r="P321" s="330"/>
      <c r="Q321" s="304"/>
      <c r="R321" s="319" t="str">
        <f t="shared" si="4"/>
        <v/>
      </c>
      <c r="S321" s="304"/>
      <c r="T321" s="306"/>
      <c r="U321" s="305"/>
      <c r="V321" s="304"/>
      <c r="W321" s="304"/>
      <c r="X321" s="320" t="str">
        <f>IF(M321="","",_xlfn.XLOOKUP(M321,'Criteria Mapping'!A:A,'Criteria Mapping'!W:W))</f>
        <v/>
      </c>
      <c r="Y321" s="320" t="str">
        <f>IF(M321="","",_xlfn.XLOOKUP(M321,'Criteria Mapping'!A:A,'Criteria Mapping'!AH:AH))</f>
        <v/>
      </c>
      <c r="Z321" s="320" t="str">
        <f>IF(M321="","",_xlfn.XLOOKUP(M321,'Criteria Mapping'!A:A,'Criteria Mapping'!AD:AD))</f>
        <v/>
      </c>
      <c r="AA321"/>
      <c r="AC321" s="313"/>
      <c r="AE321" s="313"/>
      <c r="AG321" s="313"/>
      <c r="AI321" s="313"/>
      <c r="AK321" s="313"/>
      <c r="AM321" s="313"/>
      <c r="AO321" s="313"/>
      <c r="AQ321" s="313"/>
      <c r="AS321" s="313"/>
      <c r="AU321" s="313"/>
      <c r="KR321" s="313"/>
      <c r="KT321" s="313"/>
      <c r="KV321" s="313"/>
      <c r="KX321" s="313"/>
      <c r="KZ321" s="313"/>
      <c r="LB321" s="313"/>
      <c r="LD321" s="313"/>
      <c r="LF321" s="313"/>
      <c r="LH321" s="313"/>
      <c r="LJ321" s="313"/>
      <c r="LL321" s="313"/>
      <c r="LN321" s="313"/>
      <c r="LP321" s="313"/>
      <c r="LR321" s="313"/>
      <c r="LT321" s="313"/>
      <c r="LV321" s="313"/>
      <c r="LX321" s="313"/>
      <c r="LZ321" s="313"/>
      <c r="MB321" s="313"/>
      <c r="MD321" s="313"/>
      <c r="MF321" s="313"/>
      <c r="MH321" s="313"/>
      <c r="MJ321" s="313"/>
      <c r="ML321" s="313"/>
      <c r="MN321" s="313"/>
      <c r="MP321" s="313"/>
      <c r="MR321" s="313"/>
      <c r="MT321" s="313"/>
      <c r="MV321" s="313"/>
      <c r="MX321" s="313"/>
      <c r="MZ321" s="313"/>
      <c r="NB321" s="313"/>
      <c r="ND321" s="313"/>
      <c r="NF321" s="313"/>
      <c r="NH321" s="313"/>
      <c r="NJ321" s="313"/>
      <c r="NL321" s="313"/>
      <c r="NN321" s="313"/>
      <c r="NP321" s="313"/>
      <c r="NR321" s="313"/>
    </row>
    <row r="322" spans="1:382" s="281" customFormat="1" ht="150" customHeight="1">
      <c r="A322"/>
      <c r="B322"/>
      <c r="C322"/>
      <c r="D322"/>
      <c r="E322"/>
      <c r="F322"/>
      <c r="G322"/>
      <c r="H322"/>
      <c r="I322" t="str">
        <f>IF(M322="","",INDEX(Criterion_list!F:F,MATCH('MMS criteria'!M322,Criterion_list!C:C,0)))</f>
        <v/>
      </c>
      <c r="J322" s="312"/>
      <c r="K322" s="316" t="str">
        <f>IFERROR(IF(_xlfn.XLOOKUP($M322,Criterion_list!$C:$C,Criterion_list!A:A)=0,"",_xlfn.XLOOKUP($M322,Criterion_list!$C:$C,Criterion_list!A:A)),"")</f>
        <v/>
      </c>
      <c r="L322" s="317" t="str">
        <f>IFERROR(IF(_xlfn.XLOOKUP($M322,Criterion_list!$C:$C,Criterion_list!B:B)=0,"",_xlfn.XLOOKUP($M322,Criterion_list!$C:$C,Criterion_list!B:B)),"")</f>
        <v/>
      </c>
      <c r="M322" s="317" t="str">
        <f>IF(J322="","",_xlfn.XLOOKUP(J322,'Criteria Mapping'!B:B,'Criteria Mapping'!A:A))</f>
        <v/>
      </c>
      <c r="N322" s="318" t="str">
        <f>IFERROR(IF(_xlfn.XLOOKUP($J322,Criterion_list!$J:$J,Criterion_list!D:D)=0,"",_xlfn.XLOOKUP($J322,Criterion_list!$J:$J,Criterion_list!D:D)),"")</f>
        <v/>
      </c>
      <c r="O322" s="318" t="str">
        <f>IFERROR(IF(_xlfn.XLOOKUP($M322,Criterion_list!$C:$C,Criterion_list!E:E)=0,"",_xlfn.XLOOKUP($M322,Criterion_list!$C:$C,Criterion_list!E:E)),"")</f>
        <v/>
      </c>
      <c r="P322" s="330"/>
      <c r="Q322" s="304"/>
      <c r="R322" s="319" t="str">
        <f t="shared" si="4"/>
        <v/>
      </c>
      <c r="S322" s="304"/>
      <c r="T322" s="306"/>
      <c r="U322" s="305"/>
      <c r="V322" s="304"/>
      <c r="W322" s="304"/>
      <c r="X322" s="320" t="str">
        <f>IF(M322="","",_xlfn.XLOOKUP(M322,'Criteria Mapping'!A:A,'Criteria Mapping'!W:W))</f>
        <v/>
      </c>
      <c r="Y322" s="320" t="str">
        <f>IF(M322="","",_xlfn.XLOOKUP(M322,'Criteria Mapping'!A:A,'Criteria Mapping'!AH:AH))</f>
        <v/>
      </c>
      <c r="Z322" s="320" t="str">
        <f>IF(M322="","",_xlfn.XLOOKUP(M322,'Criteria Mapping'!A:A,'Criteria Mapping'!AD:AD))</f>
        <v/>
      </c>
      <c r="AA322"/>
      <c r="AC322" s="313"/>
      <c r="AE322" s="313"/>
      <c r="AG322" s="313"/>
      <c r="AI322" s="313"/>
      <c r="AK322" s="313"/>
      <c r="AM322" s="313"/>
      <c r="AO322" s="313"/>
      <c r="AQ322" s="313"/>
      <c r="AS322" s="313"/>
      <c r="AU322" s="313"/>
      <c r="KR322" s="313"/>
      <c r="KT322" s="313"/>
      <c r="KV322" s="313"/>
      <c r="KX322" s="313"/>
      <c r="KZ322" s="313"/>
      <c r="LB322" s="313"/>
      <c r="LD322" s="313"/>
      <c r="LF322" s="313"/>
      <c r="LH322" s="313"/>
      <c r="LJ322" s="313"/>
      <c r="LL322" s="313"/>
      <c r="LN322" s="313"/>
      <c r="LP322" s="313"/>
      <c r="LR322" s="313"/>
      <c r="LT322" s="313"/>
      <c r="LV322" s="313"/>
      <c r="LX322" s="313"/>
      <c r="LZ322" s="313"/>
      <c r="MB322" s="313"/>
      <c r="MD322" s="313"/>
      <c r="MF322" s="313"/>
      <c r="MH322" s="313"/>
      <c r="MJ322" s="313"/>
      <c r="ML322" s="313"/>
      <c r="MN322" s="313"/>
      <c r="MP322" s="313"/>
      <c r="MR322" s="313"/>
      <c r="MT322" s="313"/>
      <c r="MV322" s="313"/>
      <c r="MX322" s="313"/>
      <c r="MZ322" s="313"/>
      <c r="NB322" s="313"/>
      <c r="ND322" s="313"/>
      <c r="NF322" s="313"/>
      <c r="NH322" s="313"/>
      <c r="NJ322" s="313"/>
      <c r="NL322" s="313"/>
      <c r="NN322" s="313"/>
      <c r="NP322" s="313"/>
      <c r="NR322" s="313"/>
    </row>
    <row r="323" spans="1:382" s="281" customFormat="1" ht="150" customHeight="1">
      <c r="A323"/>
      <c r="B323"/>
      <c r="C323"/>
      <c r="D323"/>
      <c r="E323"/>
      <c r="F323"/>
      <c r="G323"/>
      <c r="H323"/>
      <c r="I323" t="str">
        <f>IF(M323="","",INDEX(Criterion_list!F:F,MATCH('MMS criteria'!M323,Criterion_list!C:C,0)))</f>
        <v/>
      </c>
      <c r="J323" s="312"/>
      <c r="K323" s="316" t="str">
        <f>IFERROR(IF(_xlfn.XLOOKUP($M323,Criterion_list!$C:$C,Criterion_list!A:A)=0,"",_xlfn.XLOOKUP($M323,Criterion_list!$C:$C,Criterion_list!A:A)),"")</f>
        <v/>
      </c>
      <c r="L323" s="317" t="str">
        <f>IFERROR(IF(_xlfn.XLOOKUP($M323,Criterion_list!$C:$C,Criterion_list!B:B)=0,"",_xlfn.XLOOKUP($M323,Criterion_list!$C:$C,Criterion_list!B:B)),"")</f>
        <v/>
      </c>
      <c r="M323" s="317" t="str">
        <f>IF(J323="","",_xlfn.XLOOKUP(J323,'Criteria Mapping'!B:B,'Criteria Mapping'!A:A))</f>
        <v/>
      </c>
      <c r="N323" s="318" t="str">
        <f>IFERROR(IF(_xlfn.XLOOKUP($J323,Criterion_list!$J:$J,Criterion_list!D:D)=0,"",_xlfn.XLOOKUP($J323,Criterion_list!$J:$J,Criterion_list!D:D)),"")</f>
        <v/>
      </c>
      <c r="O323" s="318" t="str">
        <f>IFERROR(IF(_xlfn.XLOOKUP($M323,Criterion_list!$C:$C,Criterion_list!E:E)=0,"",_xlfn.XLOOKUP($M323,Criterion_list!$C:$C,Criterion_list!E:E)),"")</f>
        <v/>
      </c>
      <c r="P323" s="330"/>
      <c r="Q323" s="304"/>
      <c r="R323" s="319" t="str">
        <f t="shared" si="4"/>
        <v/>
      </c>
      <c r="S323" s="304"/>
      <c r="T323" s="306"/>
      <c r="U323" s="305"/>
      <c r="V323" s="304"/>
      <c r="W323" s="304"/>
      <c r="X323" s="320" t="str">
        <f>IF(M323="","",_xlfn.XLOOKUP(M323,'Criteria Mapping'!A:A,'Criteria Mapping'!W:W))</f>
        <v/>
      </c>
      <c r="Y323" s="320" t="str">
        <f>IF(M323="","",_xlfn.XLOOKUP(M323,'Criteria Mapping'!A:A,'Criteria Mapping'!AH:AH))</f>
        <v/>
      </c>
      <c r="Z323" s="320" t="str">
        <f>IF(M323="","",_xlfn.XLOOKUP(M323,'Criteria Mapping'!A:A,'Criteria Mapping'!AD:AD))</f>
        <v/>
      </c>
      <c r="AA323"/>
      <c r="AC323" s="313"/>
      <c r="AE323" s="313"/>
      <c r="AG323" s="313"/>
      <c r="AI323" s="313"/>
      <c r="AK323" s="313"/>
      <c r="AM323" s="313"/>
      <c r="AO323" s="313"/>
      <c r="AQ323" s="313"/>
      <c r="AS323" s="313"/>
      <c r="AU323" s="313"/>
      <c r="KR323" s="313"/>
      <c r="KT323" s="313"/>
      <c r="KV323" s="313"/>
      <c r="KX323" s="313"/>
      <c r="KZ323" s="313"/>
      <c r="LB323" s="313"/>
      <c r="LD323" s="313"/>
      <c r="LF323" s="313"/>
      <c r="LH323" s="313"/>
      <c r="LJ323" s="313"/>
      <c r="LL323" s="313"/>
      <c r="LN323" s="313"/>
      <c r="LP323" s="313"/>
      <c r="LR323" s="313"/>
      <c r="LT323" s="313"/>
      <c r="LV323" s="313"/>
      <c r="LX323" s="313"/>
      <c r="LZ323" s="313"/>
      <c r="MB323" s="313"/>
      <c r="MD323" s="313"/>
      <c r="MF323" s="313"/>
      <c r="MH323" s="313"/>
      <c r="MJ323" s="313"/>
      <c r="ML323" s="313"/>
      <c r="MN323" s="313"/>
      <c r="MP323" s="313"/>
      <c r="MR323" s="313"/>
      <c r="MT323" s="313"/>
      <c r="MV323" s="313"/>
      <c r="MX323" s="313"/>
      <c r="MZ323" s="313"/>
      <c r="NB323" s="313"/>
      <c r="ND323" s="313"/>
      <c r="NF323" s="313"/>
      <c r="NH323" s="313"/>
      <c r="NJ323" s="313"/>
      <c r="NL323" s="313"/>
      <c r="NN323" s="313"/>
      <c r="NP323" s="313"/>
      <c r="NR323" s="313"/>
    </row>
    <row r="324" spans="1:382" s="281" customFormat="1" ht="150" customHeight="1">
      <c r="A324"/>
      <c r="B324"/>
      <c r="C324"/>
      <c r="D324"/>
      <c r="E324"/>
      <c r="F324"/>
      <c r="G324"/>
      <c r="H324"/>
      <c r="I324" t="str">
        <f>IF(M324="","",INDEX(Criterion_list!F:F,MATCH('MMS criteria'!M324,Criterion_list!C:C,0)))</f>
        <v/>
      </c>
      <c r="J324" s="312"/>
      <c r="K324" s="316" t="str">
        <f>IFERROR(IF(_xlfn.XLOOKUP($M324,Criterion_list!$C:$C,Criterion_list!A:A)=0,"",_xlfn.XLOOKUP($M324,Criterion_list!$C:$C,Criterion_list!A:A)),"")</f>
        <v/>
      </c>
      <c r="L324" s="317" t="str">
        <f>IFERROR(IF(_xlfn.XLOOKUP($M324,Criterion_list!$C:$C,Criterion_list!B:B)=0,"",_xlfn.XLOOKUP($M324,Criterion_list!$C:$C,Criterion_list!B:B)),"")</f>
        <v/>
      </c>
      <c r="M324" s="317" t="str">
        <f>IF(J324="","",_xlfn.XLOOKUP(J324,'Criteria Mapping'!B:B,'Criteria Mapping'!A:A))</f>
        <v/>
      </c>
      <c r="N324" s="318" t="str">
        <f>IFERROR(IF(_xlfn.XLOOKUP($J324,Criterion_list!$J:$J,Criterion_list!D:D)=0,"",_xlfn.XLOOKUP($J324,Criterion_list!$J:$J,Criterion_list!D:D)),"")</f>
        <v/>
      </c>
      <c r="O324" s="318" t="str">
        <f>IFERROR(IF(_xlfn.XLOOKUP($M324,Criterion_list!$C:$C,Criterion_list!E:E)=0,"",_xlfn.XLOOKUP($M324,Criterion_list!$C:$C,Criterion_list!E:E)),"")</f>
        <v/>
      </c>
      <c r="P324" s="330"/>
      <c r="Q324" s="304"/>
      <c r="R324" s="319" t="str">
        <f t="shared" si="4"/>
        <v/>
      </c>
      <c r="S324" s="304"/>
      <c r="T324" s="306"/>
      <c r="U324" s="305"/>
      <c r="V324" s="304"/>
      <c r="W324" s="304"/>
      <c r="X324" s="320" t="str">
        <f>IF(M324="","",_xlfn.XLOOKUP(M324,'Criteria Mapping'!A:A,'Criteria Mapping'!W:W))</f>
        <v/>
      </c>
      <c r="Y324" s="320" t="str">
        <f>IF(M324="","",_xlfn.XLOOKUP(M324,'Criteria Mapping'!A:A,'Criteria Mapping'!AH:AH))</f>
        <v/>
      </c>
      <c r="Z324" s="320" t="str">
        <f>IF(M324="","",_xlfn.XLOOKUP(M324,'Criteria Mapping'!A:A,'Criteria Mapping'!AD:AD))</f>
        <v/>
      </c>
      <c r="AA324"/>
      <c r="AC324" s="313"/>
      <c r="AE324" s="313"/>
      <c r="AG324" s="313"/>
      <c r="AI324" s="313"/>
      <c r="AK324" s="313"/>
      <c r="AM324" s="313"/>
      <c r="AO324" s="313"/>
      <c r="AQ324" s="313"/>
      <c r="AS324" s="313"/>
      <c r="AU324" s="313"/>
      <c r="KR324" s="313"/>
      <c r="KT324" s="313"/>
      <c r="KV324" s="313"/>
      <c r="KX324" s="313"/>
      <c r="KZ324" s="313"/>
      <c r="LB324" s="313"/>
      <c r="LD324" s="313"/>
      <c r="LF324" s="313"/>
      <c r="LH324" s="313"/>
      <c r="LJ324" s="313"/>
      <c r="LL324" s="313"/>
      <c r="LN324" s="313"/>
      <c r="LP324" s="313"/>
      <c r="LR324" s="313"/>
      <c r="LT324" s="313"/>
      <c r="LV324" s="313"/>
      <c r="LX324" s="313"/>
      <c r="LZ324" s="313"/>
      <c r="MB324" s="313"/>
      <c r="MD324" s="313"/>
      <c r="MF324" s="313"/>
      <c r="MH324" s="313"/>
      <c r="MJ324" s="313"/>
      <c r="ML324" s="313"/>
      <c r="MN324" s="313"/>
      <c r="MP324" s="313"/>
      <c r="MR324" s="313"/>
      <c r="MT324" s="313"/>
      <c r="MV324" s="313"/>
      <c r="MX324" s="313"/>
      <c r="MZ324" s="313"/>
      <c r="NB324" s="313"/>
      <c r="ND324" s="313"/>
      <c r="NF324" s="313"/>
      <c r="NH324" s="313"/>
      <c r="NJ324" s="313"/>
      <c r="NL324" s="313"/>
      <c r="NN324" s="313"/>
      <c r="NP324" s="313"/>
      <c r="NR324" s="313"/>
    </row>
    <row r="325" spans="1:382" s="281" customFormat="1" ht="150" customHeight="1">
      <c r="A325"/>
      <c r="B325"/>
      <c r="C325"/>
      <c r="D325"/>
      <c r="E325"/>
      <c r="F325"/>
      <c r="G325"/>
      <c r="H325"/>
      <c r="I325" t="str">
        <f>IF(M325="","",INDEX(Criterion_list!F:F,MATCH('MMS criteria'!M325,Criterion_list!C:C,0)))</f>
        <v/>
      </c>
      <c r="J325" s="312"/>
      <c r="K325" s="316" t="str">
        <f>IFERROR(IF(_xlfn.XLOOKUP($M325,Criterion_list!$C:$C,Criterion_list!A:A)=0,"",_xlfn.XLOOKUP($M325,Criterion_list!$C:$C,Criterion_list!A:A)),"")</f>
        <v/>
      </c>
      <c r="L325" s="317" t="str">
        <f>IFERROR(IF(_xlfn.XLOOKUP($M325,Criterion_list!$C:$C,Criterion_list!B:B)=0,"",_xlfn.XLOOKUP($M325,Criterion_list!$C:$C,Criterion_list!B:B)),"")</f>
        <v/>
      </c>
      <c r="M325" s="317" t="str">
        <f>IF(J325="","",_xlfn.XLOOKUP(J325,'Criteria Mapping'!B:B,'Criteria Mapping'!A:A))</f>
        <v/>
      </c>
      <c r="N325" s="318" t="str">
        <f>IFERROR(IF(_xlfn.XLOOKUP($J325,Criterion_list!$J:$J,Criterion_list!D:D)=0,"",_xlfn.XLOOKUP($J325,Criterion_list!$J:$J,Criterion_list!D:D)),"")</f>
        <v/>
      </c>
      <c r="O325" s="318" t="str">
        <f>IFERROR(IF(_xlfn.XLOOKUP($M325,Criterion_list!$C:$C,Criterion_list!E:E)=0,"",_xlfn.XLOOKUP($M325,Criterion_list!$C:$C,Criterion_list!E:E)),"")</f>
        <v/>
      </c>
      <c r="P325" s="330"/>
      <c r="Q325" s="304"/>
      <c r="R325" s="319" t="str">
        <f t="shared" si="4"/>
        <v/>
      </c>
      <c r="S325" s="304"/>
      <c r="T325" s="306"/>
      <c r="U325" s="305"/>
      <c r="V325" s="304"/>
      <c r="W325" s="304"/>
      <c r="X325" s="320" t="str">
        <f>IF(M325="","",_xlfn.XLOOKUP(M325,'Criteria Mapping'!A:A,'Criteria Mapping'!W:W))</f>
        <v/>
      </c>
      <c r="Y325" s="320" t="str">
        <f>IF(M325="","",_xlfn.XLOOKUP(M325,'Criteria Mapping'!A:A,'Criteria Mapping'!AH:AH))</f>
        <v/>
      </c>
      <c r="Z325" s="320" t="str">
        <f>IF(M325="","",_xlfn.XLOOKUP(M325,'Criteria Mapping'!A:A,'Criteria Mapping'!AD:AD))</f>
        <v/>
      </c>
      <c r="AA325"/>
      <c r="AC325" s="313"/>
      <c r="AE325" s="313"/>
      <c r="AG325" s="313"/>
      <c r="AI325" s="313"/>
      <c r="AK325" s="313"/>
      <c r="AM325" s="313"/>
      <c r="AO325" s="313"/>
      <c r="AQ325" s="313"/>
      <c r="AS325" s="313"/>
      <c r="AU325" s="313"/>
      <c r="KR325" s="313"/>
      <c r="KT325" s="313"/>
      <c r="KV325" s="313"/>
      <c r="KX325" s="313"/>
      <c r="KZ325" s="313"/>
      <c r="LB325" s="313"/>
      <c r="LD325" s="313"/>
      <c r="LF325" s="313"/>
      <c r="LH325" s="313"/>
      <c r="LJ325" s="313"/>
      <c r="LL325" s="313"/>
      <c r="LN325" s="313"/>
      <c r="LP325" s="313"/>
      <c r="LR325" s="313"/>
      <c r="LT325" s="313"/>
      <c r="LV325" s="313"/>
      <c r="LX325" s="313"/>
      <c r="LZ325" s="313"/>
      <c r="MB325" s="313"/>
      <c r="MD325" s="313"/>
      <c r="MF325" s="313"/>
      <c r="MH325" s="313"/>
      <c r="MJ325" s="313"/>
      <c r="ML325" s="313"/>
      <c r="MN325" s="313"/>
      <c r="MP325" s="313"/>
      <c r="MR325" s="313"/>
      <c r="MT325" s="313"/>
      <c r="MV325" s="313"/>
      <c r="MX325" s="313"/>
      <c r="MZ325" s="313"/>
      <c r="NB325" s="313"/>
      <c r="ND325" s="313"/>
      <c r="NF325" s="313"/>
      <c r="NH325" s="313"/>
      <c r="NJ325" s="313"/>
      <c r="NL325" s="313"/>
      <c r="NN325" s="313"/>
      <c r="NP325" s="313"/>
      <c r="NR325" s="313"/>
    </row>
    <row r="326" spans="1:382" s="281" customFormat="1" ht="150" customHeight="1">
      <c r="A326"/>
      <c r="B326"/>
      <c r="C326"/>
      <c r="D326"/>
      <c r="E326"/>
      <c r="F326"/>
      <c r="G326"/>
      <c r="H326"/>
      <c r="I326" t="str">
        <f>IF(M326="","",INDEX(Criterion_list!F:F,MATCH('MMS criteria'!M326,Criterion_list!C:C,0)))</f>
        <v/>
      </c>
      <c r="J326" s="312"/>
      <c r="K326" s="316" t="str">
        <f>IFERROR(IF(_xlfn.XLOOKUP($M326,Criterion_list!$C:$C,Criterion_list!A:A)=0,"",_xlfn.XLOOKUP($M326,Criterion_list!$C:$C,Criterion_list!A:A)),"")</f>
        <v/>
      </c>
      <c r="L326" s="317" t="str">
        <f>IFERROR(IF(_xlfn.XLOOKUP($M326,Criterion_list!$C:$C,Criterion_list!B:B)=0,"",_xlfn.XLOOKUP($M326,Criterion_list!$C:$C,Criterion_list!B:B)),"")</f>
        <v/>
      </c>
      <c r="M326" s="317" t="str">
        <f>IF(J326="","",_xlfn.XLOOKUP(J326,'Criteria Mapping'!B:B,'Criteria Mapping'!A:A))</f>
        <v/>
      </c>
      <c r="N326" s="318" t="str">
        <f>IFERROR(IF(_xlfn.XLOOKUP($J326,Criterion_list!$J:$J,Criterion_list!D:D)=0,"",_xlfn.XLOOKUP($J326,Criterion_list!$J:$J,Criterion_list!D:D)),"")</f>
        <v/>
      </c>
      <c r="O326" s="318" t="str">
        <f>IFERROR(IF(_xlfn.XLOOKUP($M326,Criterion_list!$C:$C,Criterion_list!E:E)=0,"",_xlfn.XLOOKUP($M326,Criterion_list!$C:$C,Criterion_list!E:E)),"")</f>
        <v/>
      </c>
      <c r="P326" s="330"/>
      <c r="Q326" s="304"/>
      <c r="R326" s="319" t="str">
        <f t="shared" si="4"/>
        <v/>
      </c>
      <c r="S326" s="304"/>
      <c r="T326" s="306"/>
      <c r="U326" s="305"/>
      <c r="V326" s="304"/>
      <c r="W326" s="304"/>
      <c r="X326" s="320" t="str">
        <f>IF(M326="","",_xlfn.XLOOKUP(M326,'Criteria Mapping'!A:A,'Criteria Mapping'!W:W))</f>
        <v/>
      </c>
      <c r="Y326" s="320" t="str">
        <f>IF(M326="","",_xlfn.XLOOKUP(M326,'Criteria Mapping'!A:A,'Criteria Mapping'!AH:AH))</f>
        <v/>
      </c>
      <c r="Z326" s="320" t="str">
        <f>IF(M326="","",_xlfn.XLOOKUP(M326,'Criteria Mapping'!A:A,'Criteria Mapping'!AD:AD))</f>
        <v/>
      </c>
      <c r="AA326"/>
      <c r="AC326" s="313"/>
      <c r="AE326" s="313"/>
      <c r="AG326" s="313"/>
      <c r="AI326" s="313"/>
      <c r="AK326" s="313"/>
      <c r="AM326" s="313"/>
      <c r="AO326" s="313"/>
      <c r="AQ326" s="313"/>
      <c r="AS326" s="313"/>
      <c r="AU326" s="313"/>
      <c r="KR326" s="313"/>
      <c r="KT326" s="313"/>
      <c r="KV326" s="313"/>
      <c r="KX326" s="313"/>
      <c r="KZ326" s="313"/>
      <c r="LB326" s="313"/>
      <c r="LD326" s="313"/>
      <c r="LF326" s="313"/>
      <c r="LH326" s="313"/>
      <c r="LJ326" s="313"/>
      <c r="LL326" s="313"/>
      <c r="LN326" s="313"/>
      <c r="LP326" s="313"/>
      <c r="LR326" s="313"/>
      <c r="LT326" s="313"/>
      <c r="LV326" s="313"/>
      <c r="LX326" s="313"/>
      <c r="LZ326" s="313"/>
      <c r="MB326" s="313"/>
      <c r="MD326" s="313"/>
      <c r="MF326" s="313"/>
      <c r="MH326" s="313"/>
      <c r="MJ326" s="313"/>
      <c r="ML326" s="313"/>
      <c r="MN326" s="313"/>
      <c r="MP326" s="313"/>
      <c r="MR326" s="313"/>
      <c r="MT326" s="313"/>
      <c r="MV326" s="313"/>
      <c r="MX326" s="313"/>
      <c r="MZ326" s="313"/>
      <c r="NB326" s="313"/>
      <c r="ND326" s="313"/>
      <c r="NF326" s="313"/>
      <c r="NH326" s="313"/>
      <c r="NJ326" s="313"/>
      <c r="NL326" s="313"/>
      <c r="NN326" s="313"/>
      <c r="NP326" s="313"/>
      <c r="NR326" s="313"/>
    </row>
    <row r="327" spans="1:382" s="281" customFormat="1" ht="150" customHeight="1">
      <c r="A327"/>
      <c r="B327"/>
      <c r="C327"/>
      <c r="D327"/>
      <c r="E327"/>
      <c r="F327"/>
      <c r="G327"/>
      <c r="H327"/>
      <c r="I327" t="str">
        <f>IF(M327="","",INDEX(Criterion_list!F:F,MATCH('MMS criteria'!M327,Criterion_list!C:C,0)))</f>
        <v/>
      </c>
      <c r="J327" s="312"/>
      <c r="K327" s="316" t="str">
        <f>IFERROR(IF(_xlfn.XLOOKUP($M327,Criterion_list!$C:$C,Criterion_list!A:A)=0,"",_xlfn.XLOOKUP($M327,Criterion_list!$C:$C,Criterion_list!A:A)),"")</f>
        <v/>
      </c>
      <c r="L327" s="317" t="str">
        <f>IFERROR(IF(_xlfn.XLOOKUP($M327,Criterion_list!$C:$C,Criterion_list!B:B)=0,"",_xlfn.XLOOKUP($M327,Criterion_list!$C:$C,Criterion_list!B:B)),"")</f>
        <v/>
      </c>
      <c r="M327" s="317" t="str">
        <f>IF(J327="","",_xlfn.XLOOKUP(J327,'Criteria Mapping'!B:B,'Criteria Mapping'!A:A))</f>
        <v/>
      </c>
      <c r="N327" s="318" t="str">
        <f>IFERROR(IF(_xlfn.XLOOKUP($J327,Criterion_list!$J:$J,Criterion_list!D:D)=0,"",_xlfn.XLOOKUP($J327,Criterion_list!$J:$J,Criterion_list!D:D)),"")</f>
        <v/>
      </c>
      <c r="O327" s="318" t="str">
        <f>IFERROR(IF(_xlfn.XLOOKUP($M327,Criterion_list!$C:$C,Criterion_list!E:E)=0,"",_xlfn.XLOOKUP($M327,Criterion_list!$C:$C,Criterion_list!E:E)),"")</f>
        <v/>
      </c>
      <c r="P327" s="330"/>
      <c r="Q327" s="304"/>
      <c r="R327" s="319" t="str">
        <f t="shared" si="4"/>
        <v/>
      </c>
      <c r="S327" s="304"/>
      <c r="T327" s="306"/>
      <c r="U327" s="305"/>
      <c r="V327" s="304"/>
      <c r="W327" s="304"/>
      <c r="X327" s="320" t="str">
        <f>IF(M327="","",_xlfn.XLOOKUP(M327,'Criteria Mapping'!A:A,'Criteria Mapping'!W:W))</f>
        <v/>
      </c>
      <c r="Y327" s="320" t="str">
        <f>IF(M327="","",_xlfn.XLOOKUP(M327,'Criteria Mapping'!A:A,'Criteria Mapping'!AH:AH))</f>
        <v/>
      </c>
      <c r="Z327" s="320" t="str">
        <f>IF(M327="","",_xlfn.XLOOKUP(M327,'Criteria Mapping'!A:A,'Criteria Mapping'!AD:AD))</f>
        <v/>
      </c>
      <c r="AA327"/>
      <c r="AC327" s="313"/>
      <c r="AE327" s="313"/>
      <c r="AG327" s="313"/>
      <c r="AI327" s="313"/>
      <c r="AK327" s="313"/>
      <c r="AM327" s="313"/>
      <c r="AO327" s="313"/>
      <c r="AQ327" s="313"/>
      <c r="AS327" s="313"/>
      <c r="AU327" s="313"/>
      <c r="KR327" s="313"/>
      <c r="KT327" s="313"/>
      <c r="KV327" s="313"/>
      <c r="KX327" s="313"/>
      <c r="KZ327" s="313"/>
      <c r="LB327" s="313"/>
      <c r="LD327" s="313"/>
      <c r="LF327" s="313"/>
      <c r="LH327" s="313"/>
      <c r="LJ327" s="313"/>
      <c r="LL327" s="313"/>
      <c r="LN327" s="313"/>
      <c r="LP327" s="313"/>
      <c r="LR327" s="313"/>
      <c r="LT327" s="313"/>
      <c r="LV327" s="313"/>
      <c r="LX327" s="313"/>
      <c r="LZ327" s="313"/>
      <c r="MB327" s="313"/>
      <c r="MD327" s="313"/>
      <c r="MF327" s="313"/>
      <c r="MH327" s="313"/>
      <c r="MJ327" s="313"/>
      <c r="ML327" s="313"/>
      <c r="MN327" s="313"/>
      <c r="MP327" s="313"/>
      <c r="MR327" s="313"/>
      <c r="MT327" s="313"/>
      <c r="MV327" s="313"/>
      <c r="MX327" s="313"/>
      <c r="MZ327" s="313"/>
      <c r="NB327" s="313"/>
      <c r="ND327" s="313"/>
      <c r="NF327" s="313"/>
      <c r="NH327" s="313"/>
      <c r="NJ327" s="313"/>
      <c r="NL327" s="313"/>
      <c r="NN327" s="313"/>
      <c r="NP327" s="313"/>
      <c r="NR327" s="313"/>
    </row>
    <row r="328" spans="1:382" s="281" customFormat="1" ht="150" customHeight="1">
      <c r="A328"/>
      <c r="B328"/>
      <c r="C328"/>
      <c r="D328"/>
      <c r="E328"/>
      <c r="F328"/>
      <c r="G328"/>
      <c r="H328"/>
      <c r="I328" t="str">
        <f>IF(M328="","",INDEX(Criterion_list!F:F,MATCH('MMS criteria'!M328,Criterion_list!C:C,0)))</f>
        <v/>
      </c>
      <c r="J328" s="312"/>
      <c r="K328" s="316" t="str">
        <f>IFERROR(IF(_xlfn.XLOOKUP($M328,Criterion_list!$C:$C,Criterion_list!A:A)=0,"",_xlfn.XLOOKUP($M328,Criterion_list!$C:$C,Criterion_list!A:A)),"")</f>
        <v/>
      </c>
      <c r="L328" s="317" t="str">
        <f>IFERROR(IF(_xlfn.XLOOKUP($M328,Criterion_list!$C:$C,Criterion_list!B:B)=0,"",_xlfn.XLOOKUP($M328,Criterion_list!$C:$C,Criterion_list!B:B)),"")</f>
        <v/>
      </c>
      <c r="M328" s="317" t="str">
        <f>IF(J328="","",_xlfn.XLOOKUP(J328,'Criteria Mapping'!B:B,'Criteria Mapping'!A:A))</f>
        <v/>
      </c>
      <c r="N328" s="318" t="str">
        <f>IFERROR(IF(_xlfn.XLOOKUP($J328,Criterion_list!$J:$J,Criterion_list!D:D)=0,"",_xlfn.XLOOKUP($J328,Criterion_list!$J:$J,Criterion_list!D:D)),"")</f>
        <v/>
      </c>
      <c r="O328" s="318" t="str">
        <f>IFERROR(IF(_xlfn.XLOOKUP($M328,Criterion_list!$C:$C,Criterion_list!E:E)=0,"",_xlfn.XLOOKUP($M328,Criterion_list!$C:$C,Criterion_list!E:E)),"")</f>
        <v/>
      </c>
      <c r="P328" s="330"/>
      <c r="Q328" s="304"/>
      <c r="R328" s="319" t="str">
        <f t="shared" si="4"/>
        <v/>
      </c>
      <c r="S328" s="304"/>
      <c r="T328" s="306"/>
      <c r="U328" s="305"/>
      <c r="V328" s="304"/>
      <c r="W328" s="304"/>
      <c r="X328" s="320" t="str">
        <f>IF(M328="","",_xlfn.XLOOKUP(M328,'Criteria Mapping'!A:A,'Criteria Mapping'!W:W))</f>
        <v/>
      </c>
      <c r="Y328" s="320" t="str">
        <f>IF(M328="","",_xlfn.XLOOKUP(M328,'Criteria Mapping'!A:A,'Criteria Mapping'!AH:AH))</f>
        <v/>
      </c>
      <c r="Z328" s="320" t="str">
        <f>IF(M328="","",_xlfn.XLOOKUP(M328,'Criteria Mapping'!A:A,'Criteria Mapping'!AD:AD))</f>
        <v/>
      </c>
      <c r="AA328"/>
      <c r="AC328" s="313"/>
      <c r="AE328" s="313"/>
      <c r="AG328" s="313"/>
      <c r="AI328" s="313"/>
      <c r="AK328" s="313"/>
      <c r="AM328" s="313"/>
      <c r="AO328" s="313"/>
      <c r="AQ328" s="313"/>
      <c r="AS328" s="313"/>
      <c r="AU328" s="313"/>
      <c r="KR328" s="313"/>
      <c r="KT328" s="313"/>
      <c r="KV328" s="313"/>
      <c r="KX328" s="313"/>
      <c r="KZ328" s="313"/>
      <c r="LB328" s="313"/>
      <c r="LD328" s="313"/>
      <c r="LF328" s="313"/>
      <c r="LH328" s="313"/>
      <c r="LJ328" s="313"/>
      <c r="LL328" s="313"/>
      <c r="LN328" s="313"/>
      <c r="LP328" s="313"/>
      <c r="LR328" s="313"/>
      <c r="LT328" s="313"/>
      <c r="LV328" s="313"/>
      <c r="LX328" s="313"/>
      <c r="LZ328" s="313"/>
      <c r="MB328" s="313"/>
      <c r="MD328" s="313"/>
      <c r="MF328" s="313"/>
      <c r="MH328" s="313"/>
      <c r="MJ328" s="313"/>
      <c r="ML328" s="313"/>
      <c r="MN328" s="313"/>
      <c r="MP328" s="313"/>
      <c r="MR328" s="313"/>
      <c r="MT328" s="313"/>
      <c r="MV328" s="313"/>
      <c r="MX328" s="313"/>
      <c r="MZ328" s="313"/>
      <c r="NB328" s="313"/>
      <c r="ND328" s="313"/>
      <c r="NF328" s="313"/>
      <c r="NH328" s="313"/>
      <c r="NJ328" s="313"/>
      <c r="NL328" s="313"/>
      <c r="NN328" s="313"/>
      <c r="NP328" s="313"/>
      <c r="NR328" s="313"/>
    </row>
    <row r="329" spans="1:382" s="281" customFormat="1" ht="150" customHeight="1">
      <c r="A329"/>
      <c r="B329"/>
      <c r="C329"/>
      <c r="D329"/>
      <c r="E329"/>
      <c r="F329"/>
      <c r="G329"/>
      <c r="H329"/>
      <c r="I329" t="str">
        <f>IF(M329="","",INDEX(Criterion_list!F:F,MATCH('MMS criteria'!M329,Criterion_list!C:C,0)))</f>
        <v/>
      </c>
      <c r="J329" s="312"/>
      <c r="K329" s="316" t="str">
        <f>IFERROR(IF(_xlfn.XLOOKUP($M329,Criterion_list!$C:$C,Criterion_list!A:A)=0,"",_xlfn.XLOOKUP($M329,Criterion_list!$C:$C,Criterion_list!A:A)),"")</f>
        <v/>
      </c>
      <c r="L329" s="317" t="str">
        <f>IFERROR(IF(_xlfn.XLOOKUP($M329,Criterion_list!$C:$C,Criterion_list!B:B)=0,"",_xlfn.XLOOKUP($M329,Criterion_list!$C:$C,Criterion_list!B:B)),"")</f>
        <v/>
      </c>
      <c r="M329" s="317" t="str">
        <f>IF(J329="","",_xlfn.XLOOKUP(J329,'Criteria Mapping'!B:B,'Criteria Mapping'!A:A))</f>
        <v/>
      </c>
      <c r="N329" s="318" t="str">
        <f>IFERROR(IF(_xlfn.XLOOKUP($J329,Criterion_list!$J:$J,Criterion_list!D:D)=0,"",_xlfn.XLOOKUP($J329,Criterion_list!$J:$J,Criterion_list!D:D)),"")</f>
        <v/>
      </c>
      <c r="O329" s="318" t="str">
        <f>IFERROR(IF(_xlfn.XLOOKUP($M329,Criterion_list!$C:$C,Criterion_list!E:E)=0,"",_xlfn.XLOOKUP($M329,Criterion_list!$C:$C,Criterion_list!E:E)),"")</f>
        <v/>
      </c>
      <c r="P329" s="330"/>
      <c r="Q329" s="304"/>
      <c r="R329" s="319" t="str">
        <f t="shared" si="4"/>
        <v/>
      </c>
      <c r="S329" s="304"/>
      <c r="T329" s="306"/>
      <c r="U329" s="305"/>
      <c r="V329" s="304"/>
      <c r="W329" s="304"/>
      <c r="X329" s="320" t="str">
        <f>IF(M329="","",_xlfn.XLOOKUP(M329,'Criteria Mapping'!A:A,'Criteria Mapping'!W:W))</f>
        <v/>
      </c>
      <c r="Y329" s="320" t="str">
        <f>IF(M329="","",_xlfn.XLOOKUP(M329,'Criteria Mapping'!A:A,'Criteria Mapping'!AH:AH))</f>
        <v/>
      </c>
      <c r="Z329" s="320" t="str">
        <f>IF(M329="","",_xlfn.XLOOKUP(M329,'Criteria Mapping'!A:A,'Criteria Mapping'!AD:AD))</f>
        <v/>
      </c>
      <c r="AA329"/>
      <c r="AC329" s="313"/>
      <c r="AE329" s="313"/>
      <c r="AG329" s="313"/>
      <c r="AI329" s="313"/>
      <c r="AK329" s="313"/>
      <c r="AM329" s="313"/>
      <c r="AO329" s="313"/>
      <c r="AQ329" s="313"/>
      <c r="AS329" s="313"/>
      <c r="AU329" s="313"/>
      <c r="KR329" s="313"/>
      <c r="KT329" s="313"/>
      <c r="KV329" s="313"/>
      <c r="KX329" s="313"/>
      <c r="KZ329" s="313"/>
      <c r="LB329" s="313"/>
      <c r="LD329" s="313"/>
      <c r="LF329" s="313"/>
      <c r="LH329" s="313"/>
      <c r="LJ329" s="313"/>
      <c r="LL329" s="313"/>
      <c r="LN329" s="313"/>
      <c r="LP329" s="313"/>
      <c r="LR329" s="313"/>
      <c r="LT329" s="313"/>
      <c r="LV329" s="313"/>
      <c r="LX329" s="313"/>
      <c r="LZ329" s="313"/>
      <c r="MB329" s="313"/>
      <c r="MD329" s="313"/>
      <c r="MF329" s="313"/>
      <c r="MH329" s="313"/>
      <c r="MJ329" s="313"/>
      <c r="ML329" s="313"/>
      <c r="MN329" s="313"/>
      <c r="MP329" s="313"/>
      <c r="MR329" s="313"/>
      <c r="MT329" s="313"/>
      <c r="MV329" s="313"/>
      <c r="MX329" s="313"/>
      <c r="MZ329" s="313"/>
      <c r="NB329" s="313"/>
      <c r="ND329" s="313"/>
      <c r="NF329" s="313"/>
      <c r="NH329" s="313"/>
      <c r="NJ329" s="313"/>
      <c r="NL329" s="313"/>
      <c r="NN329" s="313"/>
      <c r="NP329" s="313"/>
      <c r="NR329" s="313"/>
    </row>
    <row r="330" spans="1:382" s="281" customFormat="1" ht="150" customHeight="1">
      <c r="A330"/>
      <c r="B330"/>
      <c r="C330"/>
      <c r="D330"/>
      <c r="E330"/>
      <c r="F330"/>
      <c r="G330"/>
      <c r="H330"/>
      <c r="I330" t="str">
        <f>IF(M330="","",INDEX(Criterion_list!F:F,MATCH('MMS criteria'!M330,Criterion_list!C:C,0)))</f>
        <v/>
      </c>
      <c r="J330" s="312"/>
      <c r="K330" s="316" t="str">
        <f>IFERROR(IF(_xlfn.XLOOKUP($M330,Criterion_list!$C:$C,Criterion_list!A:A)=0,"",_xlfn.XLOOKUP($M330,Criterion_list!$C:$C,Criterion_list!A:A)),"")</f>
        <v/>
      </c>
      <c r="L330" s="317" t="str">
        <f>IFERROR(IF(_xlfn.XLOOKUP($M330,Criterion_list!$C:$C,Criterion_list!B:B)=0,"",_xlfn.XLOOKUP($M330,Criterion_list!$C:$C,Criterion_list!B:B)),"")</f>
        <v/>
      </c>
      <c r="M330" s="317" t="str">
        <f>IF(J330="","",_xlfn.XLOOKUP(J330,'Criteria Mapping'!B:B,'Criteria Mapping'!A:A))</f>
        <v/>
      </c>
      <c r="N330" s="318" t="str">
        <f>IFERROR(IF(_xlfn.XLOOKUP($J330,Criterion_list!$J:$J,Criterion_list!D:D)=0,"",_xlfn.XLOOKUP($J330,Criterion_list!$J:$J,Criterion_list!D:D)),"")</f>
        <v/>
      </c>
      <c r="O330" s="318" t="str">
        <f>IFERROR(IF(_xlfn.XLOOKUP($M330,Criterion_list!$C:$C,Criterion_list!E:E)=0,"",_xlfn.XLOOKUP($M330,Criterion_list!$C:$C,Criterion_list!E:E)),"")</f>
        <v/>
      </c>
      <c r="P330" s="330"/>
      <c r="Q330" s="304"/>
      <c r="R330" s="319" t="str">
        <f t="shared" si="4"/>
        <v/>
      </c>
      <c r="S330" s="304"/>
      <c r="T330" s="306"/>
      <c r="U330" s="305"/>
      <c r="V330" s="304"/>
      <c r="W330" s="304"/>
      <c r="X330" s="320" t="str">
        <f>IF(M330="","",_xlfn.XLOOKUP(M330,'Criteria Mapping'!A:A,'Criteria Mapping'!W:W))</f>
        <v/>
      </c>
      <c r="Y330" s="320" t="str">
        <f>IF(M330="","",_xlfn.XLOOKUP(M330,'Criteria Mapping'!A:A,'Criteria Mapping'!AH:AH))</f>
        <v/>
      </c>
      <c r="Z330" s="320" t="str">
        <f>IF(M330="","",_xlfn.XLOOKUP(M330,'Criteria Mapping'!A:A,'Criteria Mapping'!AD:AD))</f>
        <v/>
      </c>
      <c r="AA330"/>
      <c r="AC330" s="313"/>
      <c r="AE330" s="313"/>
      <c r="AG330" s="313"/>
      <c r="AI330" s="313"/>
      <c r="AK330" s="313"/>
      <c r="AM330" s="313"/>
      <c r="AO330" s="313"/>
      <c r="AQ330" s="313"/>
      <c r="AS330" s="313"/>
      <c r="AU330" s="313"/>
      <c r="KR330" s="313"/>
      <c r="KT330" s="313"/>
      <c r="KV330" s="313"/>
      <c r="KX330" s="313"/>
      <c r="KZ330" s="313"/>
      <c r="LB330" s="313"/>
      <c r="LD330" s="313"/>
      <c r="LF330" s="313"/>
      <c r="LH330" s="313"/>
      <c r="LJ330" s="313"/>
      <c r="LL330" s="313"/>
      <c r="LN330" s="313"/>
      <c r="LP330" s="313"/>
      <c r="LR330" s="313"/>
      <c r="LT330" s="313"/>
      <c r="LV330" s="313"/>
      <c r="LX330" s="313"/>
      <c r="LZ330" s="313"/>
      <c r="MB330" s="313"/>
      <c r="MD330" s="313"/>
      <c r="MF330" s="313"/>
      <c r="MH330" s="313"/>
      <c r="MJ330" s="313"/>
      <c r="ML330" s="313"/>
      <c r="MN330" s="313"/>
      <c r="MP330" s="313"/>
      <c r="MR330" s="313"/>
      <c r="MT330" s="313"/>
      <c r="MV330" s="313"/>
      <c r="MX330" s="313"/>
      <c r="MZ330" s="313"/>
      <c r="NB330" s="313"/>
      <c r="ND330" s="313"/>
      <c r="NF330" s="313"/>
      <c r="NH330" s="313"/>
      <c r="NJ330" s="313"/>
      <c r="NL330" s="313"/>
      <c r="NN330" s="313"/>
      <c r="NP330" s="313"/>
      <c r="NR330" s="313"/>
    </row>
    <row r="331" spans="1:382" s="281" customFormat="1" ht="150" customHeight="1">
      <c r="A331"/>
      <c r="B331"/>
      <c r="C331"/>
      <c r="D331"/>
      <c r="E331"/>
      <c r="F331"/>
      <c r="G331"/>
      <c r="H331"/>
      <c r="I331" t="str">
        <f>IF(M331="","",INDEX(Criterion_list!F:F,MATCH('MMS criteria'!M331,Criterion_list!C:C,0)))</f>
        <v/>
      </c>
      <c r="J331" s="312"/>
      <c r="K331" s="316" t="str">
        <f>IFERROR(IF(_xlfn.XLOOKUP($M331,Criterion_list!$C:$C,Criterion_list!A:A)=0,"",_xlfn.XLOOKUP($M331,Criterion_list!$C:$C,Criterion_list!A:A)),"")</f>
        <v/>
      </c>
      <c r="L331" s="317" t="str">
        <f>IFERROR(IF(_xlfn.XLOOKUP($M331,Criterion_list!$C:$C,Criterion_list!B:B)=0,"",_xlfn.XLOOKUP($M331,Criterion_list!$C:$C,Criterion_list!B:B)),"")</f>
        <v/>
      </c>
      <c r="M331" s="317" t="str">
        <f>IF(J331="","",_xlfn.XLOOKUP(J331,'Criteria Mapping'!B:B,'Criteria Mapping'!A:A))</f>
        <v/>
      </c>
      <c r="N331" s="318" t="str">
        <f>IFERROR(IF(_xlfn.XLOOKUP($J331,Criterion_list!$J:$J,Criterion_list!D:D)=0,"",_xlfn.XLOOKUP($J331,Criterion_list!$J:$J,Criterion_list!D:D)),"")</f>
        <v/>
      </c>
      <c r="O331" s="318" t="str">
        <f>IFERROR(IF(_xlfn.XLOOKUP($M331,Criterion_list!$C:$C,Criterion_list!E:E)=0,"",_xlfn.XLOOKUP($M331,Criterion_list!$C:$C,Criterion_list!E:E)),"")</f>
        <v/>
      </c>
      <c r="P331" s="330"/>
      <c r="Q331" s="304"/>
      <c r="R331" s="319" t="str">
        <f t="shared" si="4"/>
        <v/>
      </c>
      <c r="S331" s="304"/>
      <c r="T331" s="306"/>
      <c r="U331" s="305"/>
      <c r="V331" s="304"/>
      <c r="W331" s="304"/>
      <c r="X331" s="320" t="str">
        <f>IF(M331="","",_xlfn.XLOOKUP(M331,'Criteria Mapping'!A:A,'Criteria Mapping'!W:W))</f>
        <v/>
      </c>
      <c r="Y331" s="320" t="str">
        <f>IF(M331="","",_xlfn.XLOOKUP(M331,'Criteria Mapping'!A:A,'Criteria Mapping'!AH:AH))</f>
        <v/>
      </c>
      <c r="Z331" s="320" t="str">
        <f>IF(M331="","",_xlfn.XLOOKUP(M331,'Criteria Mapping'!A:A,'Criteria Mapping'!AD:AD))</f>
        <v/>
      </c>
      <c r="AA331"/>
      <c r="AC331" s="313"/>
      <c r="AE331" s="313"/>
      <c r="AG331" s="313"/>
      <c r="AI331" s="313"/>
      <c r="AK331" s="313"/>
      <c r="AM331" s="313"/>
      <c r="AO331" s="313"/>
      <c r="AQ331" s="313"/>
      <c r="AS331" s="313"/>
      <c r="AU331" s="313"/>
      <c r="KR331" s="313"/>
      <c r="KT331" s="313"/>
      <c r="KV331" s="313"/>
      <c r="KX331" s="313"/>
      <c r="KZ331" s="313"/>
      <c r="LB331" s="313"/>
      <c r="LD331" s="313"/>
      <c r="LF331" s="313"/>
      <c r="LH331" s="313"/>
      <c r="LJ331" s="313"/>
      <c r="LL331" s="313"/>
      <c r="LN331" s="313"/>
      <c r="LP331" s="313"/>
      <c r="LR331" s="313"/>
      <c r="LT331" s="313"/>
      <c r="LV331" s="313"/>
      <c r="LX331" s="313"/>
      <c r="LZ331" s="313"/>
      <c r="MB331" s="313"/>
      <c r="MD331" s="313"/>
      <c r="MF331" s="313"/>
      <c r="MH331" s="313"/>
      <c r="MJ331" s="313"/>
      <c r="ML331" s="313"/>
      <c r="MN331" s="313"/>
      <c r="MP331" s="313"/>
      <c r="MR331" s="313"/>
      <c r="MT331" s="313"/>
      <c r="MV331" s="313"/>
      <c r="MX331" s="313"/>
      <c r="MZ331" s="313"/>
      <c r="NB331" s="313"/>
      <c r="ND331" s="313"/>
      <c r="NF331" s="313"/>
      <c r="NH331" s="313"/>
      <c r="NJ331" s="313"/>
      <c r="NL331" s="313"/>
      <c r="NN331" s="313"/>
      <c r="NP331" s="313"/>
      <c r="NR331" s="313"/>
    </row>
    <row r="332" spans="1:382" s="281" customFormat="1" ht="150" customHeight="1">
      <c r="A332"/>
      <c r="B332"/>
      <c r="C332"/>
      <c r="D332"/>
      <c r="E332"/>
      <c r="F332"/>
      <c r="G332"/>
      <c r="H332"/>
      <c r="I332" t="str">
        <f>IF(M332="","",INDEX(Criterion_list!F:F,MATCH('MMS criteria'!M332,Criterion_list!C:C,0)))</f>
        <v/>
      </c>
      <c r="J332" s="312"/>
      <c r="K332" s="316" t="str">
        <f>IFERROR(IF(_xlfn.XLOOKUP($M332,Criterion_list!$C:$C,Criterion_list!A:A)=0,"",_xlfn.XLOOKUP($M332,Criterion_list!$C:$C,Criterion_list!A:A)),"")</f>
        <v/>
      </c>
      <c r="L332" s="317" t="str">
        <f>IFERROR(IF(_xlfn.XLOOKUP($M332,Criterion_list!$C:$C,Criterion_list!B:B)=0,"",_xlfn.XLOOKUP($M332,Criterion_list!$C:$C,Criterion_list!B:B)),"")</f>
        <v/>
      </c>
      <c r="M332" s="317" t="str">
        <f>IF(J332="","",_xlfn.XLOOKUP(J332,'Criteria Mapping'!B:B,'Criteria Mapping'!A:A))</f>
        <v/>
      </c>
      <c r="N332" s="318" t="str">
        <f>IFERROR(IF(_xlfn.XLOOKUP($J332,Criterion_list!$J:$J,Criterion_list!D:D)=0,"",_xlfn.XLOOKUP($J332,Criterion_list!$J:$J,Criterion_list!D:D)),"")</f>
        <v/>
      </c>
      <c r="O332" s="318" t="str">
        <f>IFERROR(IF(_xlfn.XLOOKUP($M332,Criterion_list!$C:$C,Criterion_list!E:E)=0,"",_xlfn.XLOOKUP($M332,Criterion_list!$C:$C,Criterion_list!E:E)),"")</f>
        <v/>
      </c>
      <c r="P332" s="330"/>
      <c r="Q332" s="304"/>
      <c r="R332" s="319" t="str">
        <f t="shared" si="4"/>
        <v/>
      </c>
      <c r="S332" s="304"/>
      <c r="T332" s="306"/>
      <c r="U332" s="305"/>
      <c r="V332" s="304"/>
      <c r="W332" s="304"/>
      <c r="X332" s="320" t="str">
        <f>IF(M332="","",_xlfn.XLOOKUP(M332,'Criteria Mapping'!A:A,'Criteria Mapping'!W:W))</f>
        <v/>
      </c>
      <c r="Y332" s="320" t="str">
        <f>IF(M332="","",_xlfn.XLOOKUP(M332,'Criteria Mapping'!A:A,'Criteria Mapping'!AH:AH))</f>
        <v/>
      </c>
      <c r="Z332" s="320" t="str">
        <f>IF(M332="","",_xlfn.XLOOKUP(M332,'Criteria Mapping'!A:A,'Criteria Mapping'!AD:AD))</f>
        <v/>
      </c>
      <c r="AA332"/>
      <c r="AC332" s="313"/>
      <c r="AE332" s="313"/>
      <c r="AG332" s="313"/>
      <c r="AI332" s="313"/>
      <c r="AK332" s="313"/>
      <c r="AM332" s="313"/>
      <c r="AO332" s="313"/>
      <c r="AQ332" s="313"/>
      <c r="AS332" s="313"/>
      <c r="AU332" s="313"/>
      <c r="KR332" s="313"/>
      <c r="KT332" s="313"/>
      <c r="KV332" s="313"/>
      <c r="KX332" s="313"/>
      <c r="KZ332" s="313"/>
      <c r="LB332" s="313"/>
      <c r="LD332" s="313"/>
      <c r="LF332" s="313"/>
      <c r="LH332" s="313"/>
      <c r="LJ332" s="313"/>
      <c r="LL332" s="313"/>
      <c r="LN332" s="313"/>
      <c r="LP332" s="313"/>
      <c r="LR332" s="313"/>
      <c r="LT332" s="313"/>
      <c r="LV332" s="313"/>
      <c r="LX332" s="313"/>
      <c r="LZ332" s="313"/>
      <c r="MB332" s="313"/>
      <c r="MD332" s="313"/>
      <c r="MF332" s="313"/>
      <c r="MH332" s="313"/>
      <c r="MJ332" s="313"/>
      <c r="ML332" s="313"/>
      <c r="MN332" s="313"/>
      <c r="MP332" s="313"/>
      <c r="MR332" s="313"/>
      <c r="MT332" s="313"/>
      <c r="MV332" s="313"/>
      <c r="MX332" s="313"/>
      <c r="MZ332" s="313"/>
      <c r="NB332" s="313"/>
      <c r="ND332" s="313"/>
      <c r="NF332" s="313"/>
      <c r="NH332" s="313"/>
      <c r="NJ332" s="313"/>
      <c r="NL332" s="313"/>
      <c r="NN332" s="313"/>
      <c r="NP332" s="313"/>
      <c r="NR332" s="313"/>
    </row>
    <row r="333" spans="1:382" s="281" customFormat="1" ht="150" customHeight="1">
      <c r="A333"/>
      <c r="B333"/>
      <c r="C333"/>
      <c r="D333"/>
      <c r="E333"/>
      <c r="F333"/>
      <c r="G333"/>
      <c r="H333"/>
      <c r="I333" t="str">
        <f>IF(M333="","",INDEX(Criterion_list!F:F,MATCH('MMS criteria'!M333,Criterion_list!C:C,0)))</f>
        <v/>
      </c>
      <c r="J333" s="312"/>
      <c r="K333" s="316" t="str">
        <f>IFERROR(IF(_xlfn.XLOOKUP($M333,Criterion_list!$C:$C,Criterion_list!A:A)=0,"",_xlfn.XLOOKUP($M333,Criterion_list!$C:$C,Criterion_list!A:A)),"")</f>
        <v/>
      </c>
      <c r="L333" s="317" t="str">
        <f>IFERROR(IF(_xlfn.XLOOKUP($M333,Criterion_list!$C:$C,Criterion_list!B:B)=0,"",_xlfn.XLOOKUP($M333,Criterion_list!$C:$C,Criterion_list!B:B)),"")</f>
        <v/>
      </c>
      <c r="M333" s="317" t="str">
        <f>IF(J333="","",_xlfn.XLOOKUP(J333,'Criteria Mapping'!B:B,'Criteria Mapping'!A:A))</f>
        <v/>
      </c>
      <c r="N333" s="318" t="str">
        <f>IFERROR(IF(_xlfn.XLOOKUP($J333,Criterion_list!$J:$J,Criterion_list!D:D)=0,"",_xlfn.XLOOKUP($J333,Criterion_list!$J:$J,Criterion_list!D:D)),"")</f>
        <v/>
      </c>
      <c r="O333" s="318" t="str">
        <f>IFERROR(IF(_xlfn.XLOOKUP($M333,Criterion_list!$C:$C,Criterion_list!E:E)=0,"",_xlfn.XLOOKUP($M333,Criterion_list!$C:$C,Criterion_list!E:E)),"")</f>
        <v/>
      </c>
      <c r="P333" s="330"/>
      <c r="Q333" s="304"/>
      <c r="R333" s="319" t="str">
        <f t="shared" si="4"/>
        <v/>
      </c>
      <c r="S333" s="304"/>
      <c r="T333" s="306"/>
      <c r="U333" s="305"/>
      <c r="V333" s="304"/>
      <c r="W333" s="304"/>
      <c r="X333" s="320" t="str">
        <f>IF(M333="","",_xlfn.XLOOKUP(M333,'Criteria Mapping'!A:A,'Criteria Mapping'!W:W))</f>
        <v/>
      </c>
      <c r="Y333" s="320" t="str">
        <f>IF(M333="","",_xlfn.XLOOKUP(M333,'Criteria Mapping'!A:A,'Criteria Mapping'!AH:AH))</f>
        <v/>
      </c>
      <c r="Z333" s="320" t="str">
        <f>IF(M333="","",_xlfn.XLOOKUP(M333,'Criteria Mapping'!A:A,'Criteria Mapping'!AD:AD))</f>
        <v/>
      </c>
      <c r="AA333"/>
      <c r="AC333" s="313"/>
      <c r="AE333" s="313"/>
      <c r="AG333" s="313"/>
      <c r="AI333" s="313"/>
      <c r="AK333" s="313"/>
      <c r="AM333" s="313"/>
      <c r="AO333" s="313"/>
      <c r="AQ333" s="313"/>
      <c r="AS333" s="313"/>
      <c r="AU333" s="313"/>
      <c r="KR333" s="313"/>
      <c r="KT333" s="313"/>
      <c r="KV333" s="313"/>
      <c r="KX333" s="313"/>
      <c r="KZ333" s="313"/>
      <c r="LB333" s="313"/>
      <c r="LD333" s="313"/>
      <c r="LF333" s="313"/>
      <c r="LH333" s="313"/>
      <c r="LJ333" s="313"/>
      <c r="LL333" s="313"/>
      <c r="LN333" s="313"/>
      <c r="LP333" s="313"/>
      <c r="LR333" s="313"/>
      <c r="LT333" s="313"/>
      <c r="LV333" s="313"/>
      <c r="LX333" s="313"/>
      <c r="LZ333" s="313"/>
      <c r="MB333" s="313"/>
      <c r="MD333" s="313"/>
      <c r="MF333" s="313"/>
      <c r="MH333" s="313"/>
      <c r="MJ333" s="313"/>
      <c r="ML333" s="313"/>
      <c r="MN333" s="313"/>
      <c r="MP333" s="313"/>
      <c r="MR333" s="313"/>
      <c r="MT333" s="313"/>
      <c r="MV333" s="313"/>
      <c r="MX333" s="313"/>
      <c r="MZ333" s="313"/>
      <c r="NB333" s="313"/>
      <c r="ND333" s="313"/>
      <c r="NF333" s="313"/>
      <c r="NH333" s="313"/>
      <c r="NJ333" s="313"/>
      <c r="NL333" s="313"/>
      <c r="NN333" s="313"/>
      <c r="NP333" s="313"/>
      <c r="NR333" s="313"/>
    </row>
    <row r="334" spans="1:382" s="281" customFormat="1" ht="150" customHeight="1">
      <c r="A334"/>
      <c r="B334"/>
      <c r="C334"/>
      <c r="D334"/>
      <c r="E334"/>
      <c r="F334"/>
      <c r="G334"/>
      <c r="H334"/>
      <c r="I334" t="str">
        <f>IF(M334="","",INDEX(Criterion_list!F:F,MATCH('MMS criteria'!M334,Criterion_list!C:C,0)))</f>
        <v/>
      </c>
      <c r="J334" s="312"/>
      <c r="K334" s="316" t="str">
        <f>IFERROR(IF(_xlfn.XLOOKUP($M334,Criterion_list!$C:$C,Criterion_list!A:A)=0,"",_xlfn.XLOOKUP($M334,Criterion_list!$C:$C,Criterion_list!A:A)),"")</f>
        <v/>
      </c>
      <c r="L334" s="317" t="str">
        <f>IFERROR(IF(_xlfn.XLOOKUP($M334,Criterion_list!$C:$C,Criterion_list!B:B)=0,"",_xlfn.XLOOKUP($M334,Criterion_list!$C:$C,Criterion_list!B:B)),"")</f>
        <v/>
      </c>
      <c r="M334" s="317" t="str">
        <f>IF(J334="","",_xlfn.XLOOKUP(J334,'Criteria Mapping'!B:B,'Criteria Mapping'!A:A))</f>
        <v/>
      </c>
      <c r="N334" s="318" t="str">
        <f>IFERROR(IF(_xlfn.XLOOKUP($J334,Criterion_list!$J:$J,Criterion_list!D:D)=0,"",_xlfn.XLOOKUP($J334,Criterion_list!$J:$J,Criterion_list!D:D)),"")</f>
        <v/>
      </c>
      <c r="O334" s="318" t="str">
        <f>IFERROR(IF(_xlfn.XLOOKUP($M334,Criterion_list!$C:$C,Criterion_list!E:E)=0,"",_xlfn.XLOOKUP($M334,Criterion_list!$C:$C,Criterion_list!E:E)),"")</f>
        <v/>
      </c>
      <c r="P334" s="330"/>
      <c r="Q334" s="304"/>
      <c r="R334" s="319" t="str">
        <f t="shared" si="4"/>
        <v/>
      </c>
      <c r="S334" s="304"/>
      <c r="T334" s="306"/>
      <c r="U334" s="305"/>
      <c r="V334" s="304"/>
      <c r="W334" s="304"/>
      <c r="X334" s="320" t="str">
        <f>IF(M334="","",_xlfn.XLOOKUP(M334,'Criteria Mapping'!A:A,'Criteria Mapping'!W:W))</f>
        <v/>
      </c>
      <c r="Y334" s="320" t="str">
        <f>IF(M334="","",_xlfn.XLOOKUP(M334,'Criteria Mapping'!A:A,'Criteria Mapping'!AH:AH))</f>
        <v/>
      </c>
      <c r="Z334" s="320" t="str">
        <f>IF(M334="","",_xlfn.XLOOKUP(M334,'Criteria Mapping'!A:A,'Criteria Mapping'!AD:AD))</f>
        <v/>
      </c>
      <c r="AA334"/>
      <c r="AC334" s="313"/>
      <c r="AE334" s="313"/>
      <c r="AG334" s="313"/>
      <c r="AI334" s="313"/>
      <c r="AK334" s="313"/>
      <c r="AM334" s="313"/>
      <c r="AO334" s="313"/>
      <c r="AQ334" s="313"/>
      <c r="AS334" s="313"/>
      <c r="AU334" s="313"/>
      <c r="KR334" s="313"/>
      <c r="KT334" s="313"/>
      <c r="KV334" s="313"/>
      <c r="KX334" s="313"/>
      <c r="KZ334" s="313"/>
      <c r="LB334" s="313"/>
      <c r="LD334" s="313"/>
      <c r="LF334" s="313"/>
      <c r="LH334" s="313"/>
      <c r="LJ334" s="313"/>
      <c r="LL334" s="313"/>
      <c r="LN334" s="313"/>
      <c r="LP334" s="313"/>
      <c r="LR334" s="313"/>
      <c r="LT334" s="313"/>
      <c r="LV334" s="313"/>
      <c r="LX334" s="313"/>
      <c r="LZ334" s="313"/>
      <c r="MB334" s="313"/>
      <c r="MD334" s="313"/>
      <c r="MF334" s="313"/>
      <c r="MH334" s="313"/>
      <c r="MJ334" s="313"/>
      <c r="ML334" s="313"/>
      <c r="MN334" s="313"/>
      <c r="MP334" s="313"/>
      <c r="MR334" s="313"/>
      <c r="MT334" s="313"/>
      <c r="MV334" s="313"/>
      <c r="MX334" s="313"/>
      <c r="MZ334" s="313"/>
      <c r="NB334" s="313"/>
      <c r="ND334" s="313"/>
      <c r="NF334" s="313"/>
      <c r="NH334" s="313"/>
      <c r="NJ334" s="313"/>
      <c r="NL334" s="313"/>
      <c r="NN334" s="313"/>
      <c r="NP334" s="313"/>
      <c r="NR334" s="313"/>
    </row>
    <row r="335" spans="1:382" s="281" customFormat="1" ht="150" customHeight="1">
      <c r="A335"/>
      <c r="B335"/>
      <c r="C335"/>
      <c r="D335"/>
      <c r="E335"/>
      <c r="F335"/>
      <c r="G335"/>
      <c r="H335"/>
      <c r="I335" t="str">
        <f>IF(M335="","",INDEX(Criterion_list!F:F,MATCH('MMS criteria'!M335,Criterion_list!C:C,0)))</f>
        <v/>
      </c>
      <c r="J335" s="312"/>
      <c r="K335" s="316" t="str">
        <f>IFERROR(IF(_xlfn.XLOOKUP($M335,Criterion_list!$C:$C,Criterion_list!A:A)=0,"",_xlfn.XLOOKUP($M335,Criterion_list!$C:$C,Criterion_list!A:A)),"")</f>
        <v/>
      </c>
      <c r="L335" s="317" t="str">
        <f>IFERROR(IF(_xlfn.XLOOKUP($M335,Criterion_list!$C:$C,Criterion_list!B:B)=0,"",_xlfn.XLOOKUP($M335,Criterion_list!$C:$C,Criterion_list!B:B)),"")</f>
        <v/>
      </c>
      <c r="M335" s="317" t="str">
        <f>IF(J335="","",_xlfn.XLOOKUP(J335,'Criteria Mapping'!B:B,'Criteria Mapping'!A:A))</f>
        <v/>
      </c>
      <c r="N335" s="318" t="str">
        <f>IFERROR(IF(_xlfn.XLOOKUP($J335,Criterion_list!$J:$J,Criterion_list!D:D)=0,"",_xlfn.XLOOKUP($J335,Criterion_list!$J:$J,Criterion_list!D:D)),"")</f>
        <v/>
      </c>
      <c r="O335" s="318" t="str">
        <f>IFERROR(IF(_xlfn.XLOOKUP($M335,Criterion_list!$C:$C,Criterion_list!E:E)=0,"",_xlfn.XLOOKUP($M335,Criterion_list!$C:$C,Criterion_list!E:E)),"")</f>
        <v/>
      </c>
      <c r="P335" s="330"/>
      <c r="Q335" s="304"/>
      <c r="R335" s="319" t="str">
        <f t="shared" ref="R335:R398" si="5">IF(M335="","",IF((COUNTIFS(AB335:XFD335,"NC")+COUNTIFS(AB335:XFD335,"NA")+COUNTIFS(AB335:XFD335,"C"))&lt;COUNTA($AB$13:$XFD$13)/2,"Please select conformity for all sites",IF(COUNTIF(AB335:XFD335,"NC")&gt;0,"NC",IF(COUNTIF(AB335:XFD335,"C")&gt;0,"C","NA"))))</f>
        <v/>
      </c>
      <c r="S335" s="304"/>
      <c r="T335" s="306"/>
      <c r="U335" s="305"/>
      <c r="V335" s="304"/>
      <c r="W335" s="304"/>
      <c r="X335" s="320" t="str">
        <f>IF(M335="","",_xlfn.XLOOKUP(M335,'Criteria Mapping'!A:A,'Criteria Mapping'!W:W))</f>
        <v/>
      </c>
      <c r="Y335" s="320" t="str">
        <f>IF(M335="","",_xlfn.XLOOKUP(M335,'Criteria Mapping'!A:A,'Criteria Mapping'!AH:AH))</f>
        <v/>
      </c>
      <c r="Z335" s="320" t="str">
        <f>IF(M335="","",_xlfn.XLOOKUP(M335,'Criteria Mapping'!A:A,'Criteria Mapping'!AD:AD))</f>
        <v/>
      </c>
      <c r="AA335"/>
      <c r="AC335" s="313"/>
      <c r="AE335" s="313"/>
      <c r="AG335" s="313"/>
      <c r="AI335" s="313"/>
      <c r="AK335" s="313"/>
      <c r="AM335" s="313"/>
      <c r="AO335" s="313"/>
      <c r="AQ335" s="313"/>
      <c r="AS335" s="313"/>
      <c r="AU335" s="313"/>
      <c r="KR335" s="313"/>
      <c r="KT335" s="313"/>
      <c r="KV335" s="313"/>
      <c r="KX335" s="313"/>
      <c r="KZ335" s="313"/>
      <c r="LB335" s="313"/>
      <c r="LD335" s="313"/>
      <c r="LF335" s="313"/>
      <c r="LH335" s="313"/>
      <c r="LJ335" s="313"/>
      <c r="LL335" s="313"/>
      <c r="LN335" s="313"/>
      <c r="LP335" s="313"/>
      <c r="LR335" s="313"/>
      <c r="LT335" s="313"/>
      <c r="LV335" s="313"/>
      <c r="LX335" s="313"/>
      <c r="LZ335" s="313"/>
      <c r="MB335" s="313"/>
      <c r="MD335" s="313"/>
      <c r="MF335" s="313"/>
      <c r="MH335" s="313"/>
      <c r="MJ335" s="313"/>
      <c r="ML335" s="313"/>
      <c r="MN335" s="313"/>
      <c r="MP335" s="313"/>
      <c r="MR335" s="313"/>
      <c r="MT335" s="313"/>
      <c r="MV335" s="313"/>
      <c r="MX335" s="313"/>
      <c r="MZ335" s="313"/>
      <c r="NB335" s="313"/>
      <c r="ND335" s="313"/>
      <c r="NF335" s="313"/>
      <c r="NH335" s="313"/>
      <c r="NJ335" s="313"/>
      <c r="NL335" s="313"/>
      <c r="NN335" s="313"/>
      <c r="NP335" s="313"/>
      <c r="NR335" s="313"/>
    </row>
    <row r="336" spans="1:382" s="281" customFormat="1" ht="150" customHeight="1">
      <c r="A336"/>
      <c r="B336"/>
      <c r="C336"/>
      <c r="D336"/>
      <c r="E336"/>
      <c r="F336"/>
      <c r="G336"/>
      <c r="H336"/>
      <c r="I336" t="str">
        <f>IF(M336="","",INDEX(Criterion_list!F:F,MATCH('MMS criteria'!M336,Criterion_list!C:C,0)))</f>
        <v/>
      </c>
      <c r="J336" s="312"/>
      <c r="K336" s="316" t="str">
        <f>IFERROR(IF(_xlfn.XLOOKUP($M336,Criterion_list!$C:$C,Criterion_list!A:A)=0,"",_xlfn.XLOOKUP($M336,Criterion_list!$C:$C,Criterion_list!A:A)),"")</f>
        <v/>
      </c>
      <c r="L336" s="317" t="str">
        <f>IFERROR(IF(_xlfn.XLOOKUP($M336,Criterion_list!$C:$C,Criterion_list!B:B)=0,"",_xlfn.XLOOKUP($M336,Criterion_list!$C:$C,Criterion_list!B:B)),"")</f>
        <v/>
      </c>
      <c r="M336" s="317" t="str">
        <f>IF(J336="","",_xlfn.XLOOKUP(J336,'Criteria Mapping'!B:B,'Criteria Mapping'!A:A))</f>
        <v/>
      </c>
      <c r="N336" s="318" t="str">
        <f>IFERROR(IF(_xlfn.XLOOKUP($J336,Criterion_list!$J:$J,Criterion_list!D:D)=0,"",_xlfn.XLOOKUP($J336,Criterion_list!$J:$J,Criterion_list!D:D)),"")</f>
        <v/>
      </c>
      <c r="O336" s="318" t="str">
        <f>IFERROR(IF(_xlfn.XLOOKUP($M336,Criterion_list!$C:$C,Criterion_list!E:E)=0,"",_xlfn.XLOOKUP($M336,Criterion_list!$C:$C,Criterion_list!E:E)),"")</f>
        <v/>
      </c>
      <c r="P336" s="330"/>
      <c r="Q336" s="304"/>
      <c r="R336" s="319" t="str">
        <f t="shared" si="5"/>
        <v/>
      </c>
      <c r="S336" s="304"/>
      <c r="T336" s="306"/>
      <c r="U336" s="305"/>
      <c r="V336" s="304"/>
      <c r="W336" s="304"/>
      <c r="X336" s="320" t="str">
        <f>IF(M336="","",_xlfn.XLOOKUP(M336,'Criteria Mapping'!A:A,'Criteria Mapping'!W:W))</f>
        <v/>
      </c>
      <c r="Y336" s="320" t="str">
        <f>IF(M336="","",_xlfn.XLOOKUP(M336,'Criteria Mapping'!A:A,'Criteria Mapping'!AH:AH))</f>
        <v/>
      </c>
      <c r="Z336" s="320" t="str">
        <f>IF(M336="","",_xlfn.XLOOKUP(M336,'Criteria Mapping'!A:A,'Criteria Mapping'!AD:AD))</f>
        <v/>
      </c>
      <c r="AA336"/>
      <c r="AC336" s="313"/>
      <c r="AE336" s="313"/>
      <c r="AG336" s="313"/>
      <c r="AI336" s="313"/>
      <c r="AK336" s="313"/>
      <c r="AM336" s="313"/>
      <c r="AO336" s="313"/>
      <c r="AQ336" s="313"/>
      <c r="AS336" s="313"/>
      <c r="AU336" s="313"/>
      <c r="KR336" s="313"/>
      <c r="KT336" s="313"/>
      <c r="KV336" s="313"/>
      <c r="KX336" s="313"/>
      <c r="KZ336" s="313"/>
      <c r="LB336" s="313"/>
      <c r="LD336" s="313"/>
      <c r="LF336" s="313"/>
      <c r="LH336" s="313"/>
      <c r="LJ336" s="313"/>
      <c r="LL336" s="313"/>
      <c r="LN336" s="313"/>
      <c r="LP336" s="313"/>
      <c r="LR336" s="313"/>
      <c r="LT336" s="313"/>
      <c r="LV336" s="313"/>
      <c r="LX336" s="313"/>
      <c r="LZ336" s="313"/>
      <c r="MB336" s="313"/>
      <c r="MD336" s="313"/>
      <c r="MF336" s="313"/>
      <c r="MH336" s="313"/>
      <c r="MJ336" s="313"/>
      <c r="ML336" s="313"/>
      <c r="MN336" s="313"/>
      <c r="MP336" s="313"/>
      <c r="MR336" s="313"/>
      <c r="MT336" s="313"/>
      <c r="MV336" s="313"/>
      <c r="MX336" s="313"/>
      <c r="MZ336" s="313"/>
      <c r="NB336" s="313"/>
      <c r="ND336" s="313"/>
      <c r="NF336" s="313"/>
      <c r="NH336" s="313"/>
      <c r="NJ336" s="313"/>
      <c r="NL336" s="313"/>
      <c r="NN336" s="313"/>
      <c r="NP336" s="313"/>
      <c r="NR336" s="313"/>
    </row>
    <row r="337" spans="1:382" s="281" customFormat="1" ht="150" customHeight="1">
      <c r="A337"/>
      <c r="B337"/>
      <c r="C337"/>
      <c r="D337"/>
      <c r="E337"/>
      <c r="F337"/>
      <c r="G337"/>
      <c r="H337"/>
      <c r="I337" t="str">
        <f>IF(M337="","",INDEX(Criterion_list!F:F,MATCH('MMS criteria'!M337,Criterion_list!C:C,0)))</f>
        <v/>
      </c>
      <c r="J337" s="312"/>
      <c r="K337" s="316" t="str">
        <f>IFERROR(IF(_xlfn.XLOOKUP($M337,Criterion_list!$C:$C,Criterion_list!A:A)=0,"",_xlfn.XLOOKUP($M337,Criterion_list!$C:$C,Criterion_list!A:A)),"")</f>
        <v/>
      </c>
      <c r="L337" s="317" t="str">
        <f>IFERROR(IF(_xlfn.XLOOKUP($M337,Criterion_list!$C:$C,Criterion_list!B:B)=0,"",_xlfn.XLOOKUP($M337,Criterion_list!$C:$C,Criterion_list!B:B)),"")</f>
        <v/>
      </c>
      <c r="M337" s="317" t="str">
        <f>IF(J337="","",_xlfn.XLOOKUP(J337,'Criteria Mapping'!B:B,'Criteria Mapping'!A:A))</f>
        <v/>
      </c>
      <c r="N337" s="318" t="str">
        <f>IFERROR(IF(_xlfn.XLOOKUP($J337,Criterion_list!$J:$J,Criterion_list!D:D)=0,"",_xlfn.XLOOKUP($J337,Criterion_list!$J:$J,Criterion_list!D:D)),"")</f>
        <v/>
      </c>
      <c r="O337" s="318" t="str">
        <f>IFERROR(IF(_xlfn.XLOOKUP($M337,Criterion_list!$C:$C,Criterion_list!E:E)=0,"",_xlfn.XLOOKUP($M337,Criterion_list!$C:$C,Criterion_list!E:E)),"")</f>
        <v/>
      </c>
      <c r="P337" s="330"/>
      <c r="Q337" s="304"/>
      <c r="R337" s="319" t="str">
        <f t="shared" si="5"/>
        <v/>
      </c>
      <c r="S337" s="304"/>
      <c r="T337" s="306"/>
      <c r="U337" s="305"/>
      <c r="V337" s="304"/>
      <c r="W337" s="304"/>
      <c r="X337" s="320" t="str">
        <f>IF(M337="","",_xlfn.XLOOKUP(M337,'Criteria Mapping'!A:A,'Criteria Mapping'!W:W))</f>
        <v/>
      </c>
      <c r="Y337" s="320" t="str">
        <f>IF(M337="","",_xlfn.XLOOKUP(M337,'Criteria Mapping'!A:A,'Criteria Mapping'!AH:AH))</f>
        <v/>
      </c>
      <c r="Z337" s="320" t="str">
        <f>IF(M337="","",_xlfn.XLOOKUP(M337,'Criteria Mapping'!A:A,'Criteria Mapping'!AD:AD))</f>
        <v/>
      </c>
      <c r="AA337"/>
      <c r="AC337" s="313"/>
      <c r="AE337" s="313"/>
      <c r="AG337" s="313"/>
      <c r="AI337" s="313"/>
      <c r="AK337" s="313"/>
      <c r="AM337" s="313"/>
      <c r="AO337" s="313"/>
      <c r="AQ337" s="313"/>
      <c r="AS337" s="313"/>
      <c r="AU337" s="313"/>
      <c r="KR337" s="313"/>
      <c r="KT337" s="313"/>
      <c r="KV337" s="313"/>
      <c r="KX337" s="313"/>
      <c r="KZ337" s="313"/>
      <c r="LB337" s="313"/>
      <c r="LD337" s="313"/>
      <c r="LF337" s="313"/>
      <c r="LH337" s="313"/>
      <c r="LJ337" s="313"/>
      <c r="LL337" s="313"/>
      <c r="LN337" s="313"/>
      <c r="LP337" s="313"/>
      <c r="LR337" s="313"/>
      <c r="LT337" s="313"/>
      <c r="LV337" s="313"/>
      <c r="LX337" s="313"/>
      <c r="LZ337" s="313"/>
      <c r="MB337" s="313"/>
      <c r="MD337" s="313"/>
      <c r="MF337" s="313"/>
      <c r="MH337" s="313"/>
      <c r="MJ337" s="313"/>
      <c r="ML337" s="313"/>
      <c r="MN337" s="313"/>
      <c r="MP337" s="313"/>
      <c r="MR337" s="313"/>
      <c r="MT337" s="313"/>
      <c r="MV337" s="313"/>
      <c r="MX337" s="313"/>
      <c r="MZ337" s="313"/>
      <c r="NB337" s="313"/>
      <c r="ND337" s="313"/>
      <c r="NF337" s="313"/>
      <c r="NH337" s="313"/>
      <c r="NJ337" s="313"/>
      <c r="NL337" s="313"/>
      <c r="NN337" s="313"/>
      <c r="NP337" s="313"/>
      <c r="NR337" s="313"/>
    </row>
    <row r="338" spans="1:382" s="281" customFormat="1" ht="150" customHeight="1">
      <c r="A338"/>
      <c r="B338"/>
      <c r="C338"/>
      <c r="D338"/>
      <c r="E338"/>
      <c r="F338"/>
      <c r="G338"/>
      <c r="H338"/>
      <c r="I338" t="str">
        <f>IF(M338="","",INDEX(Criterion_list!F:F,MATCH('MMS criteria'!M338,Criterion_list!C:C,0)))</f>
        <v/>
      </c>
      <c r="J338" s="312"/>
      <c r="K338" s="316" t="str">
        <f>IFERROR(IF(_xlfn.XLOOKUP($M338,Criterion_list!$C:$C,Criterion_list!A:A)=0,"",_xlfn.XLOOKUP($M338,Criterion_list!$C:$C,Criterion_list!A:A)),"")</f>
        <v/>
      </c>
      <c r="L338" s="317" t="str">
        <f>IFERROR(IF(_xlfn.XLOOKUP($M338,Criterion_list!$C:$C,Criterion_list!B:B)=0,"",_xlfn.XLOOKUP($M338,Criterion_list!$C:$C,Criterion_list!B:B)),"")</f>
        <v/>
      </c>
      <c r="M338" s="317" t="str">
        <f>IF(J338="","",_xlfn.XLOOKUP(J338,'Criteria Mapping'!B:B,'Criteria Mapping'!A:A))</f>
        <v/>
      </c>
      <c r="N338" s="318" t="str">
        <f>IFERROR(IF(_xlfn.XLOOKUP($J338,Criterion_list!$J:$J,Criterion_list!D:D)=0,"",_xlfn.XLOOKUP($J338,Criterion_list!$J:$J,Criterion_list!D:D)),"")</f>
        <v/>
      </c>
      <c r="O338" s="318" t="str">
        <f>IFERROR(IF(_xlfn.XLOOKUP($M338,Criterion_list!$C:$C,Criterion_list!E:E)=0,"",_xlfn.XLOOKUP($M338,Criterion_list!$C:$C,Criterion_list!E:E)),"")</f>
        <v/>
      </c>
      <c r="P338" s="330"/>
      <c r="Q338" s="304"/>
      <c r="R338" s="319" t="str">
        <f t="shared" si="5"/>
        <v/>
      </c>
      <c r="S338" s="304"/>
      <c r="T338" s="306"/>
      <c r="U338" s="305"/>
      <c r="V338" s="304"/>
      <c r="W338" s="304"/>
      <c r="X338" s="320" t="str">
        <f>IF(M338="","",_xlfn.XLOOKUP(M338,'Criteria Mapping'!A:A,'Criteria Mapping'!W:W))</f>
        <v/>
      </c>
      <c r="Y338" s="320" t="str">
        <f>IF(M338="","",_xlfn.XLOOKUP(M338,'Criteria Mapping'!A:A,'Criteria Mapping'!AH:AH))</f>
        <v/>
      </c>
      <c r="Z338" s="320" t="str">
        <f>IF(M338="","",_xlfn.XLOOKUP(M338,'Criteria Mapping'!A:A,'Criteria Mapping'!AD:AD))</f>
        <v/>
      </c>
      <c r="AA338"/>
      <c r="AC338" s="313"/>
      <c r="AE338" s="313"/>
      <c r="AG338" s="313"/>
      <c r="AI338" s="313"/>
      <c r="AK338" s="313"/>
      <c r="AM338" s="313"/>
      <c r="AO338" s="313"/>
      <c r="AQ338" s="313"/>
      <c r="AS338" s="313"/>
      <c r="AU338" s="313"/>
      <c r="KR338" s="313"/>
      <c r="KT338" s="313"/>
      <c r="KV338" s="313"/>
      <c r="KX338" s="313"/>
      <c r="KZ338" s="313"/>
      <c r="LB338" s="313"/>
      <c r="LD338" s="313"/>
      <c r="LF338" s="313"/>
      <c r="LH338" s="313"/>
      <c r="LJ338" s="313"/>
      <c r="LL338" s="313"/>
      <c r="LN338" s="313"/>
      <c r="LP338" s="313"/>
      <c r="LR338" s="313"/>
      <c r="LT338" s="313"/>
      <c r="LV338" s="313"/>
      <c r="LX338" s="313"/>
      <c r="LZ338" s="313"/>
      <c r="MB338" s="313"/>
      <c r="MD338" s="313"/>
      <c r="MF338" s="313"/>
      <c r="MH338" s="313"/>
      <c r="MJ338" s="313"/>
      <c r="ML338" s="313"/>
      <c r="MN338" s="313"/>
      <c r="MP338" s="313"/>
      <c r="MR338" s="313"/>
      <c r="MT338" s="313"/>
      <c r="MV338" s="313"/>
      <c r="MX338" s="313"/>
      <c r="MZ338" s="313"/>
      <c r="NB338" s="313"/>
      <c r="ND338" s="313"/>
      <c r="NF338" s="313"/>
      <c r="NH338" s="313"/>
      <c r="NJ338" s="313"/>
      <c r="NL338" s="313"/>
      <c r="NN338" s="313"/>
      <c r="NP338" s="313"/>
      <c r="NR338" s="313"/>
    </row>
    <row r="339" spans="1:382" s="281" customFormat="1" ht="150" customHeight="1">
      <c r="A339"/>
      <c r="B339"/>
      <c r="C339"/>
      <c r="D339"/>
      <c r="E339"/>
      <c r="F339"/>
      <c r="G339"/>
      <c r="H339"/>
      <c r="I339" t="str">
        <f>IF(M339="","",INDEX(Criterion_list!F:F,MATCH('MMS criteria'!M339,Criterion_list!C:C,0)))</f>
        <v/>
      </c>
      <c r="J339" s="312"/>
      <c r="K339" s="316" t="str">
        <f>IFERROR(IF(_xlfn.XLOOKUP($M339,Criterion_list!$C:$C,Criterion_list!A:A)=0,"",_xlfn.XLOOKUP($M339,Criterion_list!$C:$C,Criterion_list!A:A)),"")</f>
        <v/>
      </c>
      <c r="L339" s="317" t="str">
        <f>IFERROR(IF(_xlfn.XLOOKUP($M339,Criterion_list!$C:$C,Criterion_list!B:B)=0,"",_xlfn.XLOOKUP($M339,Criterion_list!$C:$C,Criterion_list!B:B)),"")</f>
        <v/>
      </c>
      <c r="M339" s="317" t="str">
        <f>IF(J339="","",_xlfn.XLOOKUP(J339,'Criteria Mapping'!B:B,'Criteria Mapping'!A:A))</f>
        <v/>
      </c>
      <c r="N339" s="318" t="str">
        <f>IFERROR(IF(_xlfn.XLOOKUP($J339,Criterion_list!$J:$J,Criterion_list!D:D)=0,"",_xlfn.XLOOKUP($J339,Criterion_list!$J:$J,Criterion_list!D:D)),"")</f>
        <v/>
      </c>
      <c r="O339" s="318" t="str">
        <f>IFERROR(IF(_xlfn.XLOOKUP($M339,Criterion_list!$C:$C,Criterion_list!E:E)=0,"",_xlfn.XLOOKUP($M339,Criterion_list!$C:$C,Criterion_list!E:E)),"")</f>
        <v/>
      </c>
      <c r="P339" s="330"/>
      <c r="Q339" s="304"/>
      <c r="R339" s="319" t="str">
        <f t="shared" si="5"/>
        <v/>
      </c>
      <c r="S339" s="304"/>
      <c r="T339" s="306"/>
      <c r="U339" s="305"/>
      <c r="V339" s="304"/>
      <c r="W339" s="304"/>
      <c r="X339" s="320" t="str">
        <f>IF(M339="","",_xlfn.XLOOKUP(M339,'Criteria Mapping'!A:A,'Criteria Mapping'!W:W))</f>
        <v/>
      </c>
      <c r="Y339" s="320" t="str">
        <f>IF(M339="","",_xlfn.XLOOKUP(M339,'Criteria Mapping'!A:A,'Criteria Mapping'!AH:AH))</f>
        <v/>
      </c>
      <c r="Z339" s="320" t="str">
        <f>IF(M339="","",_xlfn.XLOOKUP(M339,'Criteria Mapping'!A:A,'Criteria Mapping'!AD:AD))</f>
        <v/>
      </c>
      <c r="AA339"/>
      <c r="AC339" s="313"/>
      <c r="AE339" s="313"/>
      <c r="AG339" s="313"/>
      <c r="AI339" s="313"/>
      <c r="AK339" s="313"/>
      <c r="AM339" s="313"/>
      <c r="AO339" s="313"/>
      <c r="AQ339" s="313"/>
      <c r="AS339" s="313"/>
      <c r="AU339" s="313"/>
      <c r="KR339" s="313"/>
      <c r="KT339" s="313"/>
      <c r="KV339" s="313"/>
      <c r="KX339" s="313"/>
      <c r="KZ339" s="313"/>
      <c r="LB339" s="313"/>
      <c r="LD339" s="313"/>
      <c r="LF339" s="313"/>
      <c r="LH339" s="313"/>
      <c r="LJ339" s="313"/>
      <c r="LL339" s="313"/>
      <c r="LN339" s="313"/>
      <c r="LP339" s="313"/>
      <c r="LR339" s="313"/>
      <c r="LT339" s="313"/>
      <c r="LV339" s="313"/>
      <c r="LX339" s="313"/>
      <c r="LZ339" s="313"/>
      <c r="MB339" s="313"/>
      <c r="MD339" s="313"/>
      <c r="MF339" s="313"/>
      <c r="MH339" s="313"/>
      <c r="MJ339" s="313"/>
      <c r="ML339" s="313"/>
      <c r="MN339" s="313"/>
      <c r="MP339" s="313"/>
      <c r="MR339" s="313"/>
      <c r="MT339" s="313"/>
      <c r="MV339" s="313"/>
      <c r="MX339" s="313"/>
      <c r="MZ339" s="313"/>
      <c r="NB339" s="313"/>
      <c r="ND339" s="313"/>
      <c r="NF339" s="313"/>
      <c r="NH339" s="313"/>
      <c r="NJ339" s="313"/>
      <c r="NL339" s="313"/>
      <c r="NN339" s="313"/>
      <c r="NP339" s="313"/>
      <c r="NR339" s="313"/>
    </row>
    <row r="340" spans="1:382" s="281" customFormat="1" ht="150" customHeight="1">
      <c r="A340"/>
      <c r="B340"/>
      <c r="C340"/>
      <c r="D340"/>
      <c r="E340"/>
      <c r="F340"/>
      <c r="G340"/>
      <c r="H340"/>
      <c r="I340" t="str">
        <f>IF(M340="","",INDEX(Criterion_list!F:F,MATCH('MMS criteria'!M340,Criterion_list!C:C,0)))</f>
        <v/>
      </c>
      <c r="J340" s="312"/>
      <c r="K340" s="316" t="str">
        <f>IFERROR(IF(_xlfn.XLOOKUP($M340,Criterion_list!$C:$C,Criterion_list!A:A)=0,"",_xlfn.XLOOKUP($M340,Criterion_list!$C:$C,Criterion_list!A:A)),"")</f>
        <v/>
      </c>
      <c r="L340" s="317" t="str">
        <f>IFERROR(IF(_xlfn.XLOOKUP($M340,Criterion_list!$C:$C,Criterion_list!B:B)=0,"",_xlfn.XLOOKUP($M340,Criterion_list!$C:$C,Criterion_list!B:B)),"")</f>
        <v/>
      </c>
      <c r="M340" s="317" t="str">
        <f>IF(J340="","",_xlfn.XLOOKUP(J340,'Criteria Mapping'!B:B,'Criteria Mapping'!A:A))</f>
        <v/>
      </c>
      <c r="N340" s="318" t="str">
        <f>IFERROR(IF(_xlfn.XLOOKUP($J340,Criterion_list!$J:$J,Criterion_list!D:D)=0,"",_xlfn.XLOOKUP($J340,Criterion_list!$J:$J,Criterion_list!D:D)),"")</f>
        <v/>
      </c>
      <c r="O340" s="318" t="str">
        <f>IFERROR(IF(_xlfn.XLOOKUP($M340,Criterion_list!$C:$C,Criterion_list!E:E)=0,"",_xlfn.XLOOKUP($M340,Criterion_list!$C:$C,Criterion_list!E:E)),"")</f>
        <v/>
      </c>
      <c r="P340" s="330"/>
      <c r="Q340" s="304"/>
      <c r="R340" s="319" t="str">
        <f t="shared" si="5"/>
        <v/>
      </c>
      <c r="S340" s="304"/>
      <c r="T340" s="306"/>
      <c r="U340" s="305"/>
      <c r="V340" s="304"/>
      <c r="W340" s="304"/>
      <c r="X340" s="320" t="str">
        <f>IF(M340="","",_xlfn.XLOOKUP(M340,'Criteria Mapping'!A:A,'Criteria Mapping'!W:W))</f>
        <v/>
      </c>
      <c r="Y340" s="320" t="str">
        <f>IF(M340="","",_xlfn.XLOOKUP(M340,'Criteria Mapping'!A:A,'Criteria Mapping'!AH:AH))</f>
        <v/>
      </c>
      <c r="Z340" s="320" t="str">
        <f>IF(M340="","",_xlfn.XLOOKUP(M340,'Criteria Mapping'!A:A,'Criteria Mapping'!AD:AD))</f>
        <v/>
      </c>
      <c r="AA340"/>
      <c r="AC340" s="313"/>
      <c r="AE340" s="313"/>
      <c r="AG340" s="313"/>
      <c r="AI340" s="313"/>
      <c r="AK340" s="313"/>
      <c r="AM340" s="313"/>
      <c r="AO340" s="313"/>
      <c r="AQ340" s="313"/>
      <c r="AS340" s="313"/>
      <c r="AU340" s="313"/>
      <c r="KR340" s="313"/>
      <c r="KT340" s="313"/>
      <c r="KV340" s="313"/>
      <c r="KX340" s="313"/>
      <c r="KZ340" s="313"/>
      <c r="LB340" s="313"/>
      <c r="LD340" s="313"/>
      <c r="LF340" s="313"/>
      <c r="LH340" s="313"/>
      <c r="LJ340" s="313"/>
      <c r="LL340" s="313"/>
      <c r="LN340" s="313"/>
      <c r="LP340" s="313"/>
      <c r="LR340" s="313"/>
      <c r="LT340" s="313"/>
      <c r="LV340" s="313"/>
      <c r="LX340" s="313"/>
      <c r="LZ340" s="313"/>
      <c r="MB340" s="313"/>
      <c r="MD340" s="313"/>
      <c r="MF340" s="313"/>
      <c r="MH340" s="313"/>
      <c r="MJ340" s="313"/>
      <c r="ML340" s="313"/>
      <c r="MN340" s="313"/>
      <c r="MP340" s="313"/>
      <c r="MR340" s="313"/>
      <c r="MT340" s="313"/>
      <c r="MV340" s="313"/>
      <c r="MX340" s="313"/>
      <c r="MZ340" s="313"/>
      <c r="NB340" s="313"/>
      <c r="ND340" s="313"/>
      <c r="NF340" s="313"/>
      <c r="NH340" s="313"/>
      <c r="NJ340" s="313"/>
      <c r="NL340" s="313"/>
      <c r="NN340" s="313"/>
      <c r="NP340" s="313"/>
      <c r="NR340" s="313"/>
    </row>
    <row r="341" spans="1:382" s="281" customFormat="1" ht="150" customHeight="1">
      <c r="A341"/>
      <c r="B341"/>
      <c r="C341"/>
      <c r="D341"/>
      <c r="E341"/>
      <c r="F341"/>
      <c r="G341"/>
      <c r="H341"/>
      <c r="I341" t="str">
        <f>IF(M341="","",INDEX(Criterion_list!F:F,MATCH('MMS criteria'!M341,Criterion_list!C:C,0)))</f>
        <v/>
      </c>
      <c r="J341" s="312"/>
      <c r="K341" s="316" t="str">
        <f>IFERROR(IF(_xlfn.XLOOKUP($M341,Criterion_list!$C:$C,Criterion_list!A:A)=0,"",_xlfn.XLOOKUP($M341,Criterion_list!$C:$C,Criterion_list!A:A)),"")</f>
        <v/>
      </c>
      <c r="L341" s="317" t="str">
        <f>IFERROR(IF(_xlfn.XLOOKUP($M341,Criterion_list!$C:$C,Criterion_list!B:B)=0,"",_xlfn.XLOOKUP($M341,Criterion_list!$C:$C,Criterion_list!B:B)),"")</f>
        <v/>
      </c>
      <c r="M341" s="317" t="str">
        <f>IF(J341="","",_xlfn.XLOOKUP(J341,'Criteria Mapping'!B:B,'Criteria Mapping'!A:A))</f>
        <v/>
      </c>
      <c r="N341" s="318" t="str">
        <f>IFERROR(IF(_xlfn.XLOOKUP($J341,Criterion_list!$J:$J,Criterion_list!D:D)=0,"",_xlfn.XLOOKUP($J341,Criterion_list!$J:$J,Criterion_list!D:D)),"")</f>
        <v/>
      </c>
      <c r="O341" s="318" t="str">
        <f>IFERROR(IF(_xlfn.XLOOKUP($M341,Criterion_list!$C:$C,Criterion_list!E:E)=0,"",_xlfn.XLOOKUP($M341,Criterion_list!$C:$C,Criterion_list!E:E)),"")</f>
        <v/>
      </c>
      <c r="P341" s="330"/>
      <c r="Q341" s="304"/>
      <c r="R341" s="319" t="str">
        <f t="shared" si="5"/>
        <v/>
      </c>
      <c r="S341" s="304"/>
      <c r="T341" s="306"/>
      <c r="U341" s="305"/>
      <c r="V341" s="304"/>
      <c r="W341" s="304"/>
      <c r="X341" s="320" t="str">
        <f>IF(M341="","",_xlfn.XLOOKUP(M341,'Criteria Mapping'!A:A,'Criteria Mapping'!W:W))</f>
        <v/>
      </c>
      <c r="Y341" s="320" t="str">
        <f>IF(M341="","",_xlfn.XLOOKUP(M341,'Criteria Mapping'!A:A,'Criteria Mapping'!AH:AH))</f>
        <v/>
      </c>
      <c r="Z341" s="320" t="str">
        <f>IF(M341="","",_xlfn.XLOOKUP(M341,'Criteria Mapping'!A:A,'Criteria Mapping'!AD:AD))</f>
        <v/>
      </c>
      <c r="AA341"/>
      <c r="AC341" s="313"/>
      <c r="AE341" s="313"/>
      <c r="AG341" s="313"/>
      <c r="AI341" s="313"/>
      <c r="AK341" s="313"/>
      <c r="AM341" s="313"/>
      <c r="AO341" s="313"/>
      <c r="AQ341" s="313"/>
      <c r="AS341" s="313"/>
      <c r="AU341" s="313"/>
      <c r="KR341" s="313"/>
      <c r="KT341" s="313"/>
      <c r="KV341" s="313"/>
      <c r="KX341" s="313"/>
      <c r="KZ341" s="313"/>
      <c r="LB341" s="313"/>
      <c r="LD341" s="313"/>
      <c r="LF341" s="313"/>
      <c r="LH341" s="313"/>
      <c r="LJ341" s="313"/>
      <c r="LL341" s="313"/>
      <c r="LN341" s="313"/>
      <c r="LP341" s="313"/>
      <c r="LR341" s="313"/>
      <c r="LT341" s="313"/>
      <c r="LV341" s="313"/>
      <c r="LX341" s="313"/>
      <c r="LZ341" s="313"/>
      <c r="MB341" s="313"/>
      <c r="MD341" s="313"/>
      <c r="MF341" s="313"/>
      <c r="MH341" s="313"/>
      <c r="MJ341" s="313"/>
      <c r="ML341" s="313"/>
      <c r="MN341" s="313"/>
      <c r="MP341" s="313"/>
      <c r="MR341" s="313"/>
      <c r="MT341" s="313"/>
      <c r="MV341" s="313"/>
      <c r="MX341" s="313"/>
      <c r="MZ341" s="313"/>
      <c r="NB341" s="313"/>
      <c r="ND341" s="313"/>
      <c r="NF341" s="313"/>
      <c r="NH341" s="313"/>
      <c r="NJ341" s="313"/>
      <c r="NL341" s="313"/>
      <c r="NN341" s="313"/>
      <c r="NP341" s="313"/>
      <c r="NR341" s="313"/>
    </row>
    <row r="342" spans="1:382" s="281" customFormat="1" ht="150" customHeight="1">
      <c r="A342"/>
      <c r="B342"/>
      <c r="C342"/>
      <c r="D342"/>
      <c r="E342"/>
      <c r="F342"/>
      <c r="G342"/>
      <c r="H342"/>
      <c r="I342" t="str">
        <f>IF(M342="","",INDEX(Criterion_list!F:F,MATCH('MMS criteria'!M342,Criterion_list!C:C,0)))</f>
        <v/>
      </c>
      <c r="J342" s="312"/>
      <c r="K342" s="316" t="str">
        <f>IFERROR(IF(_xlfn.XLOOKUP($M342,Criterion_list!$C:$C,Criterion_list!A:A)=0,"",_xlfn.XLOOKUP($M342,Criterion_list!$C:$C,Criterion_list!A:A)),"")</f>
        <v/>
      </c>
      <c r="L342" s="317" t="str">
        <f>IFERROR(IF(_xlfn.XLOOKUP($M342,Criterion_list!$C:$C,Criterion_list!B:B)=0,"",_xlfn.XLOOKUP($M342,Criterion_list!$C:$C,Criterion_list!B:B)),"")</f>
        <v/>
      </c>
      <c r="M342" s="317" t="str">
        <f>IF(J342="","",_xlfn.XLOOKUP(J342,'Criteria Mapping'!B:B,'Criteria Mapping'!A:A))</f>
        <v/>
      </c>
      <c r="N342" s="318" t="str">
        <f>IFERROR(IF(_xlfn.XLOOKUP($J342,Criterion_list!$J:$J,Criterion_list!D:D)=0,"",_xlfn.XLOOKUP($J342,Criterion_list!$J:$J,Criterion_list!D:D)),"")</f>
        <v/>
      </c>
      <c r="O342" s="318" t="str">
        <f>IFERROR(IF(_xlfn.XLOOKUP($M342,Criterion_list!$C:$C,Criterion_list!E:E)=0,"",_xlfn.XLOOKUP($M342,Criterion_list!$C:$C,Criterion_list!E:E)),"")</f>
        <v/>
      </c>
      <c r="P342" s="330"/>
      <c r="Q342" s="304"/>
      <c r="R342" s="319" t="str">
        <f t="shared" si="5"/>
        <v/>
      </c>
      <c r="S342" s="304"/>
      <c r="T342" s="306"/>
      <c r="U342" s="305"/>
      <c r="V342" s="304"/>
      <c r="W342" s="304"/>
      <c r="X342" s="320" t="str">
        <f>IF(M342="","",_xlfn.XLOOKUP(M342,'Criteria Mapping'!A:A,'Criteria Mapping'!W:W))</f>
        <v/>
      </c>
      <c r="Y342" s="320" t="str">
        <f>IF(M342="","",_xlfn.XLOOKUP(M342,'Criteria Mapping'!A:A,'Criteria Mapping'!AH:AH))</f>
        <v/>
      </c>
      <c r="Z342" s="320" t="str">
        <f>IF(M342="","",_xlfn.XLOOKUP(M342,'Criteria Mapping'!A:A,'Criteria Mapping'!AD:AD))</f>
        <v/>
      </c>
      <c r="AA342"/>
      <c r="AC342" s="313"/>
      <c r="AE342" s="313"/>
      <c r="AG342" s="313"/>
      <c r="AI342" s="313"/>
      <c r="AK342" s="313"/>
      <c r="AM342" s="313"/>
      <c r="AO342" s="313"/>
      <c r="AQ342" s="313"/>
      <c r="AS342" s="313"/>
      <c r="AU342" s="313"/>
      <c r="KR342" s="313"/>
      <c r="KT342" s="313"/>
      <c r="KV342" s="313"/>
      <c r="KX342" s="313"/>
      <c r="KZ342" s="313"/>
      <c r="LB342" s="313"/>
      <c r="LD342" s="313"/>
      <c r="LF342" s="313"/>
      <c r="LH342" s="313"/>
      <c r="LJ342" s="313"/>
      <c r="LL342" s="313"/>
      <c r="LN342" s="313"/>
      <c r="LP342" s="313"/>
      <c r="LR342" s="313"/>
      <c r="LT342" s="313"/>
      <c r="LV342" s="313"/>
      <c r="LX342" s="313"/>
      <c r="LZ342" s="313"/>
      <c r="MB342" s="313"/>
      <c r="MD342" s="313"/>
      <c r="MF342" s="313"/>
      <c r="MH342" s="313"/>
      <c r="MJ342" s="313"/>
      <c r="ML342" s="313"/>
      <c r="MN342" s="313"/>
      <c r="MP342" s="313"/>
      <c r="MR342" s="313"/>
      <c r="MT342" s="313"/>
      <c r="MV342" s="313"/>
      <c r="MX342" s="313"/>
      <c r="MZ342" s="313"/>
      <c r="NB342" s="313"/>
      <c r="ND342" s="313"/>
      <c r="NF342" s="313"/>
      <c r="NH342" s="313"/>
      <c r="NJ342" s="313"/>
      <c r="NL342" s="313"/>
      <c r="NN342" s="313"/>
      <c r="NP342" s="313"/>
      <c r="NR342" s="313"/>
    </row>
    <row r="343" spans="1:382" s="281" customFormat="1" ht="150" customHeight="1">
      <c r="A343"/>
      <c r="B343"/>
      <c r="C343"/>
      <c r="D343"/>
      <c r="E343"/>
      <c r="F343"/>
      <c r="G343"/>
      <c r="H343"/>
      <c r="I343" t="str">
        <f>IF(M343="","",INDEX(Criterion_list!F:F,MATCH('MMS criteria'!M343,Criterion_list!C:C,0)))</f>
        <v/>
      </c>
      <c r="J343" s="312"/>
      <c r="K343" s="316" t="str">
        <f>IFERROR(IF(_xlfn.XLOOKUP($M343,Criterion_list!$C:$C,Criterion_list!A:A)=0,"",_xlfn.XLOOKUP($M343,Criterion_list!$C:$C,Criterion_list!A:A)),"")</f>
        <v/>
      </c>
      <c r="L343" s="317" t="str">
        <f>IFERROR(IF(_xlfn.XLOOKUP($M343,Criterion_list!$C:$C,Criterion_list!B:B)=0,"",_xlfn.XLOOKUP($M343,Criterion_list!$C:$C,Criterion_list!B:B)),"")</f>
        <v/>
      </c>
      <c r="M343" s="317" t="str">
        <f>IF(J343="","",_xlfn.XLOOKUP(J343,'Criteria Mapping'!B:B,'Criteria Mapping'!A:A))</f>
        <v/>
      </c>
      <c r="N343" s="318" t="str">
        <f>IFERROR(IF(_xlfn.XLOOKUP($J343,Criterion_list!$J:$J,Criterion_list!D:D)=0,"",_xlfn.XLOOKUP($J343,Criterion_list!$J:$J,Criterion_list!D:D)),"")</f>
        <v/>
      </c>
      <c r="O343" s="318" t="str">
        <f>IFERROR(IF(_xlfn.XLOOKUP($M343,Criterion_list!$C:$C,Criterion_list!E:E)=0,"",_xlfn.XLOOKUP($M343,Criterion_list!$C:$C,Criterion_list!E:E)),"")</f>
        <v/>
      </c>
      <c r="P343" s="330"/>
      <c r="Q343" s="304"/>
      <c r="R343" s="319" t="str">
        <f t="shared" si="5"/>
        <v/>
      </c>
      <c r="S343" s="304"/>
      <c r="T343" s="306"/>
      <c r="U343" s="305"/>
      <c r="V343" s="304"/>
      <c r="W343" s="304"/>
      <c r="X343" s="320" t="str">
        <f>IF(M343="","",_xlfn.XLOOKUP(M343,'Criteria Mapping'!A:A,'Criteria Mapping'!W:W))</f>
        <v/>
      </c>
      <c r="Y343" s="320" t="str">
        <f>IF(M343="","",_xlfn.XLOOKUP(M343,'Criteria Mapping'!A:A,'Criteria Mapping'!AH:AH))</f>
        <v/>
      </c>
      <c r="Z343" s="320" t="str">
        <f>IF(M343="","",_xlfn.XLOOKUP(M343,'Criteria Mapping'!A:A,'Criteria Mapping'!AD:AD))</f>
        <v/>
      </c>
      <c r="AA343"/>
      <c r="AC343" s="313"/>
      <c r="AE343" s="313"/>
      <c r="AG343" s="313"/>
      <c r="AI343" s="313"/>
      <c r="AK343" s="313"/>
      <c r="AM343" s="313"/>
      <c r="AO343" s="313"/>
      <c r="AQ343" s="313"/>
      <c r="AS343" s="313"/>
      <c r="AU343" s="313"/>
      <c r="KR343" s="313"/>
      <c r="KT343" s="313"/>
      <c r="KV343" s="313"/>
      <c r="KX343" s="313"/>
      <c r="KZ343" s="313"/>
      <c r="LB343" s="313"/>
      <c r="LD343" s="313"/>
      <c r="LF343" s="313"/>
      <c r="LH343" s="313"/>
      <c r="LJ343" s="313"/>
      <c r="LL343" s="313"/>
      <c r="LN343" s="313"/>
      <c r="LP343" s="313"/>
      <c r="LR343" s="313"/>
      <c r="LT343" s="313"/>
      <c r="LV343" s="313"/>
      <c r="LX343" s="313"/>
      <c r="LZ343" s="313"/>
      <c r="MB343" s="313"/>
      <c r="MD343" s="313"/>
      <c r="MF343" s="313"/>
      <c r="MH343" s="313"/>
      <c r="MJ343" s="313"/>
      <c r="ML343" s="313"/>
      <c r="MN343" s="313"/>
      <c r="MP343" s="313"/>
      <c r="MR343" s="313"/>
      <c r="MT343" s="313"/>
      <c r="MV343" s="313"/>
      <c r="MX343" s="313"/>
      <c r="MZ343" s="313"/>
      <c r="NB343" s="313"/>
      <c r="ND343" s="313"/>
      <c r="NF343" s="313"/>
      <c r="NH343" s="313"/>
      <c r="NJ343" s="313"/>
      <c r="NL343" s="313"/>
      <c r="NN343" s="313"/>
      <c r="NP343" s="313"/>
      <c r="NR343" s="313"/>
    </row>
    <row r="344" spans="1:382" s="281" customFormat="1" ht="150" customHeight="1">
      <c r="A344"/>
      <c r="B344"/>
      <c r="C344"/>
      <c r="D344"/>
      <c r="E344"/>
      <c r="F344"/>
      <c r="G344"/>
      <c r="H344"/>
      <c r="I344" t="str">
        <f>IF(M344="","",INDEX(Criterion_list!F:F,MATCH('MMS criteria'!M344,Criterion_list!C:C,0)))</f>
        <v/>
      </c>
      <c r="J344" s="312"/>
      <c r="K344" s="316" t="str">
        <f>IFERROR(IF(_xlfn.XLOOKUP($M344,Criterion_list!$C:$C,Criterion_list!A:A)=0,"",_xlfn.XLOOKUP($M344,Criterion_list!$C:$C,Criterion_list!A:A)),"")</f>
        <v/>
      </c>
      <c r="L344" s="317" t="str">
        <f>IFERROR(IF(_xlfn.XLOOKUP($M344,Criterion_list!$C:$C,Criterion_list!B:B)=0,"",_xlfn.XLOOKUP($M344,Criterion_list!$C:$C,Criterion_list!B:B)),"")</f>
        <v/>
      </c>
      <c r="M344" s="317" t="str">
        <f>IF(J344="","",_xlfn.XLOOKUP(J344,'Criteria Mapping'!B:B,'Criteria Mapping'!A:A))</f>
        <v/>
      </c>
      <c r="N344" s="318" t="str">
        <f>IFERROR(IF(_xlfn.XLOOKUP($J344,Criterion_list!$J:$J,Criterion_list!D:D)=0,"",_xlfn.XLOOKUP($J344,Criterion_list!$J:$J,Criterion_list!D:D)),"")</f>
        <v/>
      </c>
      <c r="O344" s="318" t="str">
        <f>IFERROR(IF(_xlfn.XLOOKUP($M344,Criterion_list!$C:$C,Criterion_list!E:E)=0,"",_xlfn.XLOOKUP($M344,Criterion_list!$C:$C,Criterion_list!E:E)),"")</f>
        <v/>
      </c>
      <c r="P344" s="330"/>
      <c r="Q344" s="304"/>
      <c r="R344" s="319" t="str">
        <f t="shared" si="5"/>
        <v/>
      </c>
      <c r="S344" s="304"/>
      <c r="T344" s="306"/>
      <c r="U344" s="305"/>
      <c r="V344" s="304"/>
      <c r="W344" s="304"/>
      <c r="X344" s="320" t="str">
        <f>IF(M344="","",_xlfn.XLOOKUP(M344,'Criteria Mapping'!A:A,'Criteria Mapping'!W:W))</f>
        <v/>
      </c>
      <c r="Y344" s="320" t="str">
        <f>IF(M344="","",_xlfn.XLOOKUP(M344,'Criteria Mapping'!A:A,'Criteria Mapping'!AH:AH))</f>
        <v/>
      </c>
      <c r="Z344" s="320" t="str">
        <f>IF(M344="","",_xlfn.XLOOKUP(M344,'Criteria Mapping'!A:A,'Criteria Mapping'!AD:AD))</f>
        <v/>
      </c>
      <c r="AA344"/>
      <c r="AC344" s="313"/>
      <c r="AE344" s="313"/>
      <c r="AG344" s="313"/>
      <c r="AI344" s="313"/>
      <c r="AK344" s="313"/>
      <c r="AM344" s="313"/>
      <c r="AO344" s="313"/>
      <c r="AQ344" s="313"/>
      <c r="AS344" s="313"/>
      <c r="AU344" s="313"/>
      <c r="KR344" s="313"/>
      <c r="KT344" s="313"/>
      <c r="KV344" s="313"/>
      <c r="KX344" s="313"/>
      <c r="KZ344" s="313"/>
      <c r="LB344" s="313"/>
      <c r="LD344" s="313"/>
      <c r="LF344" s="313"/>
      <c r="LH344" s="313"/>
      <c r="LJ344" s="313"/>
      <c r="LL344" s="313"/>
      <c r="LN344" s="313"/>
      <c r="LP344" s="313"/>
      <c r="LR344" s="313"/>
      <c r="LT344" s="313"/>
      <c r="LV344" s="313"/>
      <c r="LX344" s="313"/>
      <c r="LZ344" s="313"/>
      <c r="MB344" s="313"/>
      <c r="MD344" s="313"/>
      <c r="MF344" s="313"/>
      <c r="MH344" s="313"/>
      <c r="MJ344" s="313"/>
      <c r="ML344" s="313"/>
      <c r="MN344" s="313"/>
      <c r="MP344" s="313"/>
      <c r="MR344" s="313"/>
      <c r="MT344" s="313"/>
      <c r="MV344" s="313"/>
      <c r="MX344" s="313"/>
      <c r="MZ344" s="313"/>
      <c r="NB344" s="313"/>
      <c r="ND344" s="313"/>
      <c r="NF344" s="313"/>
      <c r="NH344" s="313"/>
      <c r="NJ344" s="313"/>
      <c r="NL344" s="313"/>
      <c r="NN344" s="313"/>
      <c r="NP344" s="313"/>
      <c r="NR344" s="313"/>
    </row>
    <row r="345" spans="1:382" s="281" customFormat="1" ht="150" customHeight="1">
      <c r="A345"/>
      <c r="B345"/>
      <c r="C345"/>
      <c r="D345"/>
      <c r="E345"/>
      <c r="F345"/>
      <c r="G345"/>
      <c r="H345"/>
      <c r="I345" t="str">
        <f>IF(M345="","",INDEX(Criterion_list!F:F,MATCH('MMS criteria'!M345,Criterion_list!C:C,0)))</f>
        <v/>
      </c>
      <c r="J345" s="312"/>
      <c r="K345" s="316" t="str">
        <f>IFERROR(IF(_xlfn.XLOOKUP($M345,Criterion_list!$C:$C,Criterion_list!A:A)=0,"",_xlfn.XLOOKUP($M345,Criterion_list!$C:$C,Criterion_list!A:A)),"")</f>
        <v/>
      </c>
      <c r="L345" s="317" t="str">
        <f>IFERROR(IF(_xlfn.XLOOKUP($M345,Criterion_list!$C:$C,Criterion_list!B:B)=0,"",_xlfn.XLOOKUP($M345,Criterion_list!$C:$C,Criterion_list!B:B)),"")</f>
        <v/>
      </c>
      <c r="M345" s="317" t="str">
        <f>IF(J345="","",_xlfn.XLOOKUP(J345,'Criteria Mapping'!B:B,'Criteria Mapping'!A:A))</f>
        <v/>
      </c>
      <c r="N345" s="318" t="str">
        <f>IFERROR(IF(_xlfn.XLOOKUP($J345,Criterion_list!$J:$J,Criterion_list!D:D)=0,"",_xlfn.XLOOKUP($J345,Criterion_list!$J:$J,Criterion_list!D:D)),"")</f>
        <v/>
      </c>
      <c r="O345" s="318" t="str">
        <f>IFERROR(IF(_xlfn.XLOOKUP($M345,Criterion_list!$C:$C,Criterion_list!E:E)=0,"",_xlfn.XLOOKUP($M345,Criterion_list!$C:$C,Criterion_list!E:E)),"")</f>
        <v/>
      </c>
      <c r="P345" s="330"/>
      <c r="Q345" s="304"/>
      <c r="R345" s="319" t="str">
        <f t="shared" si="5"/>
        <v/>
      </c>
      <c r="S345" s="304"/>
      <c r="T345" s="306"/>
      <c r="U345" s="305"/>
      <c r="V345" s="304"/>
      <c r="W345" s="304"/>
      <c r="X345" s="320" t="str">
        <f>IF(M345="","",_xlfn.XLOOKUP(M345,'Criteria Mapping'!A:A,'Criteria Mapping'!W:W))</f>
        <v/>
      </c>
      <c r="Y345" s="320" t="str">
        <f>IF(M345="","",_xlfn.XLOOKUP(M345,'Criteria Mapping'!A:A,'Criteria Mapping'!AH:AH))</f>
        <v/>
      </c>
      <c r="Z345" s="320" t="str">
        <f>IF(M345="","",_xlfn.XLOOKUP(M345,'Criteria Mapping'!A:A,'Criteria Mapping'!AD:AD))</f>
        <v/>
      </c>
      <c r="AA345"/>
      <c r="AC345" s="313"/>
      <c r="AE345" s="313"/>
      <c r="AG345" s="313"/>
      <c r="AI345" s="313"/>
      <c r="AK345" s="313"/>
      <c r="AM345" s="313"/>
      <c r="AO345" s="313"/>
      <c r="AQ345" s="313"/>
      <c r="AS345" s="313"/>
      <c r="AU345" s="313"/>
      <c r="KR345" s="313"/>
      <c r="KT345" s="313"/>
      <c r="KV345" s="313"/>
      <c r="KX345" s="313"/>
      <c r="KZ345" s="313"/>
      <c r="LB345" s="313"/>
      <c r="LD345" s="313"/>
      <c r="LF345" s="313"/>
      <c r="LH345" s="313"/>
      <c r="LJ345" s="313"/>
      <c r="LL345" s="313"/>
      <c r="LN345" s="313"/>
      <c r="LP345" s="313"/>
      <c r="LR345" s="313"/>
      <c r="LT345" s="313"/>
      <c r="LV345" s="313"/>
      <c r="LX345" s="313"/>
      <c r="LZ345" s="313"/>
      <c r="MB345" s="313"/>
      <c r="MD345" s="313"/>
      <c r="MF345" s="313"/>
      <c r="MH345" s="313"/>
      <c r="MJ345" s="313"/>
      <c r="ML345" s="313"/>
      <c r="MN345" s="313"/>
      <c r="MP345" s="313"/>
      <c r="MR345" s="313"/>
      <c r="MT345" s="313"/>
      <c r="MV345" s="313"/>
      <c r="MX345" s="313"/>
      <c r="MZ345" s="313"/>
      <c r="NB345" s="313"/>
      <c r="ND345" s="313"/>
      <c r="NF345" s="313"/>
      <c r="NH345" s="313"/>
      <c r="NJ345" s="313"/>
      <c r="NL345" s="313"/>
      <c r="NN345" s="313"/>
      <c r="NP345" s="313"/>
      <c r="NR345" s="313"/>
    </row>
    <row r="346" spans="1:382" s="281" customFormat="1" ht="150" customHeight="1">
      <c r="A346"/>
      <c r="B346"/>
      <c r="C346"/>
      <c r="D346"/>
      <c r="E346"/>
      <c r="F346"/>
      <c r="G346"/>
      <c r="H346"/>
      <c r="I346" t="str">
        <f>IF(M346="","",INDEX(Criterion_list!F:F,MATCH('MMS criteria'!M346,Criterion_list!C:C,0)))</f>
        <v/>
      </c>
      <c r="J346" s="312"/>
      <c r="K346" s="316" t="str">
        <f>IFERROR(IF(_xlfn.XLOOKUP($M346,Criterion_list!$C:$C,Criterion_list!A:A)=0,"",_xlfn.XLOOKUP($M346,Criterion_list!$C:$C,Criterion_list!A:A)),"")</f>
        <v/>
      </c>
      <c r="L346" s="317" t="str">
        <f>IFERROR(IF(_xlfn.XLOOKUP($M346,Criterion_list!$C:$C,Criterion_list!B:B)=0,"",_xlfn.XLOOKUP($M346,Criterion_list!$C:$C,Criterion_list!B:B)),"")</f>
        <v/>
      </c>
      <c r="M346" s="317" t="str">
        <f>IF(J346="","",_xlfn.XLOOKUP(J346,'Criteria Mapping'!B:B,'Criteria Mapping'!A:A))</f>
        <v/>
      </c>
      <c r="N346" s="318" t="str">
        <f>IFERROR(IF(_xlfn.XLOOKUP($J346,Criterion_list!$J:$J,Criterion_list!D:D)=0,"",_xlfn.XLOOKUP($J346,Criterion_list!$J:$J,Criterion_list!D:D)),"")</f>
        <v/>
      </c>
      <c r="O346" s="318" t="str">
        <f>IFERROR(IF(_xlfn.XLOOKUP($M346,Criterion_list!$C:$C,Criterion_list!E:E)=0,"",_xlfn.XLOOKUP($M346,Criterion_list!$C:$C,Criterion_list!E:E)),"")</f>
        <v/>
      </c>
      <c r="P346" s="330"/>
      <c r="Q346" s="304"/>
      <c r="R346" s="319" t="str">
        <f t="shared" si="5"/>
        <v/>
      </c>
      <c r="S346" s="304"/>
      <c r="T346" s="306"/>
      <c r="U346" s="305"/>
      <c r="V346" s="304"/>
      <c r="W346" s="304"/>
      <c r="X346" s="320" t="str">
        <f>IF(M346="","",_xlfn.XLOOKUP(M346,'Criteria Mapping'!A:A,'Criteria Mapping'!W:W))</f>
        <v/>
      </c>
      <c r="Y346" s="320" t="str">
        <f>IF(M346="","",_xlfn.XLOOKUP(M346,'Criteria Mapping'!A:A,'Criteria Mapping'!AH:AH))</f>
        <v/>
      </c>
      <c r="Z346" s="320" t="str">
        <f>IF(M346="","",_xlfn.XLOOKUP(M346,'Criteria Mapping'!A:A,'Criteria Mapping'!AD:AD))</f>
        <v/>
      </c>
      <c r="AA346"/>
      <c r="AC346" s="313"/>
      <c r="AE346" s="313"/>
      <c r="AG346" s="313"/>
      <c r="AI346" s="313"/>
      <c r="AK346" s="313"/>
      <c r="AM346" s="313"/>
      <c r="AO346" s="313"/>
      <c r="AQ346" s="313"/>
      <c r="AS346" s="313"/>
      <c r="AU346" s="313"/>
      <c r="KR346" s="313"/>
      <c r="KT346" s="313"/>
      <c r="KV346" s="313"/>
      <c r="KX346" s="313"/>
      <c r="KZ346" s="313"/>
      <c r="LB346" s="313"/>
      <c r="LD346" s="313"/>
      <c r="LF346" s="313"/>
      <c r="LH346" s="313"/>
      <c r="LJ346" s="313"/>
      <c r="LL346" s="313"/>
      <c r="LN346" s="313"/>
      <c r="LP346" s="313"/>
      <c r="LR346" s="313"/>
      <c r="LT346" s="313"/>
      <c r="LV346" s="313"/>
      <c r="LX346" s="313"/>
      <c r="LZ346" s="313"/>
      <c r="MB346" s="313"/>
      <c r="MD346" s="313"/>
      <c r="MF346" s="313"/>
      <c r="MH346" s="313"/>
      <c r="MJ346" s="313"/>
      <c r="ML346" s="313"/>
      <c r="MN346" s="313"/>
      <c r="MP346" s="313"/>
      <c r="MR346" s="313"/>
      <c r="MT346" s="313"/>
      <c r="MV346" s="313"/>
      <c r="MX346" s="313"/>
      <c r="MZ346" s="313"/>
      <c r="NB346" s="313"/>
      <c r="ND346" s="313"/>
      <c r="NF346" s="313"/>
      <c r="NH346" s="313"/>
      <c r="NJ346" s="313"/>
      <c r="NL346" s="313"/>
      <c r="NN346" s="313"/>
      <c r="NP346" s="313"/>
      <c r="NR346" s="313"/>
    </row>
    <row r="347" spans="1:382" s="281" customFormat="1" ht="150" customHeight="1">
      <c r="A347"/>
      <c r="B347"/>
      <c r="C347"/>
      <c r="D347"/>
      <c r="E347"/>
      <c r="F347"/>
      <c r="G347"/>
      <c r="H347"/>
      <c r="I347" t="str">
        <f>IF(M347="","",INDEX(Criterion_list!F:F,MATCH('MMS criteria'!M347,Criterion_list!C:C,0)))</f>
        <v/>
      </c>
      <c r="J347" s="312"/>
      <c r="K347" s="316" t="str">
        <f>IFERROR(IF(_xlfn.XLOOKUP($M347,Criterion_list!$C:$C,Criterion_list!A:A)=0,"",_xlfn.XLOOKUP($M347,Criterion_list!$C:$C,Criterion_list!A:A)),"")</f>
        <v/>
      </c>
      <c r="L347" s="317" t="str">
        <f>IFERROR(IF(_xlfn.XLOOKUP($M347,Criterion_list!$C:$C,Criterion_list!B:B)=0,"",_xlfn.XLOOKUP($M347,Criterion_list!$C:$C,Criterion_list!B:B)),"")</f>
        <v/>
      </c>
      <c r="M347" s="317" t="str">
        <f>IF(J347="","",_xlfn.XLOOKUP(J347,'Criteria Mapping'!B:B,'Criteria Mapping'!A:A))</f>
        <v/>
      </c>
      <c r="N347" s="318" t="str">
        <f>IFERROR(IF(_xlfn.XLOOKUP($J347,Criterion_list!$J:$J,Criterion_list!D:D)=0,"",_xlfn.XLOOKUP($J347,Criterion_list!$J:$J,Criterion_list!D:D)),"")</f>
        <v/>
      </c>
      <c r="O347" s="318" t="str">
        <f>IFERROR(IF(_xlfn.XLOOKUP($M347,Criterion_list!$C:$C,Criterion_list!E:E)=0,"",_xlfn.XLOOKUP($M347,Criterion_list!$C:$C,Criterion_list!E:E)),"")</f>
        <v/>
      </c>
      <c r="P347" s="330"/>
      <c r="Q347" s="304"/>
      <c r="R347" s="319" t="str">
        <f t="shared" si="5"/>
        <v/>
      </c>
      <c r="S347" s="304"/>
      <c r="T347" s="306"/>
      <c r="U347" s="305"/>
      <c r="V347" s="304"/>
      <c r="W347" s="304"/>
      <c r="X347" s="320" t="str">
        <f>IF(M347="","",_xlfn.XLOOKUP(M347,'Criteria Mapping'!A:A,'Criteria Mapping'!W:W))</f>
        <v/>
      </c>
      <c r="Y347" s="320" t="str">
        <f>IF(M347="","",_xlfn.XLOOKUP(M347,'Criteria Mapping'!A:A,'Criteria Mapping'!AH:AH))</f>
        <v/>
      </c>
      <c r="Z347" s="320" t="str">
        <f>IF(M347="","",_xlfn.XLOOKUP(M347,'Criteria Mapping'!A:A,'Criteria Mapping'!AD:AD))</f>
        <v/>
      </c>
      <c r="AA347"/>
      <c r="AC347" s="313"/>
      <c r="AE347" s="313"/>
      <c r="AG347" s="313"/>
      <c r="AI347" s="313"/>
      <c r="AK347" s="313"/>
      <c r="AM347" s="313"/>
      <c r="AO347" s="313"/>
      <c r="AQ347" s="313"/>
      <c r="AS347" s="313"/>
      <c r="AU347" s="313"/>
      <c r="KR347" s="313"/>
      <c r="KT347" s="313"/>
      <c r="KV347" s="313"/>
      <c r="KX347" s="313"/>
      <c r="KZ347" s="313"/>
      <c r="LB347" s="313"/>
      <c r="LD347" s="313"/>
      <c r="LF347" s="313"/>
      <c r="LH347" s="313"/>
      <c r="LJ347" s="313"/>
      <c r="LL347" s="313"/>
      <c r="LN347" s="313"/>
      <c r="LP347" s="313"/>
      <c r="LR347" s="313"/>
      <c r="LT347" s="313"/>
      <c r="LV347" s="313"/>
      <c r="LX347" s="313"/>
      <c r="LZ347" s="313"/>
      <c r="MB347" s="313"/>
      <c r="MD347" s="313"/>
      <c r="MF347" s="313"/>
      <c r="MH347" s="313"/>
      <c r="MJ347" s="313"/>
      <c r="ML347" s="313"/>
      <c r="MN347" s="313"/>
      <c r="MP347" s="313"/>
      <c r="MR347" s="313"/>
      <c r="MT347" s="313"/>
      <c r="MV347" s="313"/>
      <c r="MX347" s="313"/>
      <c r="MZ347" s="313"/>
      <c r="NB347" s="313"/>
      <c r="ND347" s="313"/>
      <c r="NF347" s="313"/>
      <c r="NH347" s="313"/>
      <c r="NJ347" s="313"/>
      <c r="NL347" s="313"/>
      <c r="NN347" s="313"/>
      <c r="NP347" s="313"/>
      <c r="NR347" s="313"/>
    </row>
    <row r="348" spans="1:382" s="281" customFormat="1" ht="150" customHeight="1">
      <c r="A348"/>
      <c r="B348"/>
      <c r="C348"/>
      <c r="D348"/>
      <c r="E348"/>
      <c r="F348"/>
      <c r="G348"/>
      <c r="H348"/>
      <c r="I348" t="str">
        <f>IF(M348="","",INDEX(Criterion_list!F:F,MATCH('MMS criteria'!M348,Criterion_list!C:C,0)))</f>
        <v/>
      </c>
      <c r="J348" s="312"/>
      <c r="K348" s="316" t="str">
        <f>IFERROR(IF(_xlfn.XLOOKUP($M348,Criterion_list!$C:$C,Criterion_list!A:A)=0,"",_xlfn.XLOOKUP($M348,Criterion_list!$C:$C,Criterion_list!A:A)),"")</f>
        <v/>
      </c>
      <c r="L348" s="317" t="str">
        <f>IFERROR(IF(_xlfn.XLOOKUP($M348,Criterion_list!$C:$C,Criterion_list!B:B)=0,"",_xlfn.XLOOKUP($M348,Criterion_list!$C:$C,Criterion_list!B:B)),"")</f>
        <v/>
      </c>
      <c r="M348" s="317" t="str">
        <f>IF(J348="","",_xlfn.XLOOKUP(J348,'Criteria Mapping'!B:B,'Criteria Mapping'!A:A))</f>
        <v/>
      </c>
      <c r="N348" s="318" t="str">
        <f>IFERROR(IF(_xlfn.XLOOKUP($J348,Criterion_list!$J:$J,Criterion_list!D:D)=0,"",_xlfn.XLOOKUP($J348,Criterion_list!$J:$J,Criterion_list!D:D)),"")</f>
        <v/>
      </c>
      <c r="O348" s="318" t="str">
        <f>IFERROR(IF(_xlfn.XLOOKUP($M348,Criterion_list!$C:$C,Criterion_list!E:E)=0,"",_xlfn.XLOOKUP($M348,Criterion_list!$C:$C,Criterion_list!E:E)),"")</f>
        <v/>
      </c>
      <c r="P348" s="330"/>
      <c r="Q348" s="304"/>
      <c r="R348" s="319" t="str">
        <f t="shared" si="5"/>
        <v/>
      </c>
      <c r="S348" s="304"/>
      <c r="T348" s="306"/>
      <c r="U348" s="305"/>
      <c r="V348" s="304"/>
      <c r="W348" s="304"/>
      <c r="X348" s="320" t="str">
        <f>IF(M348="","",_xlfn.XLOOKUP(M348,'Criteria Mapping'!A:A,'Criteria Mapping'!W:W))</f>
        <v/>
      </c>
      <c r="Y348" s="320" t="str">
        <f>IF(M348="","",_xlfn.XLOOKUP(M348,'Criteria Mapping'!A:A,'Criteria Mapping'!AH:AH))</f>
        <v/>
      </c>
      <c r="Z348" s="320" t="str">
        <f>IF(M348="","",_xlfn.XLOOKUP(M348,'Criteria Mapping'!A:A,'Criteria Mapping'!AD:AD))</f>
        <v/>
      </c>
      <c r="AA348"/>
      <c r="AC348" s="313"/>
      <c r="AE348" s="313"/>
      <c r="AG348" s="313"/>
      <c r="AI348" s="313"/>
      <c r="AK348" s="313"/>
      <c r="AM348" s="313"/>
      <c r="AO348" s="313"/>
      <c r="AQ348" s="313"/>
      <c r="AS348" s="313"/>
      <c r="AU348" s="313"/>
      <c r="KR348" s="313"/>
      <c r="KT348" s="313"/>
      <c r="KV348" s="313"/>
      <c r="KX348" s="313"/>
      <c r="KZ348" s="313"/>
      <c r="LB348" s="313"/>
      <c r="LD348" s="313"/>
      <c r="LF348" s="313"/>
      <c r="LH348" s="313"/>
      <c r="LJ348" s="313"/>
      <c r="LL348" s="313"/>
      <c r="LN348" s="313"/>
      <c r="LP348" s="313"/>
      <c r="LR348" s="313"/>
      <c r="LT348" s="313"/>
      <c r="LV348" s="313"/>
      <c r="LX348" s="313"/>
      <c r="LZ348" s="313"/>
      <c r="MB348" s="313"/>
      <c r="MD348" s="313"/>
      <c r="MF348" s="313"/>
      <c r="MH348" s="313"/>
      <c r="MJ348" s="313"/>
      <c r="ML348" s="313"/>
      <c r="MN348" s="313"/>
      <c r="MP348" s="313"/>
      <c r="MR348" s="313"/>
      <c r="MT348" s="313"/>
      <c r="MV348" s="313"/>
      <c r="MX348" s="313"/>
      <c r="MZ348" s="313"/>
      <c r="NB348" s="313"/>
      <c r="ND348" s="313"/>
      <c r="NF348" s="313"/>
      <c r="NH348" s="313"/>
      <c r="NJ348" s="313"/>
      <c r="NL348" s="313"/>
      <c r="NN348" s="313"/>
      <c r="NP348" s="313"/>
      <c r="NR348" s="313"/>
    </row>
    <row r="349" spans="1:382" s="281" customFormat="1" ht="150" customHeight="1">
      <c r="A349"/>
      <c r="B349"/>
      <c r="C349"/>
      <c r="D349"/>
      <c r="E349"/>
      <c r="F349"/>
      <c r="G349"/>
      <c r="H349"/>
      <c r="I349" t="str">
        <f>IF(M349="","",INDEX(Criterion_list!F:F,MATCH('MMS criteria'!M349,Criterion_list!C:C,0)))</f>
        <v/>
      </c>
      <c r="J349" s="312"/>
      <c r="K349" s="316" t="str">
        <f>IFERROR(IF(_xlfn.XLOOKUP($M349,Criterion_list!$C:$C,Criterion_list!A:A)=0,"",_xlfn.XLOOKUP($M349,Criterion_list!$C:$C,Criterion_list!A:A)),"")</f>
        <v/>
      </c>
      <c r="L349" s="317" t="str">
        <f>IFERROR(IF(_xlfn.XLOOKUP($M349,Criterion_list!$C:$C,Criterion_list!B:B)=0,"",_xlfn.XLOOKUP($M349,Criterion_list!$C:$C,Criterion_list!B:B)),"")</f>
        <v/>
      </c>
      <c r="M349" s="317" t="str">
        <f>IF(J349="","",_xlfn.XLOOKUP(J349,'Criteria Mapping'!B:B,'Criteria Mapping'!A:A))</f>
        <v/>
      </c>
      <c r="N349" s="318" t="str">
        <f>IFERROR(IF(_xlfn.XLOOKUP($J349,Criterion_list!$J:$J,Criterion_list!D:D)=0,"",_xlfn.XLOOKUP($J349,Criterion_list!$J:$J,Criterion_list!D:D)),"")</f>
        <v/>
      </c>
      <c r="O349" s="318" t="str">
        <f>IFERROR(IF(_xlfn.XLOOKUP($M349,Criterion_list!$C:$C,Criterion_list!E:E)=0,"",_xlfn.XLOOKUP($M349,Criterion_list!$C:$C,Criterion_list!E:E)),"")</f>
        <v/>
      </c>
      <c r="P349" s="330"/>
      <c r="Q349" s="304"/>
      <c r="R349" s="319" t="str">
        <f t="shared" si="5"/>
        <v/>
      </c>
      <c r="S349" s="304"/>
      <c r="T349" s="306"/>
      <c r="U349" s="305"/>
      <c r="V349" s="304"/>
      <c r="W349" s="304"/>
      <c r="X349" s="320" t="str">
        <f>IF(M349="","",_xlfn.XLOOKUP(M349,'Criteria Mapping'!A:A,'Criteria Mapping'!W:W))</f>
        <v/>
      </c>
      <c r="Y349" s="320" t="str">
        <f>IF(M349="","",_xlfn.XLOOKUP(M349,'Criteria Mapping'!A:A,'Criteria Mapping'!AH:AH))</f>
        <v/>
      </c>
      <c r="Z349" s="320" t="str">
        <f>IF(M349="","",_xlfn.XLOOKUP(M349,'Criteria Mapping'!A:A,'Criteria Mapping'!AD:AD))</f>
        <v/>
      </c>
      <c r="AA349"/>
      <c r="AC349" s="313"/>
      <c r="AE349" s="313"/>
      <c r="AG349" s="313"/>
      <c r="AI349" s="313"/>
      <c r="AK349" s="313"/>
      <c r="AM349" s="313"/>
      <c r="AO349" s="313"/>
      <c r="AQ349" s="313"/>
      <c r="AS349" s="313"/>
      <c r="AU349" s="313"/>
      <c r="KR349" s="313"/>
      <c r="KT349" s="313"/>
      <c r="KV349" s="313"/>
      <c r="KX349" s="313"/>
      <c r="KZ349" s="313"/>
      <c r="LB349" s="313"/>
      <c r="LD349" s="313"/>
      <c r="LF349" s="313"/>
      <c r="LH349" s="313"/>
      <c r="LJ349" s="313"/>
      <c r="LL349" s="313"/>
      <c r="LN349" s="313"/>
      <c r="LP349" s="313"/>
      <c r="LR349" s="313"/>
      <c r="LT349" s="313"/>
      <c r="LV349" s="313"/>
      <c r="LX349" s="313"/>
      <c r="LZ349" s="313"/>
      <c r="MB349" s="313"/>
      <c r="MD349" s="313"/>
      <c r="MF349" s="313"/>
      <c r="MH349" s="313"/>
      <c r="MJ349" s="313"/>
      <c r="ML349" s="313"/>
      <c r="MN349" s="313"/>
      <c r="MP349" s="313"/>
      <c r="MR349" s="313"/>
      <c r="MT349" s="313"/>
      <c r="MV349" s="313"/>
      <c r="MX349" s="313"/>
      <c r="MZ349" s="313"/>
      <c r="NB349" s="313"/>
      <c r="ND349" s="313"/>
      <c r="NF349" s="313"/>
      <c r="NH349" s="313"/>
      <c r="NJ349" s="313"/>
      <c r="NL349" s="313"/>
      <c r="NN349" s="313"/>
      <c r="NP349" s="313"/>
      <c r="NR349" s="313"/>
    </row>
    <row r="350" spans="1:382" s="281" customFormat="1" ht="150" customHeight="1">
      <c r="A350"/>
      <c r="B350"/>
      <c r="C350"/>
      <c r="D350"/>
      <c r="E350"/>
      <c r="F350"/>
      <c r="G350"/>
      <c r="H350"/>
      <c r="I350" t="str">
        <f>IF(M350="","",INDEX(Criterion_list!F:F,MATCH('MMS criteria'!M350,Criterion_list!C:C,0)))</f>
        <v/>
      </c>
      <c r="J350" s="312"/>
      <c r="K350" s="316" t="str">
        <f>IFERROR(IF(_xlfn.XLOOKUP($M350,Criterion_list!$C:$C,Criterion_list!A:A)=0,"",_xlfn.XLOOKUP($M350,Criterion_list!$C:$C,Criterion_list!A:A)),"")</f>
        <v/>
      </c>
      <c r="L350" s="317" t="str">
        <f>IFERROR(IF(_xlfn.XLOOKUP($M350,Criterion_list!$C:$C,Criterion_list!B:B)=0,"",_xlfn.XLOOKUP($M350,Criterion_list!$C:$C,Criterion_list!B:B)),"")</f>
        <v/>
      </c>
      <c r="M350" s="317" t="str">
        <f>IF(J350="","",_xlfn.XLOOKUP(J350,'Criteria Mapping'!B:B,'Criteria Mapping'!A:A))</f>
        <v/>
      </c>
      <c r="N350" s="318" t="str">
        <f>IFERROR(IF(_xlfn.XLOOKUP($J350,Criterion_list!$J:$J,Criterion_list!D:D)=0,"",_xlfn.XLOOKUP($J350,Criterion_list!$J:$J,Criterion_list!D:D)),"")</f>
        <v/>
      </c>
      <c r="O350" s="318" t="str">
        <f>IFERROR(IF(_xlfn.XLOOKUP($M350,Criterion_list!$C:$C,Criterion_list!E:E)=0,"",_xlfn.XLOOKUP($M350,Criterion_list!$C:$C,Criterion_list!E:E)),"")</f>
        <v/>
      </c>
      <c r="P350" s="330"/>
      <c r="Q350" s="304"/>
      <c r="R350" s="319" t="str">
        <f t="shared" si="5"/>
        <v/>
      </c>
      <c r="S350" s="304"/>
      <c r="T350" s="306"/>
      <c r="U350" s="305"/>
      <c r="V350" s="304"/>
      <c r="W350" s="304"/>
      <c r="X350" s="320" t="str">
        <f>IF(M350="","",_xlfn.XLOOKUP(M350,'Criteria Mapping'!A:A,'Criteria Mapping'!W:W))</f>
        <v/>
      </c>
      <c r="Y350" s="320" t="str">
        <f>IF(M350="","",_xlfn.XLOOKUP(M350,'Criteria Mapping'!A:A,'Criteria Mapping'!AH:AH))</f>
        <v/>
      </c>
      <c r="Z350" s="320" t="str">
        <f>IF(M350="","",_xlfn.XLOOKUP(M350,'Criteria Mapping'!A:A,'Criteria Mapping'!AD:AD))</f>
        <v/>
      </c>
      <c r="AA350"/>
      <c r="AC350" s="313"/>
      <c r="AE350" s="313"/>
      <c r="AG350" s="313"/>
      <c r="AI350" s="313"/>
      <c r="AK350" s="313"/>
      <c r="AM350" s="313"/>
      <c r="AO350" s="313"/>
      <c r="AQ350" s="313"/>
      <c r="AS350" s="313"/>
      <c r="AU350" s="313"/>
      <c r="KR350" s="313"/>
      <c r="KT350" s="313"/>
      <c r="KV350" s="313"/>
      <c r="KX350" s="313"/>
      <c r="KZ350" s="313"/>
      <c r="LB350" s="313"/>
      <c r="LD350" s="313"/>
      <c r="LF350" s="313"/>
      <c r="LH350" s="313"/>
      <c r="LJ350" s="313"/>
      <c r="LL350" s="313"/>
      <c r="LN350" s="313"/>
      <c r="LP350" s="313"/>
      <c r="LR350" s="313"/>
      <c r="LT350" s="313"/>
      <c r="LV350" s="313"/>
      <c r="LX350" s="313"/>
      <c r="LZ350" s="313"/>
      <c r="MB350" s="313"/>
      <c r="MD350" s="313"/>
      <c r="MF350" s="313"/>
      <c r="MH350" s="313"/>
      <c r="MJ350" s="313"/>
      <c r="ML350" s="313"/>
      <c r="MN350" s="313"/>
      <c r="MP350" s="313"/>
      <c r="MR350" s="313"/>
      <c r="MT350" s="313"/>
      <c r="MV350" s="313"/>
      <c r="MX350" s="313"/>
      <c r="MZ350" s="313"/>
      <c r="NB350" s="313"/>
      <c r="ND350" s="313"/>
      <c r="NF350" s="313"/>
      <c r="NH350" s="313"/>
      <c r="NJ350" s="313"/>
      <c r="NL350" s="313"/>
      <c r="NN350" s="313"/>
      <c r="NP350" s="313"/>
      <c r="NR350" s="313"/>
    </row>
    <row r="351" spans="1:382" s="281" customFormat="1" ht="150" customHeight="1">
      <c r="A351"/>
      <c r="B351"/>
      <c r="C351"/>
      <c r="D351"/>
      <c r="E351"/>
      <c r="F351"/>
      <c r="G351"/>
      <c r="H351"/>
      <c r="I351" t="str">
        <f>IF(M351="","",INDEX(Criterion_list!F:F,MATCH('MMS criteria'!M351,Criterion_list!C:C,0)))</f>
        <v/>
      </c>
      <c r="J351" s="312"/>
      <c r="K351" s="316" t="str">
        <f>IFERROR(IF(_xlfn.XLOOKUP($M351,Criterion_list!$C:$C,Criterion_list!A:A)=0,"",_xlfn.XLOOKUP($M351,Criterion_list!$C:$C,Criterion_list!A:A)),"")</f>
        <v/>
      </c>
      <c r="L351" s="317" t="str">
        <f>IFERROR(IF(_xlfn.XLOOKUP($M351,Criterion_list!$C:$C,Criterion_list!B:B)=0,"",_xlfn.XLOOKUP($M351,Criterion_list!$C:$C,Criterion_list!B:B)),"")</f>
        <v/>
      </c>
      <c r="M351" s="317" t="str">
        <f>IF(J351="","",_xlfn.XLOOKUP(J351,'Criteria Mapping'!B:B,'Criteria Mapping'!A:A))</f>
        <v/>
      </c>
      <c r="N351" s="318" t="str">
        <f>IFERROR(IF(_xlfn.XLOOKUP($J351,Criterion_list!$J:$J,Criterion_list!D:D)=0,"",_xlfn.XLOOKUP($J351,Criterion_list!$J:$J,Criterion_list!D:D)),"")</f>
        <v/>
      </c>
      <c r="O351" s="318" t="str">
        <f>IFERROR(IF(_xlfn.XLOOKUP($M351,Criterion_list!$C:$C,Criterion_list!E:E)=0,"",_xlfn.XLOOKUP($M351,Criterion_list!$C:$C,Criterion_list!E:E)),"")</f>
        <v/>
      </c>
      <c r="P351" s="330"/>
      <c r="Q351" s="304"/>
      <c r="R351" s="319" t="str">
        <f t="shared" si="5"/>
        <v/>
      </c>
      <c r="S351" s="304"/>
      <c r="T351" s="306"/>
      <c r="U351" s="305"/>
      <c r="V351" s="304"/>
      <c r="W351" s="304"/>
      <c r="X351" s="320" t="str">
        <f>IF(M351="","",_xlfn.XLOOKUP(M351,'Criteria Mapping'!A:A,'Criteria Mapping'!W:W))</f>
        <v/>
      </c>
      <c r="Y351" s="320" t="str">
        <f>IF(M351="","",_xlfn.XLOOKUP(M351,'Criteria Mapping'!A:A,'Criteria Mapping'!AH:AH))</f>
        <v/>
      </c>
      <c r="Z351" s="320" t="str">
        <f>IF(M351="","",_xlfn.XLOOKUP(M351,'Criteria Mapping'!A:A,'Criteria Mapping'!AD:AD))</f>
        <v/>
      </c>
      <c r="AA351"/>
      <c r="AC351" s="313"/>
      <c r="AE351" s="313"/>
      <c r="AG351" s="313"/>
      <c r="AI351" s="313"/>
      <c r="AK351" s="313"/>
      <c r="AM351" s="313"/>
      <c r="AO351" s="313"/>
      <c r="AQ351" s="313"/>
      <c r="AS351" s="313"/>
      <c r="AU351" s="313"/>
      <c r="KR351" s="313"/>
      <c r="KT351" s="313"/>
      <c r="KV351" s="313"/>
      <c r="KX351" s="313"/>
      <c r="KZ351" s="313"/>
      <c r="LB351" s="313"/>
      <c r="LD351" s="313"/>
      <c r="LF351" s="313"/>
      <c r="LH351" s="313"/>
      <c r="LJ351" s="313"/>
      <c r="LL351" s="313"/>
      <c r="LN351" s="313"/>
      <c r="LP351" s="313"/>
      <c r="LR351" s="313"/>
      <c r="LT351" s="313"/>
      <c r="LV351" s="313"/>
      <c r="LX351" s="313"/>
      <c r="LZ351" s="313"/>
      <c r="MB351" s="313"/>
      <c r="MD351" s="313"/>
      <c r="MF351" s="313"/>
      <c r="MH351" s="313"/>
      <c r="MJ351" s="313"/>
      <c r="ML351" s="313"/>
      <c r="MN351" s="313"/>
      <c r="MP351" s="313"/>
      <c r="MR351" s="313"/>
      <c r="MT351" s="313"/>
      <c r="MV351" s="313"/>
      <c r="MX351" s="313"/>
      <c r="MZ351" s="313"/>
      <c r="NB351" s="313"/>
      <c r="ND351" s="313"/>
      <c r="NF351" s="313"/>
      <c r="NH351" s="313"/>
      <c r="NJ351" s="313"/>
      <c r="NL351" s="313"/>
      <c r="NN351" s="313"/>
      <c r="NP351" s="313"/>
      <c r="NR351" s="313"/>
    </row>
    <row r="352" spans="1:382" s="281" customFormat="1" ht="150" customHeight="1">
      <c r="A352"/>
      <c r="B352"/>
      <c r="C352"/>
      <c r="D352"/>
      <c r="E352"/>
      <c r="F352"/>
      <c r="G352"/>
      <c r="H352"/>
      <c r="I352" t="str">
        <f>IF(M352="","",INDEX(Criterion_list!F:F,MATCH('MMS criteria'!M352,Criterion_list!C:C,0)))</f>
        <v/>
      </c>
      <c r="J352" s="312"/>
      <c r="K352" s="316" t="str">
        <f>IFERROR(IF(_xlfn.XLOOKUP($M352,Criterion_list!$C:$C,Criterion_list!A:A)=0,"",_xlfn.XLOOKUP($M352,Criterion_list!$C:$C,Criterion_list!A:A)),"")</f>
        <v/>
      </c>
      <c r="L352" s="317" t="str">
        <f>IFERROR(IF(_xlfn.XLOOKUP($M352,Criterion_list!$C:$C,Criterion_list!B:B)=0,"",_xlfn.XLOOKUP($M352,Criterion_list!$C:$C,Criterion_list!B:B)),"")</f>
        <v/>
      </c>
      <c r="M352" s="317" t="str">
        <f>IF(J352="","",_xlfn.XLOOKUP(J352,'Criteria Mapping'!B:B,'Criteria Mapping'!A:A))</f>
        <v/>
      </c>
      <c r="N352" s="318" t="str">
        <f>IFERROR(IF(_xlfn.XLOOKUP($J352,Criterion_list!$J:$J,Criterion_list!D:D)=0,"",_xlfn.XLOOKUP($J352,Criterion_list!$J:$J,Criterion_list!D:D)),"")</f>
        <v/>
      </c>
      <c r="O352" s="318" t="str">
        <f>IFERROR(IF(_xlfn.XLOOKUP($M352,Criterion_list!$C:$C,Criterion_list!E:E)=0,"",_xlfn.XLOOKUP($M352,Criterion_list!$C:$C,Criterion_list!E:E)),"")</f>
        <v/>
      </c>
      <c r="P352" s="330"/>
      <c r="Q352" s="304"/>
      <c r="R352" s="319" t="str">
        <f t="shared" si="5"/>
        <v/>
      </c>
      <c r="S352" s="304"/>
      <c r="T352" s="306"/>
      <c r="U352" s="305"/>
      <c r="V352" s="304"/>
      <c r="W352" s="304"/>
      <c r="X352" s="320" t="str">
        <f>IF(M352="","",_xlfn.XLOOKUP(M352,'Criteria Mapping'!A:A,'Criteria Mapping'!W:W))</f>
        <v/>
      </c>
      <c r="Y352" s="320" t="str">
        <f>IF(M352="","",_xlfn.XLOOKUP(M352,'Criteria Mapping'!A:A,'Criteria Mapping'!AH:AH))</f>
        <v/>
      </c>
      <c r="Z352" s="320" t="str">
        <f>IF(M352="","",_xlfn.XLOOKUP(M352,'Criteria Mapping'!A:A,'Criteria Mapping'!AD:AD))</f>
        <v/>
      </c>
      <c r="AA352"/>
      <c r="AC352" s="313"/>
      <c r="AE352" s="313"/>
      <c r="AG352" s="313"/>
      <c r="AI352" s="313"/>
      <c r="AK352" s="313"/>
      <c r="AM352" s="313"/>
      <c r="AO352" s="313"/>
      <c r="AQ352" s="313"/>
      <c r="AS352" s="313"/>
      <c r="AU352" s="313"/>
      <c r="KR352" s="313"/>
      <c r="KT352" s="313"/>
      <c r="KV352" s="313"/>
      <c r="KX352" s="313"/>
      <c r="KZ352" s="313"/>
      <c r="LB352" s="313"/>
      <c r="LD352" s="313"/>
      <c r="LF352" s="313"/>
      <c r="LH352" s="313"/>
      <c r="LJ352" s="313"/>
      <c r="LL352" s="313"/>
      <c r="LN352" s="313"/>
      <c r="LP352" s="313"/>
      <c r="LR352" s="313"/>
      <c r="LT352" s="313"/>
      <c r="LV352" s="313"/>
      <c r="LX352" s="313"/>
      <c r="LZ352" s="313"/>
      <c r="MB352" s="313"/>
      <c r="MD352" s="313"/>
      <c r="MF352" s="313"/>
      <c r="MH352" s="313"/>
      <c r="MJ352" s="313"/>
      <c r="ML352" s="313"/>
      <c r="MN352" s="313"/>
      <c r="MP352" s="313"/>
      <c r="MR352" s="313"/>
      <c r="MT352" s="313"/>
      <c r="MV352" s="313"/>
      <c r="MX352" s="313"/>
      <c r="MZ352" s="313"/>
      <c r="NB352" s="313"/>
      <c r="ND352" s="313"/>
      <c r="NF352" s="313"/>
      <c r="NH352" s="313"/>
      <c r="NJ352" s="313"/>
      <c r="NL352" s="313"/>
      <c r="NN352" s="313"/>
      <c r="NP352" s="313"/>
      <c r="NR352" s="313"/>
    </row>
    <row r="353" spans="1:382" s="281" customFormat="1" ht="150" customHeight="1">
      <c r="A353"/>
      <c r="B353"/>
      <c r="C353"/>
      <c r="D353"/>
      <c r="E353"/>
      <c r="F353"/>
      <c r="G353"/>
      <c r="H353"/>
      <c r="I353" t="str">
        <f>IF(M353="","",INDEX(Criterion_list!F:F,MATCH('MMS criteria'!M353,Criterion_list!C:C,0)))</f>
        <v/>
      </c>
      <c r="J353" s="312"/>
      <c r="K353" s="316" t="str">
        <f>IFERROR(IF(_xlfn.XLOOKUP($M353,Criterion_list!$C:$C,Criterion_list!A:A)=0,"",_xlfn.XLOOKUP($M353,Criterion_list!$C:$C,Criterion_list!A:A)),"")</f>
        <v/>
      </c>
      <c r="L353" s="317" t="str">
        <f>IFERROR(IF(_xlfn.XLOOKUP($M353,Criterion_list!$C:$C,Criterion_list!B:B)=0,"",_xlfn.XLOOKUP($M353,Criterion_list!$C:$C,Criterion_list!B:B)),"")</f>
        <v/>
      </c>
      <c r="M353" s="317" t="str">
        <f>IF(J353="","",_xlfn.XLOOKUP(J353,'Criteria Mapping'!B:B,'Criteria Mapping'!A:A))</f>
        <v/>
      </c>
      <c r="N353" s="318" t="str">
        <f>IFERROR(IF(_xlfn.XLOOKUP($J353,Criterion_list!$J:$J,Criterion_list!D:D)=0,"",_xlfn.XLOOKUP($J353,Criterion_list!$J:$J,Criterion_list!D:D)),"")</f>
        <v/>
      </c>
      <c r="O353" s="318" t="str">
        <f>IFERROR(IF(_xlfn.XLOOKUP($M353,Criterion_list!$C:$C,Criterion_list!E:E)=0,"",_xlfn.XLOOKUP($M353,Criterion_list!$C:$C,Criterion_list!E:E)),"")</f>
        <v/>
      </c>
      <c r="P353" s="330"/>
      <c r="Q353" s="304"/>
      <c r="R353" s="319" t="str">
        <f t="shared" si="5"/>
        <v/>
      </c>
      <c r="S353" s="304"/>
      <c r="T353" s="306"/>
      <c r="U353" s="305"/>
      <c r="V353" s="304"/>
      <c r="W353" s="304"/>
      <c r="X353" s="320" t="str">
        <f>IF(M353="","",_xlfn.XLOOKUP(M353,'Criteria Mapping'!A:A,'Criteria Mapping'!W:W))</f>
        <v/>
      </c>
      <c r="Y353" s="320" t="str">
        <f>IF(M353="","",_xlfn.XLOOKUP(M353,'Criteria Mapping'!A:A,'Criteria Mapping'!AH:AH))</f>
        <v/>
      </c>
      <c r="Z353" s="320" t="str">
        <f>IF(M353="","",_xlfn.XLOOKUP(M353,'Criteria Mapping'!A:A,'Criteria Mapping'!AD:AD))</f>
        <v/>
      </c>
      <c r="AA353"/>
      <c r="AC353" s="313"/>
      <c r="AE353" s="313"/>
      <c r="AG353" s="313"/>
      <c r="AI353" s="313"/>
      <c r="AK353" s="313"/>
      <c r="AM353" s="313"/>
      <c r="AO353" s="313"/>
      <c r="AQ353" s="313"/>
      <c r="AS353" s="313"/>
      <c r="AU353" s="313"/>
      <c r="KR353" s="313"/>
      <c r="KT353" s="313"/>
      <c r="KV353" s="313"/>
      <c r="KX353" s="313"/>
      <c r="KZ353" s="313"/>
      <c r="LB353" s="313"/>
      <c r="LD353" s="313"/>
      <c r="LF353" s="313"/>
      <c r="LH353" s="313"/>
      <c r="LJ353" s="313"/>
      <c r="LL353" s="313"/>
      <c r="LN353" s="313"/>
      <c r="LP353" s="313"/>
      <c r="LR353" s="313"/>
      <c r="LT353" s="313"/>
      <c r="LV353" s="313"/>
      <c r="LX353" s="313"/>
      <c r="LZ353" s="313"/>
      <c r="MB353" s="313"/>
      <c r="MD353" s="313"/>
      <c r="MF353" s="313"/>
      <c r="MH353" s="313"/>
      <c r="MJ353" s="313"/>
      <c r="ML353" s="313"/>
      <c r="MN353" s="313"/>
      <c r="MP353" s="313"/>
      <c r="MR353" s="313"/>
      <c r="MT353" s="313"/>
      <c r="MV353" s="313"/>
      <c r="MX353" s="313"/>
      <c r="MZ353" s="313"/>
      <c r="NB353" s="313"/>
      <c r="ND353" s="313"/>
      <c r="NF353" s="313"/>
      <c r="NH353" s="313"/>
      <c r="NJ353" s="313"/>
      <c r="NL353" s="313"/>
      <c r="NN353" s="313"/>
      <c r="NP353" s="313"/>
      <c r="NR353" s="313"/>
    </row>
    <row r="354" spans="1:382" s="281" customFormat="1" ht="150" customHeight="1">
      <c r="A354"/>
      <c r="B354"/>
      <c r="C354"/>
      <c r="D354"/>
      <c r="E354"/>
      <c r="F354"/>
      <c r="G354"/>
      <c r="H354"/>
      <c r="I354" t="str">
        <f>IF(M354="","",INDEX(Criterion_list!F:F,MATCH('MMS criteria'!M354,Criterion_list!C:C,0)))</f>
        <v/>
      </c>
      <c r="J354" s="312"/>
      <c r="K354" s="316" t="str">
        <f>IFERROR(IF(_xlfn.XLOOKUP($M354,Criterion_list!$C:$C,Criterion_list!A:A)=0,"",_xlfn.XLOOKUP($M354,Criterion_list!$C:$C,Criterion_list!A:A)),"")</f>
        <v/>
      </c>
      <c r="L354" s="317" t="str">
        <f>IFERROR(IF(_xlfn.XLOOKUP($M354,Criterion_list!$C:$C,Criterion_list!B:B)=0,"",_xlfn.XLOOKUP($M354,Criterion_list!$C:$C,Criterion_list!B:B)),"")</f>
        <v/>
      </c>
      <c r="M354" s="317" t="str">
        <f>IF(J354="","",_xlfn.XLOOKUP(J354,'Criteria Mapping'!B:B,'Criteria Mapping'!A:A))</f>
        <v/>
      </c>
      <c r="N354" s="318" t="str">
        <f>IFERROR(IF(_xlfn.XLOOKUP($J354,Criterion_list!$J:$J,Criterion_list!D:D)=0,"",_xlfn.XLOOKUP($J354,Criterion_list!$J:$J,Criterion_list!D:D)),"")</f>
        <v/>
      </c>
      <c r="O354" s="318" t="str">
        <f>IFERROR(IF(_xlfn.XLOOKUP($M354,Criterion_list!$C:$C,Criterion_list!E:E)=0,"",_xlfn.XLOOKUP($M354,Criterion_list!$C:$C,Criterion_list!E:E)),"")</f>
        <v/>
      </c>
      <c r="P354" s="330"/>
      <c r="Q354" s="304"/>
      <c r="R354" s="319" t="str">
        <f t="shared" si="5"/>
        <v/>
      </c>
      <c r="S354" s="304"/>
      <c r="T354" s="306"/>
      <c r="U354" s="305"/>
      <c r="V354" s="304"/>
      <c r="W354" s="304"/>
      <c r="X354" s="320" t="str">
        <f>IF(M354="","",_xlfn.XLOOKUP(M354,'Criteria Mapping'!A:A,'Criteria Mapping'!W:W))</f>
        <v/>
      </c>
      <c r="Y354" s="320" t="str">
        <f>IF(M354="","",_xlfn.XLOOKUP(M354,'Criteria Mapping'!A:A,'Criteria Mapping'!AH:AH))</f>
        <v/>
      </c>
      <c r="Z354" s="320" t="str">
        <f>IF(M354="","",_xlfn.XLOOKUP(M354,'Criteria Mapping'!A:A,'Criteria Mapping'!AD:AD))</f>
        <v/>
      </c>
      <c r="AA354"/>
      <c r="AC354" s="313"/>
      <c r="AE354" s="313"/>
      <c r="AG354" s="313"/>
      <c r="AI354" s="313"/>
      <c r="AK354" s="313"/>
      <c r="AM354" s="313"/>
      <c r="AO354" s="313"/>
      <c r="AQ354" s="313"/>
      <c r="AS354" s="313"/>
      <c r="AU354" s="313"/>
      <c r="KR354" s="313"/>
      <c r="KT354" s="313"/>
      <c r="KV354" s="313"/>
      <c r="KX354" s="313"/>
      <c r="KZ354" s="313"/>
      <c r="LB354" s="313"/>
      <c r="LD354" s="313"/>
      <c r="LF354" s="313"/>
      <c r="LH354" s="313"/>
      <c r="LJ354" s="313"/>
      <c r="LL354" s="313"/>
      <c r="LN354" s="313"/>
      <c r="LP354" s="313"/>
      <c r="LR354" s="313"/>
      <c r="LT354" s="313"/>
      <c r="LV354" s="313"/>
      <c r="LX354" s="313"/>
      <c r="LZ354" s="313"/>
      <c r="MB354" s="313"/>
      <c r="MD354" s="313"/>
      <c r="MF354" s="313"/>
      <c r="MH354" s="313"/>
      <c r="MJ354" s="313"/>
      <c r="ML354" s="313"/>
      <c r="MN354" s="313"/>
      <c r="MP354" s="313"/>
      <c r="MR354" s="313"/>
      <c r="MT354" s="313"/>
      <c r="MV354" s="313"/>
      <c r="MX354" s="313"/>
      <c r="MZ354" s="313"/>
      <c r="NB354" s="313"/>
      <c r="ND354" s="313"/>
      <c r="NF354" s="313"/>
      <c r="NH354" s="313"/>
      <c r="NJ354" s="313"/>
      <c r="NL354" s="313"/>
      <c r="NN354" s="313"/>
      <c r="NP354" s="313"/>
      <c r="NR354" s="313"/>
    </row>
    <row r="355" spans="1:382" s="281" customFormat="1" ht="150" customHeight="1">
      <c r="A355"/>
      <c r="B355"/>
      <c r="C355"/>
      <c r="D355"/>
      <c r="E355"/>
      <c r="F355"/>
      <c r="G355"/>
      <c r="H355"/>
      <c r="I355" t="str">
        <f>IF(M355="","",INDEX(Criterion_list!F:F,MATCH('MMS criteria'!M355,Criterion_list!C:C,0)))</f>
        <v/>
      </c>
      <c r="J355" s="312"/>
      <c r="K355" s="316" t="str">
        <f>IFERROR(IF(_xlfn.XLOOKUP($M355,Criterion_list!$C:$C,Criterion_list!A:A)=0,"",_xlfn.XLOOKUP($M355,Criterion_list!$C:$C,Criterion_list!A:A)),"")</f>
        <v/>
      </c>
      <c r="L355" s="317" t="str">
        <f>IFERROR(IF(_xlfn.XLOOKUP($M355,Criterion_list!$C:$C,Criterion_list!B:B)=0,"",_xlfn.XLOOKUP($M355,Criterion_list!$C:$C,Criterion_list!B:B)),"")</f>
        <v/>
      </c>
      <c r="M355" s="317" t="str">
        <f>IF(J355="","",_xlfn.XLOOKUP(J355,'Criteria Mapping'!B:B,'Criteria Mapping'!A:A))</f>
        <v/>
      </c>
      <c r="N355" s="318" t="str">
        <f>IFERROR(IF(_xlfn.XLOOKUP($J355,Criterion_list!$J:$J,Criterion_list!D:D)=0,"",_xlfn.XLOOKUP($J355,Criterion_list!$J:$J,Criterion_list!D:D)),"")</f>
        <v/>
      </c>
      <c r="O355" s="318" t="str">
        <f>IFERROR(IF(_xlfn.XLOOKUP($M355,Criterion_list!$C:$C,Criterion_list!E:E)=0,"",_xlfn.XLOOKUP($M355,Criterion_list!$C:$C,Criterion_list!E:E)),"")</f>
        <v/>
      </c>
      <c r="P355" s="330"/>
      <c r="Q355" s="304"/>
      <c r="R355" s="319" t="str">
        <f t="shared" si="5"/>
        <v/>
      </c>
      <c r="S355" s="304"/>
      <c r="T355" s="306"/>
      <c r="U355" s="305"/>
      <c r="V355" s="304"/>
      <c r="W355" s="304"/>
      <c r="X355" s="320" t="str">
        <f>IF(M355="","",_xlfn.XLOOKUP(M355,'Criteria Mapping'!A:A,'Criteria Mapping'!W:W))</f>
        <v/>
      </c>
      <c r="Y355" s="320" t="str">
        <f>IF(M355="","",_xlfn.XLOOKUP(M355,'Criteria Mapping'!A:A,'Criteria Mapping'!AH:AH))</f>
        <v/>
      </c>
      <c r="Z355" s="320" t="str">
        <f>IF(M355="","",_xlfn.XLOOKUP(M355,'Criteria Mapping'!A:A,'Criteria Mapping'!AD:AD))</f>
        <v/>
      </c>
      <c r="AA355"/>
      <c r="AC355" s="313"/>
      <c r="AE355" s="313"/>
      <c r="AG355" s="313"/>
      <c r="AI355" s="313"/>
      <c r="AK355" s="313"/>
      <c r="AM355" s="313"/>
      <c r="AO355" s="313"/>
      <c r="AQ355" s="313"/>
      <c r="AS355" s="313"/>
      <c r="AU355" s="313"/>
      <c r="KR355" s="313"/>
      <c r="KT355" s="313"/>
      <c r="KV355" s="313"/>
      <c r="KX355" s="313"/>
      <c r="KZ355" s="313"/>
      <c r="LB355" s="313"/>
      <c r="LD355" s="313"/>
      <c r="LF355" s="313"/>
      <c r="LH355" s="313"/>
      <c r="LJ355" s="313"/>
      <c r="LL355" s="313"/>
      <c r="LN355" s="313"/>
      <c r="LP355" s="313"/>
      <c r="LR355" s="313"/>
      <c r="LT355" s="313"/>
      <c r="LV355" s="313"/>
      <c r="LX355" s="313"/>
      <c r="LZ355" s="313"/>
      <c r="MB355" s="313"/>
      <c r="MD355" s="313"/>
      <c r="MF355" s="313"/>
      <c r="MH355" s="313"/>
      <c r="MJ355" s="313"/>
      <c r="ML355" s="313"/>
      <c r="MN355" s="313"/>
      <c r="MP355" s="313"/>
      <c r="MR355" s="313"/>
      <c r="MT355" s="313"/>
      <c r="MV355" s="313"/>
      <c r="MX355" s="313"/>
      <c r="MZ355" s="313"/>
      <c r="NB355" s="313"/>
      <c r="ND355" s="313"/>
      <c r="NF355" s="313"/>
      <c r="NH355" s="313"/>
      <c r="NJ355" s="313"/>
      <c r="NL355" s="313"/>
      <c r="NN355" s="313"/>
      <c r="NP355" s="313"/>
      <c r="NR355" s="313"/>
    </row>
    <row r="356" spans="1:382" s="281" customFormat="1" ht="150" customHeight="1">
      <c r="A356"/>
      <c r="B356"/>
      <c r="C356"/>
      <c r="D356"/>
      <c r="E356"/>
      <c r="F356"/>
      <c r="G356"/>
      <c r="H356"/>
      <c r="I356" t="str">
        <f>IF(M356="","",INDEX(Criterion_list!F:F,MATCH('MMS criteria'!M356,Criterion_list!C:C,0)))</f>
        <v/>
      </c>
      <c r="J356" s="312"/>
      <c r="K356" s="316" t="str">
        <f>IFERROR(IF(_xlfn.XLOOKUP($M356,Criterion_list!$C:$C,Criterion_list!A:A)=0,"",_xlfn.XLOOKUP($M356,Criterion_list!$C:$C,Criterion_list!A:A)),"")</f>
        <v/>
      </c>
      <c r="L356" s="317" t="str">
        <f>IFERROR(IF(_xlfn.XLOOKUP($M356,Criterion_list!$C:$C,Criterion_list!B:B)=0,"",_xlfn.XLOOKUP($M356,Criterion_list!$C:$C,Criterion_list!B:B)),"")</f>
        <v/>
      </c>
      <c r="M356" s="317" t="str">
        <f>IF(J356="","",_xlfn.XLOOKUP(J356,'Criteria Mapping'!B:B,'Criteria Mapping'!A:A))</f>
        <v/>
      </c>
      <c r="N356" s="318" t="str">
        <f>IFERROR(IF(_xlfn.XLOOKUP($J356,Criterion_list!$J:$J,Criterion_list!D:D)=0,"",_xlfn.XLOOKUP($J356,Criterion_list!$J:$J,Criterion_list!D:D)),"")</f>
        <v/>
      </c>
      <c r="O356" s="318" t="str">
        <f>IFERROR(IF(_xlfn.XLOOKUP($M356,Criterion_list!$C:$C,Criterion_list!E:E)=0,"",_xlfn.XLOOKUP($M356,Criterion_list!$C:$C,Criterion_list!E:E)),"")</f>
        <v/>
      </c>
      <c r="P356" s="330"/>
      <c r="Q356" s="304"/>
      <c r="R356" s="319" t="str">
        <f t="shared" si="5"/>
        <v/>
      </c>
      <c r="S356" s="304"/>
      <c r="T356" s="306"/>
      <c r="U356" s="305"/>
      <c r="V356" s="304"/>
      <c r="W356" s="304"/>
      <c r="X356" s="320" t="str">
        <f>IF(M356="","",_xlfn.XLOOKUP(M356,'Criteria Mapping'!A:A,'Criteria Mapping'!W:W))</f>
        <v/>
      </c>
      <c r="Y356" s="320" t="str">
        <f>IF(M356="","",_xlfn.XLOOKUP(M356,'Criteria Mapping'!A:A,'Criteria Mapping'!AH:AH))</f>
        <v/>
      </c>
      <c r="Z356" s="320" t="str">
        <f>IF(M356="","",_xlfn.XLOOKUP(M356,'Criteria Mapping'!A:A,'Criteria Mapping'!AD:AD))</f>
        <v/>
      </c>
      <c r="AA356"/>
      <c r="AC356" s="313"/>
      <c r="AE356" s="313"/>
      <c r="AG356" s="313"/>
      <c r="AI356" s="313"/>
      <c r="AK356" s="313"/>
      <c r="AM356" s="313"/>
      <c r="AO356" s="313"/>
      <c r="AQ356" s="313"/>
      <c r="AS356" s="313"/>
      <c r="AU356" s="313"/>
      <c r="KR356" s="313"/>
      <c r="KT356" s="313"/>
      <c r="KV356" s="313"/>
      <c r="KX356" s="313"/>
      <c r="KZ356" s="313"/>
      <c r="LB356" s="313"/>
      <c r="LD356" s="313"/>
      <c r="LF356" s="313"/>
      <c r="LH356" s="313"/>
      <c r="LJ356" s="313"/>
      <c r="LL356" s="313"/>
      <c r="LN356" s="313"/>
      <c r="LP356" s="313"/>
      <c r="LR356" s="313"/>
      <c r="LT356" s="313"/>
      <c r="LV356" s="313"/>
      <c r="LX356" s="313"/>
      <c r="LZ356" s="313"/>
      <c r="MB356" s="313"/>
      <c r="MD356" s="313"/>
      <c r="MF356" s="313"/>
      <c r="MH356" s="313"/>
      <c r="MJ356" s="313"/>
      <c r="ML356" s="313"/>
      <c r="MN356" s="313"/>
      <c r="MP356" s="313"/>
      <c r="MR356" s="313"/>
      <c r="MT356" s="313"/>
      <c r="MV356" s="313"/>
      <c r="MX356" s="313"/>
      <c r="MZ356" s="313"/>
      <c r="NB356" s="313"/>
      <c r="ND356" s="313"/>
      <c r="NF356" s="313"/>
      <c r="NH356" s="313"/>
      <c r="NJ356" s="313"/>
      <c r="NL356" s="313"/>
      <c r="NN356" s="313"/>
      <c r="NP356" s="313"/>
      <c r="NR356" s="313"/>
    </row>
    <row r="357" spans="1:382" s="281" customFormat="1" ht="150" customHeight="1">
      <c r="A357"/>
      <c r="B357"/>
      <c r="C357"/>
      <c r="D357"/>
      <c r="E357"/>
      <c r="F357"/>
      <c r="G357"/>
      <c r="H357"/>
      <c r="I357" t="str">
        <f>IF(M357="","",INDEX(Criterion_list!F:F,MATCH('MMS criteria'!M357,Criterion_list!C:C,0)))</f>
        <v/>
      </c>
      <c r="J357" s="312"/>
      <c r="K357" s="316" t="str">
        <f>IFERROR(IF(_xlfn.XLOOKUP($M357,Criterion_list!$C:$C,Criterion_list!A:A)=0,"",_xlfn.XLOOKUP($M357,Criterion_list!$C:$C,Criterion_list!A:A)),"")</f>
        <v/>
      </c>
      <c r="L357" s="317" t="str">
        <f>IFERROR(IF(_xlfn.XLOOKUP($M357,Criterion_list!$C:$C,Criterion_list!B:B)=0,"",_xlfn.XLOOKUP($M357,Criterion_list!$C:$C,Criterion_list!B:B)),"")</f>
        <v/>
      </c>
      <c r="M357" s="317" t="str">
        <f>IF(J357="","",_xlfn.XLOOKUP(J357,'Criteria Mapping'!B:B,'Criteria Mapping'!A:A))</f>
        <v/>
      </c>
      <c r="N357" s="318" t="str">
        <f>IFERROR(IF(_xlfn.XLOOKUP($J357,Criterion_list!$J:$J,Criterion_list!D:D)=0,"",_xlfn.XLOOKUP($J357,Criterion_list!$J:$J,Criterion_list!D:D)),"")</f>
        <v/>
      </c>
      <c r="O357" s="318" t="str">
        <f>IFERROR(IF(_xlfn.XLOOKUP($M357,Criterion_list!$C:$C,Criterion_list!E:E)=0,"",_xlfn.XLOOKUP($M357,Criterion_list!$C:$C,Criterion_list!E:E)),"")</f>
        <v/>
      </c>
      <c r="P357" s="330"/>
      <c r="Q357" s="304"/>
      <c r="R357" s="319" t="str">
        <f t="shared" si="5"/>
        <v/>
      </c>
      <c r="S357" s="304"/>
      <c r="T357" s="306"/>
      <c r="U357" s="305"/>
      <c r="V357" s="304"/>
      <c r="W357" s="304"/>
      <c r="X357" s="320" t="str">
        <f>IF(M357="","",_xlfn.XLOOKUP(M357,'Criteria Mapping'!A:A,'Criteria Mapping'!W:W))</f>
        <v/>
      </c>
      <c r="Y357" s="320" t="str">
        <f>IF(M357="","",_xlfn.XLOOKUP(M357,'Criteria Mapping'!A:A,'Criteria Mapping'!AH:AH))</f>
        <v/>
      </c>
      <c r="Z357" s="320" t="str">
        <f>IF(M357="","",_xlfn.XLOOKUP(M357,'Criteria Mapping'!A:A,'Criteria Mapping'!AD:AD))</f>
        <v/>
      </c>
      <c r="AA357"/>
      <c r="AC357" s="313"/>
      <c r="AE357" s="313"/>
      <c r="AG357" s="313"/>
      <c r="AI357" s="313"/>
      <c r="AK357" s="313"/>
      <c r="AM357" s="313"/>
      <c r="AO357" s="313"/>
      <c r="AQ357" s="313"/>
      <c r="AS357" s="313"/>
      <c r="AU357" s="313"/>
      <c r="KR357" s="313"/>
      <c r="KT357" s="313"/>
      <c r="KV357" s="313"/>
      <c r="KX357" s="313"/>
      <c r="KZ357" s="313"/>
      <c r="LB357" s="313"/>
      <c r="LD357" s="313"/>
      <c r="LF357" s="313"/>
      <c r="LH357" s="313"/>
      <c r="LJ357" s="313"/>
      <c r="LL357" s="313"/>
      <c r="LN357" s="313"/>
      <c r="LP357" s="313"/>
      <c r="LR357" s="313"/>
      <c r="LT357" s="313"/>
      <c r="LV357" s="313"/>
      <c r="LX357" s="313"/>
      <c r="LZ357" s="313"/>
      <c r="MB357" s="313"/>
      <c r="MD357" s="313"/>
      <c r="MF357" s="313"/>
      <c r="MH357" s="313"/>
      <c r="MJ357" s="313"/>
      <c r="ML357" s="313"/>
      <c r="MN357" s="313"/>
      <c r="MP357" s="313"/>
      <c r="MR357" s="313"/>
      <c r="MT357" s="313"/>
      <c r="MV357" s="313"/>
      <c r="MX357" s="313"/>
      <c r="MZ357" s="313"/>
      <c r="NB357" s="313"/>
      <c r="ND357" s="313"/>
      <c r="NF357" s="313"/>
      <c r="NH357" s="313"/>
      <c r="NJ357" s="313"/>
      <c r="NL357" s="313"/>
      <c r="NN357" s="313"/>
      <c r="NP357" s="313"/>
      <c r="NR357" s="313"/>
    </row>
    <row r="358" spans="1:382" s="281" customFormat="1" ht="150" customHeight="1">
      <c r="A358"/>
      <c r="B358"/>
      <c r="C358"/>
      <c r="D358"/>
      <c r="E358"/>
      <c r="F358"/>
      <c r="G358"/>
      <c r="H358"/>
      <c r="I358" t="str">
        <f>IF(M358="","",INDEX(Criterion_list!F:F,MATCH('MMS criteria'!M358,Criterion_list!C:C,0)))</f>
        <v/>
      </c>
      <c r="J358" s="312"/>
      <c r="K358" s="316" t="str">
        <f>IFERROR(IF(_xlfn.XLOOKUP($M358,Criterion_list!$C:$C,Criterion_list!A:A)=0,"",_xlfn.XLOOKUP($M358,Criterion_list!$C:$C,Criterion_list!A:A)),"")</f>
        <v/>
      </c>
      <c r="L358" s="317" t="str">
        <f>IFERROR(IF(_xlfn.XLOOKUP($M358,Criterion_list!$C:$C,Criterion_list!B:B)=0,"",_xlfn.XLOOKUP($M358,Criterion_list!$C:$C,Criterion_list!B:B)),"")</f>
        <v/>
      </c>
      <c r="M358" s="317" t="str">
        <f>IF(J358="","",_xlfn.XLOOKUP(J358,'Criteria Mapping'!B:B,'Criteria Mapping'!A:A))</f>
        <v/>
      </c>
      <c r="N358" s="318" t="str">
        <f>IFERROR(IF(_xlfn.XLOOKUP($J358,Criterion_list!$J:$J,Criterion_list!D:D)=0,"",_xlfn.XLOOKUP($J358,Criterion_list!$J:$J,Criterion_list!D:D)),"")</f>
        <v/>
      </c>
      <c r="O358" s="318" t="str">
        <f>IFERROR(IF(_xlfn.XLOOKUP($M358,Criterion_list!$C:$C,Criterion_list!E:E)=0,"",_xlfn.XLOOKUP($M358,Criterion_list!$C:$C,Criterion_list!E:E)),"")</f>
        <v/>
      </c>
      <c r="P358" s="330"/>
      <c r="Q358" s="304"/>
      <c r="R358" s="319" t="str">
        <f t="shared" si="5"/>
        <v/>
      </c>
      <c r="S358" s="304"/>
      <c r="T358" s="306"/>
      <c r="U358" s="305"/>
      <c r="V358" s="304"/>
      <c r="W358" s="304"/>
      <c r="X358" s="320" t="str">
        <f>IF(M358="","",_xlfn.XLOOKUP(M358,'Criteria Mapping'!A:A,'Criteria Mapping'!W:W))</f>
        <v/>
      </c>
      <c r="Y358" s="320" t="str">
        <f>IF(M358="","",_xlfn.XLOOKUP(M358,'Criteria Mapping'!A:A,'Criteria Mapping'!AH:AH))</f>
        <v/>
      </c>
      <c r="Z358" s="320" t="str">
        <f>IF(M358="","",_xlfn.XLOOKUP(M358,'Criteria Mapping'!A:A,'Criteria Mapping'!AD:AD))</f>
        <v/>
      </c>
      <c r="AA358"/>
      <c r="AC358" s="313"/>
      <c r="AE358" s="313"/>
      <c r="AG358" s="313"/>
      <c r="AI358" s="313"/>
      <c r="AK358" s="313"/>
      <c r="AM358" s="313"/>
      <c r="AO358" s="313"/>
      <c r="AQ358" s="313"/>
      <c r="AS358" s="313"/>
      <c r="AU358" s="313"/>
      <c r="KR358" s="313"/>
      <c r="KT358" s="313"/>
      <c r="KV358" s="313"/>
      <c r="KX358" s="313"/>
      <c r="KZ358" s="313"/>
      <c r="LB358" s="313"/>
      <c r="LD358" s="313"/>
      <c r="LF358" s="313"/>
      <c r="LH358" s="313"/>
      <c r="LJ358" s="313"/>
      <c r="LL358" s="313"/>
      <c r="LN358" s="313"/>
      <c r="LP358" s="313"/>
      <c r="LR358" s="313"/>
      <c r="LT358" s="313"/>
      <c r="LV358" s="313"/>
      <c r="LX358" s="313"/>
      <c r="LZ358" s="313"/>
      <c r="MB358" s="313"/>
      <c r="MD358" s="313"/>
      <c r="MF358" s="313"/>
      <c r="MH358" s="313"/>
      <c r="MJ358" s="313"/>
      <c r="ML358" s="313"/>
      <c r="MN358" s="313"/>
      <c r="MP358" s="313"/>
      <c r="MR358" s="313"/>
      <c r="MT358" s="313"/>
      <c r="MV358" s="313"/>
      <c r="MX358" s="313"/>
      <c r="MZ358" s="313"/>
      <c r="NB358" s="313"/>
      <c r="ND358" s="313"/>
      <c r="NF358" s="313"/>
      <c r="NH358" s="313"/>
      <c r="NJ358" s="313"/>
      <c r="NL358" s="313"/>
      <c r="NN358" s="313"/>
      <c r="NP358" s="313"/>
      <c r="NR358" s="313"/>
    </row>
    <row r="359" spans="1:382" s="281" customFormat="1" ht="150" customHeight="1">
      <c r="A359"/>
      <c r="B359"/>
      <c r="C359"/>
      <c r="D359"/>
      <c r="E359"/>
      <c r="F359"/>
      <c r="G359"/>
      <c r="H359"/>
      <c r="I359" t="str">
        <f>IF(M359="","",INDEX(Criterion_list!F:F,MATCH('MMS criteria'!M359,Criterion_list!C:C,0)))</f>
        <v/>
      </c>
      <c r="J359" s="312"/>
      <c r="K359" s="316" t="str">
        <f>IFERROR(IF(_xlfn.XLOOKUP($M359,Criterion_list!$C:$C,Criterion_list!A:A)=0,"",_xlfn.XLOOKUP($M359,Criterion_list!$C:$C,Criterion_list!A:A)),"")</f>
        <v/>
      </c>
      <c r="L359" s="317" t="str">
        <f>IFERROR(IF(_xlfn.XLOOKUP($M359,Criterion_list!$C:$C,Criterion_list!B:B)=0,"",_xlfn.XLOOKUP($M359,Criterion_list!$C:$C,Criterion_list!B:B)),"")</f>
        <v/>
      </c>
      <c r="M359" s="317" t="str">
        <f>IF(J359="","",_xlfn.XLOOKUP(J359,'Criteria Mapping'!B:B,'Criteria Mapping'!A:A))</f>
        <v/>
      </c>
      <c r="N359" s="318" t="str">
        <f>IFERROR(IF(_xlfn.XLOOKUP($J359,Criterion_list!$J:$J,Criterion_list!D:D)=0,"",_xlfn.XLOOKUP($J359,Criterion_list!$J:$J,Criterion_list!D:D)),"")</f>
        <v/>
      </c>
      <c r="O359" s="318" t="str">
        <f>IFERROR(IF(_xlfn.XLOOKUP($M359,Criterion_list!$C:$C,Criterion_list!E:E)=0,"",_xlfn.XLOOKUP($M359,Criterion_list!$C:$C,Criterion_list!E:E)),"")</f>
        <v/>
      </c>
      <c r="P359" s="330"/>
      <c r="Q359" s="304"/>
      <c r="R359" s="319" t="str">
        <f t="shared" si="5"/>
        <v/>
      </c>
      <c r="S359" s="304"/>
      <c r="T359" s="306"/>
      <c r="U359" s="305"/>
      <c r="V359" s="304"/>
      <c r="W359" s="304"/>
      <c r="X359" s="320" t="str">
        <f>IF(M359="","",_xlfn.XLOOKUP(M359,'Criteria Mapping'!A:A,'Criteria Mapping'!W:W))</f>
        <v/>
      </c>
      <c r="Y359" s="320" t="str">
        <f>IF(M359="","",_xlfn.XLOOKUP(M359,'Criteria Mapping'!A:A,'Criteria Mapping'!AH:AH))</f>
        <v/>
      </c>
      <c r="Z359" s="320" t="str">
        <f>IF(M359="","",_xlfn.XLOOKUP(M359,'Criteria Mapping'!A:A,'Criteria Mapping'!AD:AD))</f>
        <v/>
      </c>
      <c r="AA359"/>
      <c r="AC359" s="313"/>
      <c r="AE359" s="313"/>
      <c r="AG359" s="313"/>
      <c r="AI359" s="313"/>
      <c r="AK359" s="313"/>
      <c r="AM359" s="313"/>
      <c r="AO359" s="313"/>
      <c r="AQ359" s="313"/>
      <c r="AS359" s="313"/>
      <c r="AU359" s="313"/>
      <c r="KR359" s="313"/>
      <c r="KT359" s="313"/>
      <c r="KV359" s="313"/>
      <c r="KX359" s="313"/>
      <c r="KZ359" s="313"/>
      <c r="LB359" s="313"/>
      <c r="LD359" s="313"/>
      <c r="LF359" s="313"/>
      <c r="LH359" s="313"/>
      <c r="LJ359" s="313"/>
      <c r="LL359" s="313"/>
      <c r="LN359" s="313"/>
      <c r="LP359" s="313"/>
      <c r="LR359" s="313"/>
      <c r="LT359" s="313"/>
      <c r="LV359" s="313"/>
      <c r="LX359" s="313"/>
      <c r="LZ359" s="313"/>
      <c r="MB359" s="313"/>
      <c r="MD359" s="313"/>
      <c r="MF359" s="313"/>
      <c r="MH359" s="313"/>
      <c r="MJ359" s="313"/>
      <c r="ML359" s="313"/>
      <c r="MN359" s="313"/>
      <c r="MP359" s="313"/>
      <c r="MR359" s="313"/>
      <c r="MT359" s="313"/>
      <c r="MV359" s="313"/>
      <c r="MX359" s="313"/>
      <c r="MZ359" s="313"/>
      <c r="NB359" s="313"/>
      <c r="ND359" s="313"/>
      <c r="NF359" s="313"/>
      <c r="NH359" s="313"/>
      <c r="NJ359" s="313"/>
      <c r="NL359" s="313"/>
      <c r="NN359" s="313"/>
      <c r="NP359" s="313"/>
      <c r="NR359" s="313"/>
    </row>
    <row r="360" spans="1:382" s="281" customFormat="1" ht="150" customHeight="1">
      <c r="A360"/>
      <c r="B360"/>
      <c r="C360"/>
      <c r="D360"/>
      <c r="E360"/>
      <c r="F360"/>
      <c r="G360"/>
      <c r="H360"/>
      <c r="I360" t="str">
        <f>IF(M360="","",INDEX(Criterion_list!F:F,MATCH('MMS criteria'!M360,Criterion_list!C:C,0)))</f>
        <v/>
      </c>
      <c r="J360" s="312"/>
      <c r="K360" s="316" t="str">
        <f>IFERROR(IF(_xlfn.XLOOKUP($M360,Criterion_list!$C:$C,Criterion_list!A:A)=0,"",_xlfn.XLOOKUP($M360,Criterion_list!$C:$C,Criterion_list!A:A)),"")</f>
        <v/>
      </c>
      <c r="L360" s="317" t="str">
        <f>IFERROR(IF(_xlfn.XLOOKUP($M360,Criterion_list!$C:$C,Criterion_list!B:B)=0,"",_xlfn.XLOOKUP($M360,Criterion_list!$C:$C,Criterion_list!B:B)),"")</f>
        <v/>
      </c>
      <c r="M360" s="317" t="str">
        <f>IF(J360="","",_xlfn.XLOOKUP(J360,'Criteria Mapping'!B:B,'Criteria Mapping'!A:A))</f>
        <v/>
      </c>
      <c r="N360" s="318" t="str">
        <f>IFERROR(IF(_xlfn.XLOOKUP($J360,Criterion_list!$J:$J,Criterion_list!D:D)=0,"",_xlfn.XLOOKUP($J360,Criterion_list!$J:$J,Criterion_list!D:D)),"")</f>
        <v/>
      </c>
      <c r="O360" s="318" t="str">
        <f>IFERROR(IF(_xlfn.XLOOKUP($M360,Criterion_list!$C:$C,Criterion_list!E:E)=0,"",_xlfn.XLOOKUP($M360,Criterion_list!$C:$C,Criterion_list!E:E)),"")</f>
        <v/>
      </c>
      <c r="P360" s="330"/>
      <c r="Q360" s="304"/>
      <c r="R360" s="319" t="str">
        <f t="shared" si="5"/>
        <v/>
      </c>
      <c r="S360" s="304"/>
      <c r="T360" s="306"/>
      <c r="U360" s="305"/>
      <c r="V360" s="304"/>
      <c r="W360" s="304"/>
      <c r="X360" s="320" t="str">
        <f>IF(M360="","",_xlfn.XLOOKUP(M360,'Criteria Mapping'!A:A,'Criteria Mapping'!W:W))</f>
        <v/>
      </c>
      <c r="Y360" s="320" t="str">
        <f>IF(M360="","",_xlfn.XLOOKUP(M360,'Criteria Mapping'!A:A,'Criteria Mapping'!AH:AH))</f>
        <v/>
      </c>
      <c r="Z360" s="320" t="str">
        <f>IF(M360="","",_xlfn.XLOOKUP(M360,'Criteria Mapping'!A:A,'Criteria Mapping'!AD:AD))</f>
        <v/>
      </c>
      <c r="AA360"/>
      <c r="AC360" s="313"/>
      <c r="AE360" s="313"/>
      <c r="AG360" s="313"/>
      <c r="AI360" s="313"/>
      <c r="AK360" s="313"/>
      <c r="AM360" s="313"/>
      <c r="AO360" s="313"/>
      <c r="AQ360" s="313"/>
      <c r="AS360" s="313"/>
      <c r="AU360" s="313"/>
      <c r="KR360" s="313"/>
      <c r="KT360" s="313"/>
      <c r="KV360" s="313"/>
      <c r="KX360" s="313"/>
      <c r="KZ360" s="313"/>
      <c r="LB360" s="313"/>
      <c r="LD360" s="313"/>
      <c r="LF360" s="313"/>
      <c r="LH360" s="313"/>
      <c r="LJ360" s="313"/>
      <c r="LL360" s="313"/>
      <c r="LN360" s="313"/>
      <c r="LP360" s="313"/>
      <c r="LR360" s="313"/>
      <c r="LT360" s="313"/>
      <c r="LV360" s="313"/>
      <c r="LX360" s="313"/>
      <c r="LZ360" s="313"/>
      <c r="MB360" s="313"/>
      <c r="MD360" s="313"/>
      <c r="MF360" s="313"/>
      <c r="MH360" s="313"/>
      <c r="MJ360" s="313"/>
      <c r="ML360" s="313"/>
      <c r="MN360" s="313"/>
      <c r="MP360" s="313"/>
      <c r="MR360" s="313"/>
      <c r="MT360" s="313"/>
      <c r="MV360" s="313"/>
      <c r="MX360" s="313"/>
      <c r="MZ360" s="313"/>
      <c r="NB360" s="313"/>
      <c r="ND360" s="313"/>
      <c r="NF360" s="313"/>
      <c r="NH360" s="313"/>
      <c r="NJ360" s="313"/>
      <c r="NL360" s="313"/>
      <c r="NN360" s="313"/>
      <c r="NP360" s="313"/>
      <c r="NR360" s="313"/>
    </row>
    <row r="361" spans="1:382" s="281" customFormat="1" ht="150" customHeight="1">
      <c r="A361"/>
      <c r="B361"/>
      <c r="C361"/>
      <c r="D361"/>
      <c r="E361"/>
      <c r="F361"/>
      <c r="G361"/>
      <c r="H361"/>
      <c r="I361" t="str">
        <f>IF(M361="","",INDEX(Criterion_list!F:F,MATCH('MMS criteria'!M361,Criterion_list!C:C,0)))</f>
        <v/>
      </c>
      <c r="J361" s="312"/>
      <c r="K361" s="316" t="str">
        <f>IFERROR(IF(_xlfn.XLOOKUP($M361,Criterion_list!$C:$C,Criterion_list!A:A)=0,"",_xlfn.XLOOKUP($M361,Criterion_list!$C:$C,Criterion_list!A:A)),"")</f>
        <v/>
      </c>
      <c r="L361" s="317" t="str">
        <f>IFERROR(IF(_xlfn.XLOOKUP($M361,Criterion_list!$C:$C,Criterion_list!B:B)=0,"",_xlfn.XLOOKUP($M361,Criterion_list!$C:$C,Criterion_list!B:B)),"")</f>
        <v/>
      </c>
      <c r="M361" s="317" t="str">
        <f>IF(J361="","",_xlfn.XLOOKUP(J361,'Criteria Mapping'!B:B,'Criteria Mapping'!A:A))</f>
        <v/>
      </c>
      <c r="N361" s="318" t="str">
        <f>IFERROR(IF(_xlfn.XLOOKUP($J361,Criterion_list!$J:$J,Criterion_list!D:D)=0,"",_xlfn.XLOOKUP($J361,Criterion_list!$J:$J,Criterion_list!D:D)),"")</f>
        <v/>
      </c>
      <c r="O361" s="318" t="str">
        <f>IFERROR(IF(_xlfn.XLOOKUP($M361,Criterion_list!$C:$C,Criterion_list!E:E)=0,"",_xlfn.XLOOKUP($M361,Criterion_list!$C:$C,Criterion_list!E:E)),"")</f>
        <v/>
      </c>
      <c r="P361" s="330"/>
      <c r="Q361" s="304"/>
      <c r="R361" s="319" t="str">
        <f t="shared" si="5"/>
        <v/>
      </c>
      <c r="S361" s="304"/>
      <c r="T361" s="306"/>
      <c r="U361" s="305"/>
      <c r="V361" s="304"/>
      <c r="W361" s="304"/>
      <c r="X361" s="320" t="str">
        <f>IF(M361="","",_xlfn.XLOOKUP(M361,'Criteria Mapping'!A:A,'Criteria Mapping'!W:W))</f>
        <v/>
      </c>
      <c r="Y361" s="320" t="str">
        <f>IF(M361="","",_xlfn.XLOOKUP(M361,'Criteria Mapping'!A:A,'Criteria Mapping'!AH:AH))</f>
        <v/>
      </c>
      <c r="Z361" s="320" t="str">
        <f>IF(M361="","",_xlfn.XLOOKUP(M361,'Criteria Mapping'!A:A,'Criteria Mapping'!AD:AD))</f>
        <v/>
      </c>
      <c r="AA361"/>
      <c r="AC361" s="313"/>
      <c r="AE361" s="313"/>
      <c r="AG361" s="313"/>
      <c r="AI361" s="313"/>
      <c r="AK361" s="313"/>
      <c r="AM361" s="313"/>
      <c r="AO361" s="313"/>
      <c r="AQ361" s="313"/>
      <c r="AS361" s="313"/>
      <c r="AU361" s="313"/>
      <c r="KR361" s="313"/>
      <c r="KT361" s="313"/>
      <c r="KV361" s="313"/>
      <c r="KX361" s="313"/>
      <c r="KZ361" s="313"/>
      <c r="LB361" s="313"/>
      <c r="LD361" s="313"/>
      <c r="LF361" s="313"/>
      <c r="LH361" s="313"/>
      <c r="LJ361" s="313"/>
      <c r="LL361" s="313"/>
      <c r="LN361" s="313"/>
      <c r="LP361" s="313"/>
      <c r="LR361" s="313"/>
      <c r="LT361" s="313"/>
      <c r="LV361" s="313"/>
      <c r="LX361" s="313"/>
      <c r="LZ361" s="313"/>
      <c r="MB361" s="313"/>
      <c r="MD361" s="313"/>
      <c r="MF361" s="313"/>
      <c r="MH361" s="313"/>
      <c r="MJ361" s="313"/>
      <c r="ML361" s="313"/>
      <c r="MN361" s="313"/>
      <c r="MP361" s="313"/>
      <c r="MR361" s="313"/>
      <c r="MT361" s="313"/>
      <c r="MV361" s="313"/>
      <c r="MX361" s="313"/>
      <c r="MZ361" s="313"/>
      <c r="NB361" s="313"/>
      <c r="ND361" s="313"/>
      <c r="NF361" s="313"/>
      <c r="NH361" s="313"/>
      <c r="NJ361" s="313"/>
      <c r="NL361" s="313"/>
      <c r="NN361" s="313"/>
      <c r="NP361" s="313"/>
      <c r="NR361" s="313"/>
    </row>
    <row r="362" spans="1:382" s="281" customFormat="1" ht="150" customHeight="1">
      <c r="A362"/>
      <c r="B362"/>
      <c r="C362"/>
      <c r="D362"/>
      <c r="E362"/>
      <c r="F362"/>
      <c r="G362"/>
      <c r="H362"/>
      <c r="I362" t="str">
        <f>IF(M362="","",INDEX(Criterion_list!F:F,MATCH('MMS criteria'!M362,Criterion_list!C:C,0)))</f>
        <v/>
      </c>
      <c r="J362" s="312"/>
      <c r="K362" s="316" t="str">
        <f>IFERROR(IF(_xlfn.XLOOKUP($M362,Criterion_list!$C:$C,Criterion_list!A:A)=0,"",_xlfn.XLOOKUP($M362,Criterion_list!$C:$C,Criterion_list!A:A)),"")</f>
        <v/>
      </c>
      <c r="L362" s="317" t="str">
        <f>IFERROR(IF(_xlfn.XLOOKUP($M362,Criterion_list!$C:$C,Criterion_list!B:B)=0,"",_xlfn.XLOOKUP($M362,Criterion_list!$C:$C,Criterion_list!B:B)),"")</f>
        <v/>
      </c>
      <c r="M362" s="317" t="str">
        <f>IF(J362="","",_xlfn.XLOOKUP(J362,'Criteria Mapping'!B:B,'Criteria Mapping'!A:A))</f>
        <v/>
      </c>
      <c r="N362" s="318" t="str">
        <f>IFERROR(IF(_xlfn.XLOOKUP($J362,Criterion_list!$J:$J,Criterion_list!D:D)=0,"",_xlfn.XLOOKUP($J362,Criterion_list!$J:$J,Criterion_list!D:D)),"")</f>
        <v/>
      </c>
      <c r="O362" s="318" t="str">
        <f>IFERROR(IF(_xlfn.XLOOKUP($M362,Criterion_list!$C:$C,Criterion_list!E:E)=0,"",_xlfn.XLOOKUP($M362,Criterion_list!$C:$C,Criterion_list!E:E)),"")</f>
        <v/>
      </c>
      <c r="P362" s="330"/>
      <c r="Q362" s="304"/>
      <c r="R362" s="319" t="str">
        <f t="shared" si="5"/>
        <v/>
      </c>
      <c r="S362" s="304"/>
      <c r="T362" s="306"/>
      <c r="U362" s="305"/>
      <c r="V362" s="304"/>
      <c r="W362" s="304"/>
      <c r="X362" s="320" t="str">
        <f>IF(M362="","",_xlfn.XLOOKUP(M362,'Criteria Mapping'!A:A,'Criteria Mapping'!W:W))</f>
        <v/>
      </c>
      <c r="Y362" s="320" t="str">
        <f>IF(M362="","",_xlfn.XLOOKUP(M362,'Criteria Mapping'!A:A,'Criteria Mapping'!AH:AH))</f>
        <v/>
      </c>
      <c r="Z362" s="320" t="str">
        <f>IF(M362="","",_xlfn.XLOOKUP(M362,'Criteria Mapping'!A:A,'Criteria Mapping'!AD:AD))</f>
        <v/>
      </c>
      <c r="AA362"/>
      <c r="AC362" s="313"/>
      <c r="AE362" s="313"/>
      <c r="AG362" s="313"/>
      <c r="AI362" s="313"/>
      <c r="AK362" s="313"/>
      <c r="AM362" s="313"/>
      <c r="AO362" s="313"/>
      <c r="AQ362" s="313"/>
      <c r="AS362" s="313"/>
      <c r="AU362" s="313"/>
      <c r="KR362" s="313"/>
      <c r="KT362" s="313"/>
      <c r="KV362" s="313"/>
      <c r="KX362" s="313"/>
      <c r="KZ362" s="313"/>
      <c r="LB362" s="313"/>
      <c r="LD362" s="313"/>
      <c r="LF362" s="313"/>
      <c r="LH362" s="313"/>
      <c r="LJ362" s="313"/>
      <c r="LL362" s="313"/>
      <c r="LN362" s="313"/>
      <c r="LP362" s="313"/>
      <c r="LR362" s="313"/>
      <c r="LT362" s="313"/>
      <c r="LV362" s="313"/>
      <c r="LX362" s="313"/>
      <c r="LZ362" s="313"/>
      <c r="MB362" s="313"/>
      <c r="MD362" s="313"/>
      <c r="MF362" s="313"/>
      <c r="MH362" s="313"/>
      <c r="MJ362" s="313"/>
      <c r="ML362" s="313"/>
      <c r="MN362" s="313"/>
      <c r="MP362" s="313"/>
      <c r="MR362" s="313"/>
      <c r="MT362" s="313"/>
      <c r="MV362" s="313"/>
      <c r="MX362" s="313"/>
      <c r="MZ362" s="313"/>
      <c r="NB362" s="313"/>
      <c r="ND362" s="313"/>
      <c r="NF362" s="313"/>
      <c r="NH362" s="313"/>
      <c r="NJ362" s="313"/>
      <c r="NL362" s="313"/>
      <c r="NN362" s="313"/>
      <c r="NP362" s="313"/>
      <c r="NR362" s="313"/>
    </row>
    <row r="363" spans="1:382" s="281" customFormat="1" ht="150" customHeight="1">
      <c r="A363"/>
      <c r="B363"/>
      <c r="C363"/>
      <c r="D363"/>
      <c r="E363"/>
      <c r="F363"/>
      <c r="G363"/>
      <c r="H363"/>
      <c r="I363" t="str">
        <f>IF(M363="","",INDEX(Criterion_list!F:F,MATCH('MMS criteria'!M363,Criterion_list!C:C,0)))</f>
        <v/>
      </c>
      <c r="J363" s="312"/>
      <c r="K363" s="316" t="str">
        <f>IFERROR(IF(_xlfn.XLOOKUP($M363,Criterion_list!$C:$C,Criterion_list!A:A)=0,"",_xlfn.XLOOKUP($M363,Criterion_list!$C:$C,Criterion_list!A:A)),"")</f>
        <v/>
      </c>
      <c r="L363" s="317" t="str">
        <f>IFERROR(IF(_xlfn.XLOOKUP($M363,Criterion_list!$C:$C,Criterion_list!B:B)=0,"",_xlfn.XLOOKUP($M363,Criterion_list!$C:$C,Criterion_list!B:B)),"")</f>
        <v/>
      </c>
      <c r="M363" s="317" t="str">
        <f>IF(J363="","",_xlfn.XLOOKUP(J363,'Criteria Mapping'!B:B,'Criteria Mapping'!A:A))</f>
        <v/>
      </c>
      <c r="N363" s="318" t="str">
        <f>IFERROR(IF(_xlfn.XLOOKUP($J363,Criterion_list!$J:$J,Criterion_list!D:D)=0,"",_xlfn.XLOOKUP($J363,Criterion_list!$J:$J,Criterion_list!D:D)),"")</f>
        <v/>
      </c>
      <c r="O363" s="318" t="str">
        <f>IFERROR(IF(_xlfn.XLOOKUP($M363,Criterion_list!$C:$C,Criterion_list!E:E)=0,"",_xlfn.XLOOKUP($M363,Criterion_list!$C:$C,Criterion_list!E:E)),"")</f>
        <v/>
      </c>
      <c r="P363" s="330"/>
      <c r="Q363" s="304"/>
      <c r="R363" s="319" t="str">
        <f t="shared" si="5"/>
        <v/>
      </c>
      <c r="S363" s="304"/>
      <c r="T363" s="306"/>
      <c r="U363" s="305"/>
      <c r="V363" s="304"/>
      <c r="W363" s="304"/>
      <c r="X363" s="320" t="str">
        <f>IF(M363="","",_xlfn.XLOOKUP(M363,'Criteria Mapping'!A:A,'Criteria Mapping'!W:W))</f>
        <v/>
      </c>
      <c r="Y363" s="320" t="str">
        <f>IF(M363="","",_xlfn.XLOOKUP(M363,'Criteria Mapping'!A:A,'Criteria Mapping'!AH:AH))</f>
        <v/>
      </c>
      <c r="Z363" s="320" t="str">
        <f>IF(M363="","",_xlfn.XLOOKUP(M363,'Criteria Mapping'!A:A,'Criteria Mapping'!AD:AD))</f>
        <v/>
      </c>
      <c r="AA363"/>
      <c r="AC363" s="313"/>
      <c r="AE363" s="313"/>
      <c r="AG363" s="313"/>
      <c r="AI363" s="313"/>
      <c r="AK363" s="313"/>
      <c r="AM363" s="313"/>
      <c r="AO363" s="313"/>
      <c r="AQ363" s="313"/>
      <c r="AS363" s="313"/>
      <c r="AU363" s="313"/>
      <c r="KR363" s="313"/>
      <c r="KT363" s="313"/>
      <c r="KV363" s="313"/>
      <c r="KX363" s="313"/>
      <c r="KZ363" s="313"/>
      <c r="LB363" s="313"/>
      <c r="LD363" s="313"/>
      <c r="LF363" s="313"/>
      <c r="LH363" s="313"/>
      <c r="LJ363" s="313"/>
      <c r="LL363" s="313"/>
      <c r="LN363" s="313"/>
      <c r="LP363" s="313"/>
      <c r="LR363" s="313"/>
      <c r="LT363" s="313"/>
      <c r="LV363" s="313"/>
      <c r="LX363" s="313"/>
      <c r="LZ363" s="313"/>
      <c r="MB363" s="313"/>
      <c r="MD363" s="313"/>
      <c r="MF363" s="313"/>
      <c r="MH363" s="313"/>
      <c r="MJ363" s="313"/>
      <c r="ML363" s="313"/>
      <c r="MN363" s="313"/>
      <c r="MP363" s="313"/>
      <c r="MR363" s="313"/>
      <c r="MT363" s="313"/>
      <c r="MV363" s="313"/>
      <c r="MX363" s="313"/>
      <c r="MZ363" s="313"/>
      <c r="NB363" s="313"/>
      <c r="ND363" s="313"/>
      <c r="NF363" s="313"/>
      <c r="NH363" s="313"/>
      <c r="NJ363" s="313"/>
      <c r="NL363" s="313"/>
      <c r="NN363" s="313"/>
      <c r="NP363" s="313"/>
      <c r="NR363" s="313"/>
    </row>
    <row r="364" spans="1:382" s="281" customFormat="1" ht="150" customHeight="1">
      <c r="A364"/>
      <c r="B364"/>
      <c r="C364"/>
      <c r="D364"/>
      <c r="E364"/>
      <c r="F364"/>
      <c r="G364"/>
      <c r="H364"/>
      <c r="I364" t="str">
        <f>IF(M364="","",INDEX(Criterion_list!F:F,MATCH('MMS criteria'!M364,Criterion_list!C:C,0)))</f>
        <v/>
      </c>
      <c r="J364" s="312"/>
      <c r="K364" s="316" t="str">
        <f>IFERROR(IF(_xlfn.XLOOKUP($M364,Criterion_list!$C:$C,Criterion_list!A:A)=0,"",_xlfn.XLOOKUP($M364,Criterion_list!$C:$C,Criterion_list!A:A)),"")</f>
        <v/>
      </c>
      <c r="L364" s="317" t="str">
        <f>IFERROR(IF(_xlfn.XLOOKUP($M364,Criterion_list!$C:$C,Criterion_list!B:B)=0,"",_xlfn.XLOOKUP($M364,Criterion_list!$C:$C,Criterion_list!B:B)),"")</f>
        <v/>
      </c>
      <c r="M364" s="317" t="str">
        <f>IF(J364="","",_xlfn.XLOOKUP(J364,'Criteria Mapping'!B:B,'Criteria Mapping'!A:A))</f>
        <v/>
      </c>
      <c r="N364" s="318" t="str">
        <f>IFERROR(IF(_xlfn.XLOOKUP($J364,Criterion_list!$J:$J,Criterion_list!D:D)=0,"",_xlfn.XLOOKUP($J364,Criterion_list!$J:$J,Criterion_list!D:D)),"")</f>
        <v/>
      </c>
      <c r="O364" s="318" t="str">
        <f>IFERROR(IF(_xlfn.XLOOKUP($M364,Criterion_list!$C:$C,Criterion_list!E:E)=0,"",_xlfn.XLOOKUP($M364,Criterion_list!$C:$C,Criterion_list!E:E)),"")</f>
        <v/>
      </c>
      <c r="P364" s="330"/>
      <c r="Q364" s="304"/>
      <c r="R364" s="319" t="str">
        <f t="shared" si="5"/>
        <v/>
      </c>
      <c r="S364" s="304"/>
      <c r="T364" s="306"/>
      <c r="U364" s="305"/>
      <c r="V364" s="304"/>
      <c r="W364" s="304"/>
      <c r="X364" s="320" t="str">
        <f>IF(M364="","",_xlfn.XLOOKUP(M364,'Criteria Mapping'!A:A,'Criteria Mapping'!W:W))</f>
        <v/>
      </c>
      <c r="Y364" s="320" t="str">
        <f>IF(M364="","",_xlfn.XLOOKUP(M364,'Criteria Mapping'!A:A,'Criteria Mapping'!AH:AH))</f>
        <v/>
      </c>
      <c r="Z364" s="320" t="str">
        <f>IF(M364="","",_xlfn.XLOOKUP(M364,'Criteria Mapping'!A:A,'Criteria Mapping'!AD:AD))</f>
        <v/>
      </c>
      <c r="AA364"/>
      <c r="AC364" s="313"/>
      <c r="AE364" s="313"/>
      <c r="AG364" s="313"/>
      <c r="AI364" s="313"/>
      <c r="AK364" s="313"/>
      <c r="AM364" s="313"/>
      <c r="AO364" s="313"/>
      <c r="AQ364" s="313"/>
      <c r="AS364" s="313"/>
      <c r="AU364" s="313"/>
      <c r="KR364" s="313"/>
      <c r="KT364" s="313"/>
      <c r="KV364" s="313"/>
      <c r="KX364" s="313"/>
      <c r="KZ364" s="313"/>
      <c r="LB364" s="313"/>
      <c r="LD364" s="313"/>
      <c r="LF364" s="313"/>
      <c r="LH364" s="313"/>
      <c r="LJ364" s="313"/>
      <c r="LL364" s="313"/>
      <c r="LN364" s="313"/>
      <c r="LP364" s="313"/>
      <c r="LR364" s="313"/>
      <c r="LT364" s="313"/>
      <c r="LV364" s="313"/>
      <c r="LX364" s="313"/>
      <c r="LZ364" s="313"/>
      <c r="MB364" s="313"/>
      <c r="MD364" s="313"/>
      <c r="MF364" s="313"/>
      <c r="MH364" s="313"/>
      <c r="MJ364" s="313"/>
      <c r="ML364" s="313"/>
      <c r="MN364" s="313"/>
      <c r="MP364" s="313"/>
      <c r="MR364" s="313"/>
      <c r="MT364" s="313"/>
      <c r="MV364" s="313"/>
      <c r="MX364" s="313"/>
      <c r="MZ364" s="313"/>
      <c r="NB364" s="313"/>
      <c r="ND364" s="313"/>
      <c r="NF364" s="313"/>
      <c r="NH364" s="313"/>
      <c r="NJ364" s="313"/>
      <c r="NL364" s="313"/>
      <c r="NN364" s="313"/>
      <c r="NP364" s="313"/>
      <c r="NR364" s="313"/>
    </row>
    <row r="365" spans="1:382" s="281" customFormat="1" ht="150" customHeight="1">
      <c r="A365"/>
      <c r="B365"/>
      <c r="C365"/>
      <c r="D365"/>
      <c r="E365"/>
      <c r="F365"/>
      <c r="G365"/>
      <c r="H365"/>
      <c r="I365" t="str">
        <f>IF(M365="","",INDEX(Criterion_list!F:F,MATCH('MMS criteria'!M365,Criterion_list!C:C,0)))</f>
        <v/>
      </c>
      <c r="J365" s="312"/>
      <c r="K365" s="316" t="str">
        <f>IFERROR(IF(_xlfn.XLOOKUP($M365,Criterion_list!$C:$C,Criterion_list!A:A)=0,"",_xlfn.XLOOKUP($M365,Criterion_list!$C:$C,Criterion_list!A:A)),"")</f>
        <v/>
      </c>
      <c r="L365" s="317" t="str">
        <f>IFERROR(IF(_xlfn.XLOOKUP($M365,Criterion_list!$C:$C,Criterion_list!B:B)=0,"",_xlfn.XLOOKUP($M365,Criterion_list!$C:$C,Criterion_list!B:B)),"")</f>
        <v/>
      </c>
      <c r="M365" s="317" t="str">
        <f>IF(J365="","",_xlfn.XLOOKUP(J365,'Criteria Mapping'!B:B,'Criteria Mapping'!A:A))</f>
        <v/>
      </c>
      <c r="N365" s="318" t="str">
        <f>IFERROR(IF(_xlfn.XLOOKUP($J365,Criterion_list!$J:$J,Criterion_list!D:D)=0,"",_xlfn.XLOOKUP($J365,Criterion_list!$J:$J,Criterion_list!D:D)),"")</f>
        <v/>
      </c>
      <c r="O365" s="318" t="str">
        <f>IFERROR(IF(_xlfn.XLOOKUP($M365,Criterion_list!$C:$C,Criterion_list!E:E)=0,"",_xlfn.XLOOKUP($M365,Criterion_list!$C:$C,Criterion_list!E:E)),"")</f>
        <v/>
      </c>
      <c r="P365" s="330"/>
      <c r="Q365" s="304"/>
      <c r="R365" s="319" t="str">
        <f t="shared" si="5"/>
        <v/>
      </c>
      <c r="S365" s="304"/>
      <c r="T365" s="306"/>
      <c r="U365" s="305"/>
      <c r="V365" s="304"/>
      <c r="W365" s="304"/>
      <c r="X365" s="320" t="str">
        <f>IF(M365="","",_xlfn.XLOOKUP(M365,'Criteria Mapping'!A:A,'Criteria Mapping'!W:W))</f>
        <v/>
      </c>
      <c r="Y365" s="320" t="str">
        <f>IF(M365="","",_xlfn.XLOOKUP(M365,'Criteria Mapping'!A:A,'Criteria Mapping'!AH:AH))</f>
        <v/>
      </c>
      <c r="Z365" s="320" t="str">
        <f>IF(M365="","",_xlfn.XLOOKUP(M365,'Criteria Mapping'!A:A,'Criteria Mapping'!AD:AD))</f>
        <v/>
      </c>
      <c r="AA365"/>
      <c r="AC365" s="313"/>
      <c r="AE365" s="313"/>
      <c r="AG365" s="313"/>
      <c r="AI365" s="313"/>
      <c r="AK365" s="313"/>
      <c r="AM365" s="313"/>
      <c r="AO365" s="313"/>
      <c r="AQ365" s="313"/>
      <c r="AS365" s="313"/>
      <c r="AU365" s="313"/>
      <c r="KR365" s="313"/>
      <c r="KT365" s="313"/>
      <c r="KV365" s="313"/>
      <c r="KX365" s="313"/>
      <c r="KZ365" s="313"/>
      <c r="LB365" s="313"/>
      <c r="LD365" s="313"/>
      <c r="LF365" s="313"/>
      <c r="LH365" s="313"/>
      <c r="LJ365" s="313"/>
      <c r="LL365" s="313"/>
      <c r="LN365" s="313"/>
      <c r="LP365" s="313"/>
      <c r="LR365" s="313"/>
      <c r="LT365" s="313"/>
      <c r="LV365" s="313"/>
      <c r="LX365" s="313"/>
      <c r="LZ365" s="313"/>
      <c r="MB365" s="313"/>
      <c r="MD365" s="313"/>
      <c r="MF365" s="313"/>
      <c r="MH365" s="313"/>
      <c r="MJ365" s="313"/>
      <c r="ML365" s="313"/>
      <c r="MN365" s="313"/>
      <c r="MP365" s="313"/>
      <c r="MR365" s="313"/>
      <c r="MT365" s="313"/>
      <c r="MV365" s="313"/>
      <c r="MX365" s="313"/>
      <c r="MZ365" s="313"/>
      <c r="NB365" s="313"/>
      <c r="ND365" s="313"/>
      <c r="NF365" s="313"/>
      <c r="NH365" s="313"/>
      <c r="NJ365" s="313"/>
      <c r="NL365" s="313"/>
      <c r="NN365" s="313"/>
      <c r="NP365" s="313"/>
      <c r="NR365" s="313"/>
    </row>
    <row r="366" spans="1:382" s="281" customFormat="1" ht="150" customHeight="1">
      <c r="A366"/>
      <c r="B366"/>
      <c r="C366"/>
      <c r="D366"/>
      <c r="E366"/>
      <c r="F366"/>
      <c r="G366"/>
      <c r="H366"/>
      <c r="I366" t="str">
        <f>IF(M366="","",INDEX(Criterion_list!F:F,MATCH('MMS criteria'!M366,Criterion_list!C:C,0)))</f>
        <v/>
      </c>
      <c r="J366" s="312"/>
      <c r="K366" s="316" t="str">
        <f>IFERROR(IF(_xlfn.XLOOKUP($M366,Criterion_list!$C:$C,Criterion_list!A:A)=0,"",_xlfn.XLOOKUP($M366,Criterion_list!$C:$C,Criterion_list!A:A)),"")</f>
        <v/>
      </c>
      <c r="L366" s="317" t="str">
        <f>IFERROR(IF(_xlfn.XLOOKUP($M366,Criterion_list!$C:$C,Criterion_list!B:B)=0,"",_xlfn.XLOOKUP($M366,Criterion_list!$C:$C,Criterion_list!B:B)),"")</f>
        <v/>
      </c>
      <c r="M366" s="317" t="str">
        <f>IF(J366="","",_xlfn.XLOOKUP(J366,'Criteria Mapping'!B:B,'Criteria Mapping'!A:A))</f>
        <v/>
      </c>
      <c r="N366" s="318" t="str">
        <f>IFERROR(IF(_xlfn.XLOOKUP($J366,Criterion_list!$J:$J,Criterion_list!D:D)=0,"",_xlfn.XLOOKUP($J366,Criterion_list!$J:$J,Criterion_list!D:D)),"")</f>
        <v/>
      </c>
      <c r="O366" s="318" t="str">
        <f>IFERROR(IF(_xlfn.XLOOKUP($M366,Criterion_list!$C:$C,Criterion_list!E:E)=0,"",_xlfn.XLOOKUP($M366,Criterion_list!$C:$C,Criterion_list!E:E)),"")</f>
        <v/>
      </c>
      <c r="P366" s="330"/>
      <c r="Q366" s="304"/>
      <c r="R366" s="319" t="str">
        <f t="shared" si="5"/>
        <v/>
      </c>
      <c r="S366" s="304"/>
      <c r="T366" s="306"/>
      <c r="U366" s="305"/>
      <c r="V366" s="304"/>
      <c r="W366" s="304"/>
      <c r="X366" s="320" t="str">
        <f>IF(M366="","",_xlfn.XLOOKUP(M366,'Criteria Mapping'!A:A,'Criteria Mapping'!W:W))</f>
        <v/>
      </c>
      <c r="Y366" s="320" t="str">
        <f>IF(M366="","",_xlfn.XLOOKUP(M366,'Criteria Mapping'!A:A,'Criteria Mapping'!AH:AH))</f>
        <v/>
      </c>
      <c r="Z366" s="320" t="str">
        <f>IF(M366="","",_xlfn.XLOOKUP(M366,'Criteria Mapping'!A:A,'Criteria Mapping'!AD:AD))</f>
        <v/>
      </c>
      <c r="AA366"/>
      <c r="AC366" s="313"/>
      <c r="AE366" s="313"/>
      <c r="AG366" s="313"/>
      <c r="AI366" s="313"/>
      <c r="AK366" s="313"/>
      <c r="AM366" s="313"/>
      <c r="AO366" s="313"/>
      <c r="AQ366" s="313"/>
      <c r="AS366" s="313"/>
      <c r="AU366" s="313"/>
      <c r="KR366" s="313"/>
      <c r="KT366" s="313"/>
      <c r="KV366" s="313"/>
      <c r="KX366" s="313"/>
      <c r="KZ366" s="313"/>
      <c r="LB366" s="313"/>
      <c r="LD366" s="313"/>
      <c r="LF366" s="313"/>
      <c r="LH366" s="313"/>
      <c r="LJ366" s="313"/>
      <c r="LL366" s="313"/>
      <c r="LN366" s="313"/>
      <c r="LP366" s="313"/>
      <c r="LR366" s="313"/>
      <c r="LT366" s="313"/>
      <c r="LV366" s="313"/>
      <c r="LX366" s="313"/>
      <c r="LZ366" s="313"/>
      <c r="MB366" s="313"/>
      <c r="MD366" s="313"/>
      <c r="MF366" s="313"/>
      <c r="MH366" s="313"/>
      <c r="MJ366" s="313"/>
      <c r="ML366" s="313"/>
      <c r="MN366" s="313"/>
      <c r="MP366" s="313"/>
      <c r="MR366" s="313"/>
      <c r="MT366" s="313"/>
      <c r="MV366" s="313"/>
      <c r="MX366" s="313"/>
      <c r="MZ366" s="313"/>
      <c r="NB366" s="313"/>
      <c r="ND366" s="313"/>
      <c r="NF366" s="313"/>
      <c r="NH366" s="313"/>
      <c r="NJ366" s="313"/>
      <c r="NL366" s="313"/>
      <c r="NN366" s="313"/>
      <c r="NP366" s="313"/>
      <c r="NR366" s="313"/>
    </row>
    <row r="367" spans="1:382" s="281" customFormat="1" ht="150" customHeight="1">
      <c r="A367"/>
      <c r="B367"/>
      <c r="C367"/>
      <c r="D367"/>
      <c r="E367"/>
      <c r="F367"/>
      <c r="G367"/>
      <c r="H367"/>
      <c r="I367" t="str">
        <f>IF(M367="","",INDEX(Criterion_list!F:F,MATCH('MMS criteria'!M367,Criterion_list!C:C,0)))</f>
        <v/>
      </c>
      <c r="J367" s="312"/>
      <c r="K367" s="316" t="str">
        <f>IFERROR(IF(_xlfn.XLOOKUP($M367,Criterion_list!$C:$C,Criterion_list!A:A)=0,"",_xlfn.XLOOKUP($M367,Criterion_list!$C:$C,Criterion_list!A:A)),"")</f>
        <v/>
      </c>
      <c r="L367" s="317" t="str">
        <f>IFERROR(IF(_xlfn.XLOOKUP($M367,Criterion_list!$C:$C,Criterion_list!B:B)=0,"",_xlfn.XLOOKUP($M367,Criterion_list!$C:$C,Criterion_list!B:B)),"")</f>
        <v/>
      </c>
      <c r="M367" s="317" t="str">
        <f>IF(J367="","",_xlfn.XLOOKUP(J367,'Criteria Mapping'!B:B,'Criteria Mapping'!A:A))</f>
        <v/>
      </c>
      <c r="N367" s="318" t="str">
        <f>IFERROR(IF(_xlfn.XLOOKUP($J367,Criterion_list!$J:$J,Criterion_list!D:D)=0,"",_xlfn.XLOOKUP($J367,Criterion_list!$J:$J,Criterion_list!D:D)),"")</f>
        <v/>
      </c>
      <c r="O367" s="318" t="str">
        <f>IFERROR(IF(_xlfn.XLOOKUP($M367,Criterion_list!$C:$C,Criterion_list!E:E)=0,"",_xlfn.XLOOKUP($M367,Criterion_list!$C:$C,Criterion_list!E:E)),"")</f>
        <v/>
      </c>
      <c r="P367" s="330"/>
      <c r="Q367" s="304"/>
      <c r="R367" s="319" t="str">
        <f t="shared" si="5"/>
        <v/>
      </c>
      <c r="S367" s="304"/>
      <c r="T367" s="306"/>
      <c r="U367" s="305"/>
      <c r="V367" s="304"/>
      <c r="W367" s="304"/>
      <c r="X367" s="320" t="str">
        <f>IF(M367="","",_xlfn.XLOOKUP(M367,'Criteria Mapping'!A:A,'Criteria Mapping'!W:W))</f>
        <v/>
      </c>
      <c r="Y367" s="320" t="str">
        <f>IF(M367="","",_xlfn.XLOOKUP(M367,'Criteria Mapping'!A:A,'Criteria Mapping'!AH:AH))</f>
        <v/>
      </c>
      <c r="Z367" s="320" t="str">
        <f>IF(M367="","",_xlfn.XLOOKUP(M367,'Criteria Mapping'!A:A,'Criteria Mapping'!AD:AD))</f>
        <v/>
      </c>
      <c r="AA367"/>
      <c r="AC367" s="313"/>
      <c r="AE367" s="313"/>
      <c r="AG367" s="313"/>
      <c r="AI367" s="313"/>
      <c r="AK367" s="313"/>
      <c r="AM367" s="313"/>
      <c r="AO367" s="313"/>
      <c r="AQ367" s="313"/>
      <c r="AS367" s="313"/>
      <c r="AU367" s="313"/>
      <c r="KR367" s="313"/>
      <c r="KT367" s="313"/>
      <c r="KV367" s="313"/>
      <c r="KX367" s="313"/>
      <c r="KZ367" s="313"/>
      <c r="LB367" s="313"/>
      <c r="LD367" s="313"/>
      <c r="LF367" s="313"/>
      <c r="LH367" s="313"/>
      <c r="LJ367" s="313"/>
      <c r="LL367" s="313"/>
      <c r="LN367" s="313"/>
      <c r="LP367" s="313"/>
      <c r="LR367" s="313"/>
      <c r="LT367" s="313"/>
      <c r="LV367" s="313"/>
      <c r="LX367" s="313"/>
      <c r="LZ367" s="313"/>
      <c r="MB367" s="313"/>
      <c r="MD367" s="313"/>
      <c r="MF367" s="313"/>
      <c r="MH367" s="313"/>
      <c r="MJ367" s="313"/>
      <c r="ML367" s="313"/>
      <c r="MN367" s="313"/>
      <c r="MP367" s="313"/>
      <c r="MR367" s="313"/>
      <c r="MT367" s="313"/>
      <c r="MV367" s="313"/>
      <c r="MX367" s="313"/>
      <c r="MZ367" s="313"/>
      <c r="NB367" s="313"/>
      <c r="ND367" s="313"/>
      <c r="NF367" s="313"/>
      <c r="NH367" s="313"/>
      <c r="NJ367" s="313"/>
      <c r="NL367" s="313"/>
      <c r="NN367" s="313"/>
      <c r="NP367" s="313"/>
      <c r="NR367" s="313"/>
    </row>
    <row r="368" spans="1:382" s="281" customFormat="1" ht="150" customHeight="1">
      <c r="A368"/>
      <c r="B368"/>
      <c r="C368"/>
      <c r="D368"/>
      <c r="E368"/>
      <c r="F368"/>
      <c r="G368"/>
      <c r="H368"/>
      <c r="I368" t="str">
        <f>IF(M368="","",INDEX(Criterion_list!F:F,MATCH('MMS criteria'!M368,Criterion_list!C:C,0)))</f>
        <v/>
      </c>
      <c r="J368" s="312"/>
      <c r="K368" s="316" t="str">
        <f>IFERROR(IF(_xlfn.XLOOKUP($M368,Criterion_list!$C:$C,Criterion_list!A:A)=0,"",_xlfn.XLOOKUP($M368,Criterion_list!$C:$C,Criterion_list!A:A)),"")</f>
        <v/>
      </c>
      <c r="L368" s="317" t="str">
        <f>IFERROR(IF(_xlfn.XLOOKUP($M368,Criterion_list!$C:$C,Criterion_list!B:B)=0,"",_xlfn.XLOOKUP($M368,Criterion_list!$C:$C,Criterion_list!B:B)),"")</f>
        <v/>
      </c>
      <c r="M368" s="317" t="str">
        <f>IF(J368="","",_xlfn.XLOOKUP(J368,'Criteria Mapping'!B:B,'Criteria Mapping'!A:A))</f>
        <v/>
      </c>
      <c r="N368" s="318" t="str">
        <f>IFERROR(IF(_xlfn.XLOOKUP($J368,Criterion_list!$J:$J,Criterion_list!D:D)=0,"",_xlfn.XLOOKUP($J368,Criterion_list!$J:$J,Criterion_list!D:D)),"")</f>
        <v/>
      </c>
      <c r="O368" s="318" t="str">
        <f>IFERROR(IF(_xlfn.XLOOKUP($M368,Criterion_list!$C:$C,Criterion_list!E:E)=0,"",_xlfn.XLOOKUP($M368,Criterion_list!$C:$C,Criterion_list!E:E)),"")</f>
        <v/>
      </c>
      <c r="P368" s="330"/>
      <c r="Q368" s="304"/>
      <c r="R368" s="319" t="str">
        <f t="shared" si="5"/>
        <v/>
      </c>
      <c r="S368" s="304"/>
      <c r="T368" s="306"/>
      <c r="U368" s="305"/>
      <c r="V368" s="304"/>
      <c r="W368" s="304"/>
      <c r="X368" s="320" t="str">
        <f>IF(M368="","",_xlfn.XLOOKUP(M368,'Criteria Mapping'!A:A,'Criteria Mapping'!W:W))</f>
        <v/>
      </c>
      <c r="Y368" s="320" t="str">
        <f>IF(M368="","",_xlfn.XLOOKUP(M368,'Criteria Mapping'!A:A,'Criteria Mapping'!AH:AH))</f>
        <v/>
      </c>
      <c r="Z368" s="320" t="str">
        <f>IF(M368="","",_xlfn.XLOOKUP(M368,'Criteria Mapping'!A:A,'Criteria Mapping'!AD:AD))</f>
        <v/>
      </c>
      <c r="AA368"/>
      <c r="AC368" s="313"/>
      <c r="AE368" s="313"/>
      <c r="AG368" s="313"/>
      <c r="AI368" s="313"/>
      <c r="AK368" s="313"/>
      <c r="AM368" s="313"/>
      <c r="AO368" s="313"/>
      <c r="AQ368" s="313"/>
      <c r="AS368" s="313"/>
      <c r="AU368" s="313"/>
      <c r="KR368" s="313"/>
      <c r="KT368" s="313"/>
      <c r="KV368" s="313"/>
      <c r="KX368" s="313"/>
      <c r="KZ368" s="313"/>
      <c r="LB368" s="313"/>
      <c r="LD368" s="313"/>
      <c r="LF368" s="313"/>
      <c r="LH368" s="313"/>
      <c r="LJ368" s="313"/>
      <c r="LL368" s="313"/>
      <c r="LN368" s="313"/>
      <c r="LP368" s="313"/>
      <c r="LR368" s="313"/>
      <c r="LT368" s="313"/>
      <c r="LV368" s="313"/>
      <c r="LX368" s="313"/>
      <c r="LZ368" s="313"/>
      <c r="MB368" s="313"/>
      <c r="MD368" s="313"/>
      <c r="MF368" s="313"/>
      <c r="MH368" s="313"/>
      <c r="MJ368" s="313"/>
      <c r="ML368" s="313"/>
      <c r="MN368" s="313"/>
      <c r="MP368" s="313"/>
      <c r="MR368" s="313"/>
      <c r="MT368" s="313"/>
      <c r="MV368" s="313"/>
      <c r="MX368" s="313"/>
      <c r="MZ368" s="313"/>
      <c r="NB368" s="313"/>
      <c r="ND368" s="313"/>
      <c r="NF368" s="313"/>
      <c r="NH368" s="313"/>
      <c r="NJ368" s="313"/>
      <c r="NL368" s="313"/>
      <c r="NN368" s="313"/>
      <c r="NP368" s="313"/>
      <c r="NR368" s="313"/>
    </row>
    <row r="369" spans="1:382" s="281" customFormat="1" ht="150" customHeight="1">
      <c r="A369"/>
      <c r="B369"/>
      <c r="C369"/>
      <c r="D369"/>
      <c r="E369"/>
      <c r="F369"/>
      <c r="G369"/>
      <c r="H369"/>
      <c r="I369" t="str">
        <f>IF(M369="","",INDEX(Criterion_list!F:F,MATCH('MMS criteria'!M369,Criterion_list!C:C,0)))</f>
        <v/>
      </c>
      <c r="J369" s="312"/>
      <c r="K369" s="316" t="str">
        <f>IFERROR(IF(_xlfn.XLOOKUP($M369,Criterion_list!$C:$C,Criterion_list!A:A)=0,"",_xlfn.XLOOKUP($M369,Criterion_list!$C:$C,Criterion_list!A:A)),"")</f>
        <v/>
      </c>
      <c r="L369" s="317" t="str">
        <f>IFERROR(IF(_xlfn.XLOOKUP($M369,Criterion_list!$C:$C,Criterion_list!B:B)=0,"",_xlfn.XLOOKUP($M369,Criterion_list!$C:$C,Criterion_list!B:B)),"")</f>
        <v/>
      </c>
      <c r="M369" s="317" t="str">
        <f>IF(J369="","",_xlfn.XLOOKUP(J369,'Criteria Mapping'!B:B,'Criteria Mapping'!A:A))</f>
        <v/>
      </c>
      <c r="N369" s="318" t="str">
        <f>IFERROR(IF(_xlfn.XLOOKUP($J369,Criterion_list!$J:$J,Criterion_list!D:D)=0,"",_xlfn.XLOOKUP($J369,Criterion_list!$J:$J,Criterion_list!D:D)),"")</f>
        <v/>
      </c>
      <c r="O369" s="318" t="str">
        <f>IFERROR(IF(_xlfn.XLOOKUP($M369,Criterion_list!$C:$C,Criterion_list!E:E)=0,"",_xlfn.XLOOKUP($M369,Criterion_list!$C:$C,Criterion_list!E:E)),"")</f>
        <v/>
      </c>
      <c r="P369" s="330"/>
      <c r="Q369" s="304"/>
      <c r="R369" s="319" t="str">
        <f t="shared" si="5"/>
        <v/>
      </c>
      <c r="S369" s="304"/>
      <c r="T369" s="306"/>
      <c r="U369" s="305"/>
      <c r="V369" s="304"/>
      <c r="W369" s="304"/>
      <c r="X369" s="320" t="str">
        <f>IF(M369="","",_xlfn.XLOOKUP(M369,'Criteria Mapping'!A:A,'Criteria Mapping'!W:W))</f>
        <v/>
      </c>
      <c r="Y369" s="320" t="str">
        <f>IF(M369="","",_xlfn.XLOOKUP(M369,'Criteria Mapping'!A:A,'Criteria Mapping'!AH:AH))</f>
        <v/>
      </c>
      <c r="Z369" s="320" t="str">
        <f>IF(M369="","",_xlfn.XLOOKUP(M369,'Criteria Mapping'!A:A,'Criteria Mapping'!AD:AD))</f>
        <v/>
      </c>
      <c r="AA369"/>
      <c r="AC369" s="313"/>
      <c r="AE369" s="313"/>
      <c r="AG369" s="313"/>
      <c r="AI369" s="313"/>
      <c r="AK369" s="313"/>
      <c r="AM369" s="313"/>
      <c r="AO369" s="313"/>
      <c r="AQ369" s="313"/>
      <c r="AS369" s="313"/>
      <c r="AU369" s="313"/>
      <c r="KR369" s="313"/>
      <c r="KT369" s="313"/>
      <c r="KV369" s="313"/>
      <c r="KX369" s="313"/>
      <c r="KZ369" s="313"/>
      <c r="LB369" s="313"/>
      <c r="LD369" s="313"/>
      <c r="LF369" s="313"/>
      <c r="LH369" s="313"/>
      <c r="LJ369" s="313"/>
      <c r="LL369" s="313"/>
      <c r="LN369" s="313"/>
      <c r="LP369" s="313"/>
      <c r="LR369" s="313"/>
      <c r="LT369" s="313"/>
      <c r="LV369" s="313"/>
      <c r="LX369" s="313"/>
      <c r="LZ369" s="313"/>
      <c r="MB369" s="313"/>
      <c r="MD369" s="313"/>
      <c r="MF369" s="313"/>
      <c r="MH369" s="313"/>
      <c r="MJ369" s="313"/>
      <c r="ML369" s="313"/>
      <c r="MN369" s="313"/>
      <c r="MP369" s="313"/>
      <c r="MR369" s="313"/>
      <c r="MT369" s="313"/>
      <c r="MV369" s="313"/>
      <c r="MX369" s="313"/>
      <c r="MZ369" s="313"/>
      <c r="NB369" s="313"/>
      <c r="ND369" s="313"/>
      <c r="NF369" s="313"/>
      <c r="NH369" s="313"/>
      <c r="NJ369" s="313"/>
      <c r="NL369" s="313"/>
      <c r="NN369" s="313"/>
      <c r="NP369" s="313"/>
      <c r="NR369" s="313"/>
    </row>
    <row r="370" spans="1:382" s="281" customFormat="1" ht="150" customHeight="1">
      <c r="A370"/>
      <c r="B370"/>
      <c r="C370"/>
      <c r="D370"/>
      <c r="E370"/>
      <c r="F370"/>
      <c r="G370"/>
      <c r="H370"/>
      <c r="I370" t="str">
        <f>IF(M370="","",INDEX(Criterion_list!F:F,MATCH('MMS criteria'!M370,Criterion_list!C:C,0)))</f>
        <v/>
      </c>
      <c r="J370" s="312"/>
      <c r="K370" s="316" t="str">
        <f>IFERROR(IF(_xlfn.XLOOKUP($M370,Criterion_list!$C:$C,Criterion_list!A:A)=0,"",_xlfn.XLOOKUP($M370,Criterion_list!$C:$C,Criterion_list!A:A)),"")</f>
        <v/>
      </c>
      <c r="L370" s="317" t="str">
        <f>IFERROR(IF(_xlfn.XLOOKUP($M370,Criterion_list!$C:$C,Criterion_list!B:B)=0,"",_xlfn.XLOOKUP($M370,Criterion_list!$C:$C,Criterion_list!B:B)),"")</f>
        <v/>
      </c>
      <c r="M370" s="317" t="str">
        <f>IF(J370="","",_xlfn.XLOOKUP(J370,'Criteria Mapping'!B:B,'Criteria Mapping'!A:A))</f>
        <v/>
      </c>
      <c r="N370" s="318" t="str">
        <f>IFERROR(IF(_xlfn.XLOOKUP($J370,Criterion_list!$J:$J,Criterion_list!D:D)=0,"",_xlfn.XLOOKUP($J370,Criterion_list!$J:$J,Criterion_list!D:D)),"")</f>
        <v/>
      </c>
      <c r="O370" s="318" t="str">
        <f>IFERROR(IF(_xlfn.XLOOKUP($M370,Criterion_list!$C:$C,Criterion_list!E:E)=0,"",_xlfn.XLOOKUP($M370,Criterion_list!$C:$C,Criterion_list!E:E)),"")</f>
        <v/>
      </c>
      <c r="P370" s="330"/>
      <c r="Q370" s="304"/>
      <c r="R370" s="319" t="str">
        <f t="shared" si="5"/>
        <v/>
      </c>
      <c r="S370" s="304"/>
      <c r="T370" s="306"/>
      <c r="U370" s="305"/>
      <c r="V370" s="304"/>
      <c r="W370" s="304"/>
      <c r="X370" s="320" t="str">
        <f>IF(M370="","",_xlfn.XLOOKUP(M370,'Criteria Mapping'!A:A,'Criteria Mapping'!W:W))</f>
        <v/>
      </c>
      <c r="Y370" s="320" t="str">
        <f>IF(M370="","",_xlfn.XLOOKUP(M370,'Criteria Mapping'!A:A,'Criteria Mapping'!AH:AH))</f>
        <v/>
      </c>
      <c r="Z370" s="320" t="str">
        <f>IF(M370="","",_xlfn.XLOOKUP(M370,'Criteria Mapping'!A:A,'Criteria Mapping'!AD:AD))</f>
        <v/>
      </c>
      <c r="AA370"/>
      <c r="AC370" s="313"/>
      <c r="AE370" s="313"/>
      <c r="AG370" s="313"/>
      <c r="AI370" s="313"/>
      <c r="AK370" s="313"/>
      <c r="AM370" s="313"/>
      <c r="AO370" s="313"/>
      <c r="AQ370" s="313"/>
      <c r="AS370" s="313"/>
      <c r="AU370" s="313"/>
      <c r="KR370" s="313"/>
      <c r="KT370" s="313"/>
      <c r="KV370" s="313"/>
      <c r="KX370" s="313"/>
      <c r="KZ370" s="313"/>
      <c r="LB370" s="313"/>
      <c r="LD370" s="313"/>
      <c r="LF370" s="313"/>
      <c r="LH370" s="313"/>
      <c r="LJ370" s="313"/>
      <c r="LL370" s="313"/>
      <c r="LN370" s="313"/>
      <c r="LP370" s="313"/>
      <c r="LR370" s="313"/>
      <c r="LT370" s="313"/>
      <c r="LV370" s="313"/>
      <c r="LX370" s="313"/>
      <c r="LZ370" s="313"/>
      <c r="MB370" s="313"/>
      <c r="MD370" s="313"/>
      <c r="MF370" s="313"/>
      <c r="MH370" s="313"/>
      <c r="MJ370" s="313"/>
      <c r="ML370" s="313"/>
      <c r="MN370" s="313"/>
      <c r="MP370" s="313"/>
      <c r="MR370" s="313"/>
      <c r="MT370" s="313"/>
      <c r="MV370" s="313"/>
      <c r="MX370" s="313"/>
      <c r="MZ370" s="313"/>
      <c r="NB370" s="313"/>
      <c r="ND370" s="313"/>
      <c r="NF370" s="313"/>
      <c r="NH370" s="313"/>
      <c r="NJ370" s="313"/>
      <c r="NL370" s="313"/>
      <c r="NN370" s="313"/>
      <c r="NP370" s="313"/>
      <c r="NR370" s="313"/>
    </row>
    <row r="371" spans="1:382" s="281" customFormat="1" ht="150" customHeight="1">
      <c r="A371"/>
      <c r="B371"/>
      <c r="C371"/>
      <c r="D371"/>
      <c r="E371"/>
      <c r="F371"/>
      <c r="G371"/>
      <c r="H371"/>
      <c r="I371" t="str">
        <f>IF(M371="","",INDEX(Criterion_list!F:F,MATCH('MMS criteria'!M371,Criterion_list!C:C,0)))</f>
        <v/>
      </c>
      <c r="J371" s="312"/>
      <c r="K371" s="316" t="str">
        <f>IFERROR(IF(_xlfn.XLOOKUP($M371,Criterion_list!$C:$C,Criterion_list!A:A)=0,"",_xlfn.XLOOKUP($M371,Criterion_list!$C:$C,Criterion_list!A:A)),"")</f>
        <v/>
      </c>
      <c r="L371" s="317" t="str">
        <f>IFERROR(IF(_xlfn.XLOOKUP($M371,Criterion_list!$C:$C,Criterion_list!B:B)=0,"",_xlfn.XLOOKUP($M371,Criterion_list!$C:$C,Criterion_list!B:B)),"")</f>
        <v/>
      </c>
      <c r="M371" s="317" t="str">
        <f>IF(J371="","",_xlfn.XLOOKUP(J371,'Criteria Mapping'!B:B,'Criteria Mapping'!A:A))</f>
        <v/>
      </c>
      <c r="N371" s="318" t="str">
        <f>IFERROR(IF(_xlfn.XLOOKUP($J371,Criterion_list!$J:$J,Criterion_list!D:D)=0,"",_xlfn.XLOOKUP($J371,Criterion_list!$J:$J,Criterion_list!D:D)),"")</f>
        <v/>
      </c>
      <c r="O371" s="318" t="str">
        <f>IFERROR(IF(_xlfn.XLOOKUP($M371,Criterion_list!$C:$C,Criterion_list!E:E)=0,"",_xlfn.XLOOKUP($M371,Criterion_list!$C:$C,Criterion_list!E:E)),"")</f>
        <v/>
      </c>
      <c r="P371" s="330"/>
      <c r="Q371" s="304"/>
      <c r="R371" s="319" t="str">
        <f t="shared" si="5"/>
        <v/>
      </c>
      <c r="S371" s="304"/>
      <c r="T371" s="306"/>
      <c r="U371" s="305"/>
      <c r="V371" s="304"/>
      <c r="W371" s="304"/>
      <c r="X371" s="320" t="str">
        <f>IF(M371="","",_xlfn.XLOOKUP(M371,'Criteria Mapping'!A:A,'Criteria Mapping'!W:W))</f>
        <v/>
      </c>
      <c r="Y371" s="320" t="str">
        <f>IF(M371="","",_xlfn.XLOOKUP(M371,'Criteria Mapping'!A:A,'Criteria Mapping'!AH:AH))</f>
        <v/>
      </c>
      <c r="Z371" s="320" t="str">
        <f>IF(M371="","",_xlfn.XLOOKUP(M371,'Criteria Mapping'!A:A,'Criteria Mapping'!AD:AD))</f>
        <v/>
      </c>
      <c r="AA371"/>
      <c r="AC371" s="313"/>
      <c r="AE371" s="313"/>
      <c r="AG371" s="313"/>
      <c r="AI371" s="313"/>
      <c r="AK371" s="313"/>
      <c r="AM371" s="313"/>
      <c r="AO371" s="313"/>
      <c r="AQ371" s="313"/>
      <c r="AS371" s="313"/>
      <c r="AU371" s="313"/>
      <c r="KR371" s="313"/>
      <c r="KT371" s="313"/>
      <c r="KV371" s="313"/>
      <c r="KX371" s="313"/>
      <c r="KZ371" s="313"/>
      <c r="LB371" s="313"/>
      <c r="LD371" s="313"/>
      <c r="LF371" s="313"/>
      <c r="LH371" s="313"/>
      <c r="LJ371" s="313"/>
      <c r="LL371" s="313"/>
      <c r="LN371" s="313"/>
      <c r="LP371" s="313"/>
      <c r="LR371" s="313"/>
      <c r="LT371" s="313"/>
      <c r="LV371" s="313"/>
      <c r="LX371" s="313"/>
      <c r="LZ371" s="313"/>
      <c r="MB371" s="313"/>
      <c r="MD371" s="313"/>
      <c r="MF371" s="313"/>
      <c r="MH371" s="313"/>
      <c r="MJ371" s="313"/>
      <c r="ML371" s="313"/>
      <c r="MN371" s="313"/>
      <c r="MP371" s="313"/>
      <c r="MR371" s="313"/>
      <c r="MT371" s="313"/>
      <c r="MV371" s="313"/>
      <c r="MX371" s="313"/>
      <c r="MZ371" s="313"/>
      <c r="NB371" s="313"/>
      <c r="ND371" s="313"/>
      <c r="NF371" s="313"/>
      <c r="NH371" s="313"/>
      <c r="NJ371" s="313"/>
      <c r="NL371" s="313"/>
      <c r="NN371" s="313"/>
      <c r="NP371" s="313"/>
      <c r="NR371" s="313"/>
    </row>
    <row r="372" spans="1:382" s="281" customFormat="1" ht="150" customHeight="1">
      <c r="A372"/>
      <c r="B372"/>
      <c r="C372"/>
      <c r="D372"/>
      <c r="E372"/>
      <c r="F372"/>
      <c r="G372"/>
      <c r="H372"/>
      <c r="I372" t="str">
        <f>IF(M372="","",INDEX(Criterion_list!F:F,MATCH('MMS criteria'!M372,Criterion_list!C:C,0)))</f>
        <v/>
      </c>
      <c r="J372" s="312"/>
      <c r="K372" s="316" t="str">
        <f>IFERROR(IF(_xlfn.XLOOKUP($M372,Criterion_list!$C:$C,Criterion_list!A:A)=0,"",_xlfn.XLOOKUP($M372,Criterion_list!$C:$C,Criterion_list!A:A)),"")</f>
        <v/>
      </c>
      <c r="L372" s="317" t="str">
        <f>IFERROR(IF(_xlfn.XLOOKUP($M372,Criterion_list!$C:$C,Criterion_list!B:B)=0,"",_xlfn.XLOOKUP($M372,Criterion_list!$C:$C,Criterion_list!B:B)),"")</f>
        <v/>
      </c>
      <c r="M372" s="317" t="str">
        <f>IF(J372="","",_xlfn.XLOOKUP(J372,'Criteria Mapping'!B:B,'Criteria Mapping'!A:A))</f>
        <v/>
      </c>
      <c r="N372" s="318" t="str">
        <f>IFERROR(IF(_xlfn.XLOOKUP($J372,Criterion_list!$J:$J,Criterion_list!D:D)=0,"",_xlfn.XLOOKUP($J372,Criterion_list!$J:$J,Criterion_list!D:D)),"")</f>
        <v/>
      </c>
      <c r="O372" s="318" t="str">
        <f>IFERROR(IF(_xlfn.XLOOKUP($M372,Criterion_list!$C:$C,Criterion_list!E:E)=0,"",_xlfn.XLOOKUP($M372,Criterion_list!$C:$C,Criterion_list!E:E)),"")</f>
        <v/>
      </c>
      <c r="P372" s="330"/>
      <c r="Q372" s="304"/>
      <c r="R372" s="319" t="str">
        <f t="shared" si="5"/>
        <v/>
      </c>
      <c r="S372" s="304"/>
      <c r="T372" s="306"/>
      <c r="U372" s="305"/>
      <c r="V372" s="304"/>
      <c r="W372" s="304"/>
      <c r="X372" s="320" t="str">
        <f>IF(M372="","",_xlfn.XLOOKUP(M372,'Criteria Mapping'!A:A,'Criteria Mapping'!W:W))</f>
        <v/>
      </c>
      <c r="Y372" s="320" t="str">
        <f>IF(M372="","",_xlfn.XLOOKUP(M372,'Criteria Mapping'!A:A,'Criteria Mapping'!AH:AH))</f>
        <v/>
      </c>
      <c r="Z372" s="320" t="str">
        <f>IF(M372="","",_xlfn.XLOOKUP(M372,'Criteria Mapping'!A:A,'Criteria Mapping'!AD:AD))</f>
        <v/>
      </c>
      <c r="AA372"/>
      <c r="AC372" s="313"/>
      <c r="AE372" s="313"/>
      <c r="AG372" s="313"/>
      <c r="AI372" s="313"/>
      <c r="AK372" s="313"/>
      <c r="AM372" s="313"/>
      <c r="AO372" s="313"/>
      <c r="AQ372" s="313"/>
      <c r="AS372" s="313"/>
      <c r="AU372" s="313"/>
      <c r="KR372" s="313"/>
      <c r="KT372" s="313"/>
      <c r="KV372" s="313"/>
      <c r="KX372" s="313"/>
      <c r="KZ372" s="313"/>
      <c r="LB372" s="313"/>
      <c r="LD372" s="313"/>
      <c r="LF372" s="313"/>
      <c r="LH372" s="313"/>
      <c r="LJ372" s="313"/>
      <c r="LL372" s="313"/>
      <c r="LN372" s="313"/>
      <c r="LP372" s="313"/>
      <c r="LR372" s="313"/>
      <c r="LT372" s="313"/>
      <c r="LV372" s="313"/>
      <c r="LX372" s="313"/>
      <c r="LZ372" s="313"/>
      <c r="MB372" s="313"/>
      <c r="MD372" s="313"/>
      <c r="MF372" s="313"/>
      <c r="MH372" s="313"/>
      <c r="MJ372" s="313"/>
      <c r="ML372" s="313"/>
      <c r="MN372" s="313"/>
      <c r="MP372" s="313"/>
      <c r="MR372" s="313"/>
      <c r="MT372" s="313"/>
      <c r="MV372" s="313"/>
      <c r="MX372" s="313"/>
      <c r="MZ372" s="313"/>
      <c r="NB372" s="313"/>
      <c r="ND372" s="313"/>
      <c r="NF372" s="313"/>
      <c r="NH372" s="313"/>
      <c r="NJ372" s="313"/>
      <c r="NL372" s="313"/>
      <c r="NN372" s="313"/>
      <c r="NP372" s="313"/>
      <c r="NR372" s="313"/>
    </row>
    <row r="373" spans="1:382" s="281" customFormat="1" ht="150" customHeight="1">
      <c r="A373"/>
      <c r="B373"/>
      <c r="C373"/>
      <c r="D373"/>
      <c r="E373"/>
      <c r="F373"/>
      <c r="G373"/>
      <c r="H373"/>
      <c r="I373" t="str">
        <f>IF(M373="","",INDEX(Criterion_list!F:F,MATCH('MMS criteria'!M373,Criterion_list!C:C,0)))</f>
        <v/>
      </c>
      <c r="J373" s="312"/>
      <c r="K373" s="316" t="str">
        <f>IFERROR(IF(_xlfn.XLOOKUP($M373,Criterion_list!$C:$C,Criterion_list!A:A)=0,"",_xlfn.XLOOKUP($M373,Criterion_list!$C:$C,Criterion_list!A:A)),"")</f>
        <v/>
      </c>
      <c r="L373" s="317" t="str">
        <f>IFERROR(IF(_xlfn.XLOOKUP($M373,Criterion_list!$C:$C,Criterion_list!B:B)=0,"",_xlfn.XLOOKUP($M373,Criterion_list!$C:$C,Criterion_list!B:B)),"")</f>
        <v/>
      </c>
      <c r="M373" s="317" t="str">
        <f>IF(J373="","",_xlfn.XLOOKUP(J373,'Criteria Mapping'!B:B,'Criteria Mapping'!A:A))</f>
        <v/>
      </c>
      <c r="N373" s="318" t="str">
        <f>IFERROR(IF(_xlfn.XLOOKUP($J373,Criterion_list!$J:$J,Criterion_list!D:D)=0,"",_xlfn.XLOOKUP($J373,Criterion_list!$J:$J,Criterion_list!D:D)),"")</f>
        <v/>
      </c>
      <c r="O373" s="318" t="str">
        <f>IFERROR(IF(_xlfn.XLOOKUP($M373,Criterion_list!$C:$C,Criterion_list!E:E)=0,"",_xlfn.XLOOKUP($M373,Criterion_list!$C:$C,Criterion_list!E:E)),"")</f>
        <v/>
      </c>
      <c r="P373" s="330"/>
      <c r="Q373" s="304"/>
      <c r="R373" s="319" t="str">
        <f t="shared" si="5"/>
        <v/>
      </c>
      <c r="S373" s="304"/>
      <c r="T373" s="306"/>
      <c r="U373" s="305"/>
      <c r="V373" s="304"/>
      <c r="W373" s="304"/>
      <c r="X373" s="320" t="str">
        <f>IF(M373="","",_xlfn.XLOOKUP(M373,'Criteria Mapping'!A:A,'Criteria Mapping'!W:W))</f>
        <v/>
      </c>
      <c r="Y373" s="320" t="str">
        <f>IF(M373="","",_xlfn.XLOOKUP(M373,'Criteria Mapping'!A:A,'Criteria Mapping'!AH:AH))</f>
        <v/>
      </c>
      <c r="Z373" s="320" t="str">
        <f>IF(M373="","",_xlfn.XLOOKUP(M373,'Criteria Mapping'!A:A,'Criteria Mapping'!AD:AD))</f>
        <v/>
      </c>
      <c r="AA373"/>
      <c r="AC373" s="313"/>
      <c r="AE373" s="313"/>
      <c r="AG373" s="313"/>
      <c r="AI373" s="313"/>
      <c r="AK373" s="313"/>
      <c r="AM373" s="313"/>
      <c r="AO373" s="313"/>
      <c r="AQ373" s="313"/>
      <c r="AS373" s="313"/>
      <c r="AU373" s="313"/>
      <c r="KR373" s="313"/>
      <c r="KT373" s="313"/>
      <c r="KV373" s="313"/>
      <c r="KX373" s="313"/>
      <c r="KZ373" s="313"/>
      <c r="LB373" s="313"/>
      <c r="LD373" s="313"/>
      <c r="LF373" s="313"/>
      <c r="LH373" s="313"/>
      <c r="LJ373" s="313"/>
      <c r="LL373" s="313"/>
      <c r="LN373" s="313"/>
      <c r="LP373" s="313"/>
      <c r="LR373" s="313"/>
      <c r="LT373" s="313"/>
      <c r="LV373" s="313"/>
      <c r="LX373" s="313"/>
      <c r="LZ373" s="313"/>
      <c r="MB373" s="313"/>
      <c r="MD373" s="313"/>
      <c r="MF373" s="313"/>
      <c r="MH373" s="313"/>
      <c r="MJ373" s="313"/>
      <c r="ML373" s="313"/>
      <c r="MN373" s="313"/>
      <c r="MP373" s="313"/>
      <c r="MR373" s="313"/>
      <c r="MT373" s="313"/>
      <c r="MV373" s="313"/>
      <c r="MX373" s="313"/>
      <c r="MZ373" s="313"/>
      <c r="NB373" s="313"/>
      <c r="ND373" s="313"/>
      <c r="NF373" s="313"/>
      <c r="NH373" s="313"/>
      <c r="NJ373" s="313"/>
      <c r="NL373" s="313"/>
      <c r="NN373" s="313"/>
      <c r="NP373" s="313"/>
      <c r="NR373" s="313"/>
    </row>
    <row r="374" spans="1:382" s="281" customFormat="1" ht="150" customHeight="1">
      <c r="A374"/>
      <c r="B374"/>
      <c r="C374"/>
      <c r="D374"/>
      <c r="E374"/>
      <c r="F374"/>
      <c r="G374"/>
      <c r="H374"/>
      <c r="I374" t="str">
        <f>IF(M374="","",INDEX(Criterion_list!F:F,MATCH('MMS criteria'!M374,Criterion_list!C:C,0)))</f>
        <v/>
      </c>
      <c r="J374" s="312"/>
      <c r="K374" s="316" t="str">
        <f>IFERROR(IF(_xlfn.XLOOKUP($M374,Criterion_list!$C:$C,Criterion_list!A:A)=0,"",_xlfn.XLOOKUP($M374,Criterion_list!$C:$C,Criterion_list!A:A)),"")</f>
        <v/>
      </c>
      <c r="L374" s="317" t="str">
        <f>IFERROR(IF(_xlfn.XLOOKUP($M374,Criterion_list!$C:$C,Criterion_list!B:B)=0,"",_xlfn.XLOOKUP($M374,Criterion_list!$C:$C,Criterion_list!B:B)),"")</f>
        <v/>
      </c>
      <c r="M374" s="317" t="str">
        <f>IF(J374="","",_xlfn.XLOOKUP(J374,'Criteria Mapping'!B:B,'Criteria Mapping'!A:A))</f>
        <v/>
      </c>
      <c r="N374" s="318" t="str">
        <f>IFERROR(IF(_xlfn.XLOOKUP($J374,Criterion_list!$J:$J,Criterion_list!D:D)=0,"",_xlfn.XLOOKUP($J374,Criterion_list!$J:$J,Criterion_list!D:D)),"")</f>
        <v/>
      </c>
      <c r="O374" s="318" t="str">
        <f>IFERROR(IF(_xlfn.XLOOKUP($M374,Criterion_list!$C:$C,Criterion_list!E:E)=0,"",_xlfn.XLOOKUP($M374,Criterion_list!$C:$C,Criterion_list!E:E)),"")</f>
        <v/>
      </c>
      <c r="P374" s="330"/>
      <c r="Q374" s="304"/>
      <c r="R374" s="319" t="str">
        <f t="shared" si="5"/>
        <v/>
      </c>
      <c r="S374" s="304"/>
      <c r="T374" s="306"/>
      <c r="U374" s="305"/>
      <c r="V374" s="304"/>
      <c r="W374" s="304"/>
      <c r="X374" s="320" t="str">
        <f>IF(M374="","",_xlfn.XLOOKUP(M374,'Criteria Mapping'!A:A,'Criteria Mapping'!W:W))</f>
        <v/>
      </c>
      <c r="Y374" s="320" t="str">
        <f>IF(M374="","",_xlfn.XLOOKUP(M374,'Criteria Mapping'!A:A,'Criteria Mapping'!AH:AH))</f>
        <v/>
      </c>
      <c r="Z374" s="320" t="str">
        <f>IF(M374="","",_xlfn.XLOOKUP(M374,'Criteria Mapping'!A:A,'Criteria Mapping'!AD:AD))</f>
        <v/>
      </c>
      <c r="AA374"/>
      <c r="AC374" s="313"/>
      <c r="AE374" s="313"/>
      <c r="AG374" s="313"/>
      <c r="AI374" s="313"/>
      <c r="AK374" s="313"/>
      <c r="AM374" s="313"/>
      <c r="AO374" s="313"/>
      <c r="AQ374" s="313"/>
      <c r="AS374" s="313"/>
      <c r="AU374" s="313"/>
      <c r="KR374" s="313"/>
      <c r="KT374" s="313"/>
      <c r="KV374" s="313"/>
      <c r="KX374" s="313"/>
      <c r="KZ374" s="313"/>
      <c r="LB374" s="313"/>
      <c r="LD374" s="313"/>
      <c r="LF374" s="313"/>
      <c r="LH374" s="313"/>
      <c r="LJ374" s="313"/>
      <c r="LL374" s="313"/>
      <c r="LN374" s="313"/>
      <c r="LP374" s="313"/>
      <c r="LR374" s="313"/>
      <c r="LT374" s="313"/>
      <c r="LV374" s="313"/>
      <c r="LX374" s="313"/>
      <c r="LZ374" s="313"/>
      <c r="MB374" s="313"/>
      <c r="MD374" s="313"/>
      <c r="MF374" s="313"/>
      <c r="MH374" s="313"/>
      <c r="MJ374" s="313"/>
      <c r="ML374" s="313"/>
      <c r="MN374" s="313"/>
      <c r="MP374" s="313"/>
      <c r="MR374" s="313"/>
      <c r="MT374" s="313"/>
      <c r="MV374" s="313"/>
      <c r="MX374" s="313"/>
      <c r="MZ374" s="313"/>
      <c r="NB374" s="313"/>
      <c r="ND374" s="313"/>
      <c r="NF374" s="313"/>
      <c r="NH374" s="313"/>
      <c r="NJ374" s="313"/>
      <c r="NL374" s="313"/>
      <c r="NN374" s="313"/>
      <c r="NP374" s="313"/>
      <c r="NR374" s="313"/>
    </row>
    <row r="375" spans="1:382" s="281" customFormat="1" ht="150" customHeight="1">
      <c r="A375"/>
      <c r="B375"/>
      <c r="C375"/>
      <c r="D375"/>
      <c r="E375"/>
      <c r="F375"/>
      <c r="G375"/>
      <c r="H375"/>
      <c r="I375" t="str">
        <f>IF(M375="","",INDEX(Criterion_list!F:F,MATCH('MMS criteria'!M375,Criterion_list!C:C,0)))</f>
        <v/>
      </c>
      <c r="J375" s="312"/>
      <c r="K375" s="316" t="str">
        <f>IFERROR(IF(_xlfn.XLOOKUP($M375,Criterion_list!$C:$C,Criterion_list!A:A)=0,"",_xlfn.XLOOKUP($M375,Criterion_list!$C:$C,Criterion_list!A:A)),"")</f>
        <v/>
      </c>
      <c r="L375" s="317" t="str">
        <f>IFERROR(IF(_xlfn.XLOOKUP($M375,Criterion_list!$C:$C,Criterion_list!B:B)=0,"",_xlfn.XLOOKUP($M375,Criterion_list!$C:$C,Criterion_list!B:B)),"")</f>
        <v/>
      </c>
      <c r="M375" s="317" t="str">
        <f>IF(J375="","",_xlfn.XLOOKUP(J375,'Criteria Mapping'!B:B,'Criteria Mapping'!A:A))</f>
        <v/>
      </c>
      <c r="N375" s="318" t="str">
        <f>IFERROR(IF(_xlfn.XLOOKUP($J375,Criterion_list!$J:$J,Criterion_list!D:D)=0,"",_xlfn.XLOOKUP($J375,Criterion_list!$J:$J,Criterion_list!D:D)),"")</f>
        <v/>
      </c>
      <c r="O375" s="318" t="str">
        <f>IFERROR(IF(_xlfn.XLOOKUP($M375,Criterion_list!$C:$C,Criterion_list!E:E)=0,"",_xlfn.XLOOKUP($M375,Criterion_list!$C:$C,Criterion_list!E:E)),"")</f>
        <v/>
      </c>
      <c r="P375" s="330"/>
      <c r="Q375" s="304"/>
      <c r="R375" s="319" t="str">
        <f t="shared" si="5"/>
        <v/>
      </c>
      <c r="S375" s="304"/>
      <c r="T375" s="306"/>
      <c r="U375" s="305"/>
      <c r="V375" s="304"/>
      <c r="W375" s="304"/>
      <c r="X375" s="320" t="str">
        <f>IF(M375="","",_xlfn.XLOOKUP(M375,'Criteria Mapping'!A:A,'Criteria Mapping'!W:W))</f>
        <v/>
      </c>
      <c r="Y375" s="320" t="str">
        <f>IF(M375="","",_xlfn.XLOOKUP(M375,'Criteria Mapping'!A:A,'Criteria Mapping'!AH:AH))</f>
        <v/>
      </c>
      <c r="Z375" s="320" t="str">
        <f>IF(M375="","",_xlfn.XLOOKUP(M375,'Criteria Mapping'!A:A,'Criteria Mapping'!AD:AD))</f>
        <v/>
      </c>
      <c r="AA375"/>
      <c r="AC375" s="313"/>
      <c r="AE375" s="313"/>
      <c r="AG375" s="313"/>
      <c r="AI375" s="313"/>
      <c r="AK375" s="313"/>
      <c r="AM375" s="313"/>
      <c r="AO375" s="313"/>
      <c r="AQ375" s="313"/>
      <c r="AS375" s="313"/>
      <c r="AU375" s="313"/>
      <c r="KR375" s="313"/>
      <c r="KT375" s="313"/>
      <c r="KV375" s="313"/>
      <c r="KX375" s="313"/>
      <c r="KZ375" s="313"/>
      <c r="LB375" s="313"/>
      <c r="LD375" s="313"/>
      <c r="LF375" s="313"/>
      <c r="LH375" s="313"/>
      <c r="LJ375" s="313"/>
      <c r="LL375" s="313"/>
      <c r="LN375" s="313"/>
      <c r="LP375" s="313"/>
      <c r="LR375" s="313"/>
      <c r="LT375" s="313"/>
      <c r="LV375" s="313"/>
      <c r="LX375" s="313"/>
      <c r="LZ375" s="313"/>
      <c r="MB375" s="313"/>
      <c r="MD375" s="313"/>
      <c r="MF375" s="313"/>
      <c r="MH375" s="313"/>
      <c r="MJ375" s="313"/>
      <c r="ML375" s="313"/>
      <c r="MN375" s="313"/>
      <c r="MP375" s="313"/>
      <c r="MR375" s="313"/>
      <c r="MT375" s="313"/>
      <c r="MV375" s="313"/>
      <c r="MX375" s="313"/>
      <c r="MZ375" s="313"/>
      <c r="NB375" s="313"/>
      <c r="ND375" s="313"/>
      <c r="NF375" s="313"/>
      <c r="NH375" s="313"/>
      <c r="NJ375" s="313"/>
      <c r="NL375" s="313"/>
      <c r="NN375" s="313"/>
      <c r="NP375" s="313"/>
      <c r="NR375" s="313"/>
    </row>
    <row r="376" spans="1:382" s="281" customFormat="1" ht="150" customHeight="1">
      <c r="A376"/>
      <c r="B376"/>
      <c r="C376"/>
      <c r="D376"/>
      <c r="E376"/>
      <c r="F376"/>
      <c r="G376"/>
      <c r="H376"/>
      <c r="I376" t="str">
        <f>IF(M376="","",INDEX(Criterion_list!F:F,MATCH('MMS criteria'!M376,Criterion_list!C:C,0)))</f>
        <v/>
      </c>
      <c r="J376" s="312"/>
      <c r="K376" s="316" t="str">
        <f>IFERROR(IF(_xlfn.XLOOKUP($M376,Criterion_list!$C:$C,Criterion_list!A:A)=0,"",_xlfn.XLOOKUP($M376,Criterion_list!$C:$C,Criterion_list!A:A)),"")</f>
        <v/>
      </c>
      <c r="L376" s="317" t="str">
        <f>IFERROR(IF(_xlfn.XLOOKUP($M376,Criterion_list!$C:$C,Criterion_list!B:B)=0,"",_xlfn.XLOOKUP($M376,Criterion_list!$C:$C,Criterion_list!B:B)),"")</f>
        <v/>
      </c>
      <c r="M376" s="317" t="str">
        <f>IF(J376="","",_xlfn.XLOOKUP(J376,'Criteria Mapping'!B:B,'Criteria Mapping'!A:A))</f>
        <v/>
      </c>
      <c r="N376" s="318" t="str">
        <f>IFERROR(IF(_xlfn.XLOOKUP($J376,Criterion_list!$J:$J,Criterion_list!D:D)=0,"",_xlfn.XLOOKUP($J376,Criterion_list!$J:$J,Criterion_list!D:D)),"")</f>
        <v/>
      </c>
      <c r="O376" s="318" t="str">
        <f>IFERROR(IF(_xlfn.XLOOKUP($M376,Criterion_list!$C:$C,Criterion_list!E:E)=0,"",_xlfn.XLOOKUP($M376,Criterion_list!$C:$C,Criterion_list!E:E)),"")</f>
        <v/>
      </c>
      <c r="P376" s="330"/>
      <c r="Q376" s="304"/>
      <c r="R376" s="319" t="str">
        <f t="shared" si="5"/>
        <v/>
      </c>
      <c r="S376" s="304"/>
      <c r="T376" s="306"/>
      <c r="U376" s="305"/>
      <c r="V376" s="304"/>
      <c r="W376" s="304"/>
      <c r="X376" s="320" t="str">
        <f>IF(M376="","",_xlfn.XLOOKUP(M376,'Criteria Mapping'!A:A,'Criteria Mapping'!W:W))</f>
        <v/>
      </c>
      <c r="Y376" s="320" t="str">
        <f>IF(M376="","",_xlfn.XLOOKUP(M376,'Criteria Mapping'!A:A,'Criteria Mapping'!AH:AH))</f>
        <v/>
      </c>
      <c r="Z376" s="320" t="str">
        <f>IF(M376="","",_xlfn.XLOOKUP(M376,'Criteria Mapping'!A:A,'Criteria Mapping'!AD:AD))</f>
        <v/>
      </c>
      <c r="AA376"/>
      <c r="AC376" s="313"/>
      <c r="AE376" s="313"/>
      <c r="AG376" s="313"/>
      <c r="AI376" s="313"/>
      <c r="AK376" s="313"/>
      <c r="AM376" s="313"/>
      <c r="AO376" s="313"/>
      <c r="AQ376" s="313"/>
      <c r="AS376" s="313"/>
      <c r="AU376" s="313"/>
      <c r="KR376" s="313"/>
      <c r="KT376" s="313"/>
      <c r="KV376" s="313"/>
      <c r="KX376" s="313"/>
      <c r="KZ376" s="313"/>
      <c r="LB376" s="313"/>
      <c r="LD376" s="313"/>
      <c r="LF376" s="313"/>
      <c r="LH376" s="313"/>
      <c r="LJ376" s="313"/>
      <c r="LL376" s="313"/>
      <c r="LN376" s="313"/>
      <c r="LP376" s="313"/>
      <c r="LR376" s="313"/>
      <c r="LT376" s="313"/>
      <c r="LV376" s="313"/>
      <c r="LX376" s="313"/>
      <c r="LZ376" s="313"/>
      <c r="MB376" s="313"/>
      <c r="MD376" s="313"/>
      <c r="MF376" s="313"/>
      <c r="MH376" s="313"/>
      <c r="MJ376" s="313"/>
      <c r="ML376" s="313"/>
      <c r="MN376" s="313"/>
      <c r="MP376" s="313"/>
      <c r="MR376" s="313"/>
      <c r="MT376" s="313"/>
      <c r="MV376" s="313"/>
      <c r="MX376" s="313"/>
      <c r="MZ376" s="313"/>
      <c r="NB376" s="313"/>
      <c r="ND376" s="313"/>
      <c r="NF376" s="313"/>
      <c r="NH376" s="313"/>
      <c r="NJ376" s="313"/>
      <c r="NL376" s="313"/>
      <c r="NN376" s="313"/>
      <c r="NP376" s="313"/>
      <c r="NR376" s="313"/>
    </row>
    <row r="377" spans="1:382" s="281" customFormat="1" ht="150" customHeight="1">
      <c r="A377"/>
      <c r="B377"/>
      <c r="C377"/>
      <c r="D377"/>
      <c r="E377"/>
      <c r="F377"/>
      <c r="G377"/>
      <c r="H377"/>
      <c r="I377" t="str">
        <f>IF(M377="","",INDEX(Criterion_list!F:F,MATCH('MMS criteria'!M377,Criterion_list!C:C,0)))</f>
        <v/>
      </c>
      <c r="J377" s="312"/>
      <c r="K377" s="316" t="str">
        <f>IFERROR(IF(_xlfn.XLOOKUP($M377,Criterion_list!$C:$C,Criterion_list!A:A)=0,"",_xlfn.XLOOKUP($M377,Criterion_list!$C:$C,Criterion_list!A:A)),"")</f>
        <v/>
      </c>
      <c r="L377" s="317" t="str">
        <f>IFERROR(IF(_xlfn.XLOOKUP($M377,Criterion_list!$C:$C,Criterion_list!B:B)=0,"",_xlfn.XLOOKUP($M377,Criterion_list!$C:$C,Criterion_list!B:B)),"")</f>
        <v/>
      </c>
      <c r="M377" s="317" t="str">
        <f>IF(J377="","",_xlfn.XLOOKUP(J377,'Criteria Mapping'!B:B,'Criteria Mapping'!A:A))</f>
        <v/>
      </c>
      <c r="N377" s="318" t="str">
        <f>IFERROR(IF(_xlfn.XLOOKUP($J377,Criterion_list!$J:$J,Criterion_list!D:D)=0,"",_xlfn.XLOOKUP($J377,Criterion_list!$J:$J,Criterion_list!D:D)),"")</f>
        <v/>
      </c>
      <c r="O377" s="318" t="str">
        <f>IFERROR(IF(_xlfn.XLOOKUP($M377,Criterion_list!$C:$C,Criterion_list!E:E)=0,"",_xlfn.XLOOKUP($M377,Criterion_list!$C:$C,Criterion_list!E:E)),"")</f>
        <v/>
      </c>
      <c r="P377" s="330"/>
      <c r="Q377" s="304"/>
      <c r="R377" s="319" t="str">
        <f t="shared" si="5"/>
        <v/>
      </c>
      <c r="S377" s="304"/>
      <c r="T377" s="306"/>
      <c r="U377" s="305"/>
      <c r="V377" s="304"/>
      <c r="W377" s="304"/>
      <c r="X377" s="320" t="str">
        <f>IF(M377="","",_xlfn.XLOOKUP(M377,'Criteria Mapping'!A:A,'Criteria Mapping'!W:W))</f>
        <v/>
      </c>
      <c r="Y377" s="320" t="str">
        <f>IF(M377="","",_xlfn.XLOOKUP(M377,'Criteria Mapping'!A:A,'Criteria Mapping'!AH:AH))</f>
        <v/>
      </c>
      <c r="Z377" s="320" t="str">
        <f>IF(M377="","",_xlfn.XLOOKUP(M377,'Criteria Mapping'!A:A,'Criteria Mapping'!AD:AD))</f>
        <v/>
      </c>
      <c r="AA377"/>
      <c r="AC377" s="313"/>
      <c r="AE377" s="313"/>
      <c r="AG377" s="313"/>
      <c r="AI377" s="313"/>
      <c r="AK377" s="313"/>
      <c r="AM377" s="313"/>
      <c r="AO377" s="313"/>
      <c r="AQ377" s="313"/>
      <c r="AS377" s="313"/>
      <c r="AU377" s="313"/>
      <c r="KR377" s="313"/>
      <c r="KT377" s="313"/>
      <c r="KV377" s="313"/>
      <c r="KX377" s="313"/>
      <c r="KZ377" s="313"/>
      <c r="LB377" s="313"/>
      <c r="LD377" s="313"/>
      <c r="LF377" s="313"/>
      <c r="LH377" s="313"/>
      <c r="LJ377" s="313"/>
      <c r="LL377" s="313"/>
      <c r="LN377" s="313"/>
      <c r="LP377" s="313"/>
      <c r="LR377" s="313"/>
      <c r="LT377" s="313"/>
      <c r="LV377" s="313"/>
      <c r="LX377" s="313"/>
      <c r="LZ377" s="313"/>
      <c r="MB377" s="313"/>
      <c r="MD377" s="313"/>
      <c r="MF377" s="313"/>
      <c r="MH377" s="313"/>
      <c r="MJ377" s="313"/>
      <c r="ML377" s="313"/>
      <c r="MN377" s="313"/>
      <c r="MP377" s="313"/>
      <c r="MR377" s="313"/>
      <c r="MT377" s="313"/>
      <c r="MV377" s="313"/>
      <c r="MX377" s="313"/>
      <c r="MZ377" s="313"/>
      <c r="NB377" s="313"/>
      <c r="ND377" s="313"/>
      <c r="NF377" s="313"/>
      <c r="NH377" s="313"/>
      <c r="NJ377" s="313"/>
      <c r="NL377" s="313"/>
      <c r="NN377" s="313"/>
      <c r="NP377" s="313"/>
      <c r="NR377" s="313"/>
    </row>
    <row r="378" spans="1:382" s="281" customFormat="1" ht="150" customHeight="1">
      <c r="A378"/>
      <c r="B378"/>
      <c r="C378"/>
      <c r="D378"/>
      <c r="E378"/>
      <c r="F378"/>
      <c r="G378"/>
      <c r="H378"/>
      <c r="I378" t="str">
        <f>IF(M378="","",INDEX(Criterion_list!F:F,MATCH('MMS criteria'!M378,Criterion_list!C:C,0)))</f>
        <v/>
      </c>
      <c r="J378" s="312"/>
      <c r="K378" s="316" t="str">
        <f>IFERROR(IF(_xlfn.XLOOKUP($M378,Criterion_list!$C:$C,Criterion_list!A:A)=0,"",_xlfn.XLOOKUP($M378,Criterion_list!$C:$C,Criterion_list!A:A)),"")</f>
        <v/>
      </c>
      <c r="L378" s="317" t="str">
        <f>IFERROR(IF(_xlfn.XLOOKUP($M378,Criterion_list!$C:$C,Criterion_list!B:B)=0,"",_xlfn.XLOOKUP($M378,Criterion_list!$C:$C,Criterion_list!B:B)),"")</f>
        <v/>
      </c>
      <c r="M378" s="317" t="str">
        <f>IF(J378="","",_xlfn.XLOOKUP(J378,'Criteria Mapping'!B:B,'Criteria Mapping'!A:A))</f>
        <v/>
      </c>
      <c r="N378" s="318" t="str">
        <f>IFERROR(IF(_xlfn.XLOOKUP($J378,Criterion_list!$J:$J,Criterion_list!D:D)=0,"",_xlfn.XLOOKUP($J378,Criterion_list!$J:$J,Criterion_list!D:D)),"")</f>
        <v/>
      </c>
      <c r="O378" s="318" t="str">
        <f>IFERROR(IF(_xlfn.XLOOKUP($M378,Criterion_list!$C:$C,Criterion_list!E:E)=0,"",_xlfn.XLOOKUP($M378,Criterion_list!$C:$C,Criterion_list!E:E)),"")</f>
        <v/>
      </c>
      <c r="P378" s="330"/>
      <c r="Q378" s="304"/>
      <c r="R378" s="319" t="str">
        <f t="shared" si="5"/>
        <v/>
      </c>
      <c r="S378" s="304"/>
      <c r="T378" s="306"/>
      <c r="U378" s="305"/>
      <c r="V378" s="304"/>
      <c r="W378" s="304"/>
      <c r="X378" s="320" t="str">
        <f>IF(M378="","",_xlfn.XLOOKUP(M378,'Criteria Mapping'!A:A,'Criteria Mapping'!W:W))</f>
        <v/>
      </c>
      <c r="Y378" s="320" t="str">
        <f>IF(M378="","",_xlfn.XLOOKUP(M378,'Criteria Mapping'!A:A,'Criteria Mapping'!AH:AH))</f>
        <v/>
      </c>
      <c r="Z378" s="320" t="str">
        <f>IF(M378="","",_xlfn.XLOOKUP(M378,'Criteria Mapping'!A:A,'Criteria Mapping'!AD:AD))</f>
        <v/>
      </c>
      <c r="AA378"/>
      <c r="AC378" s="313"/>
      <c r="AE378" s="313"/>
      <c r="AG378" s="313"/>
      <c r="AI378" s="313"/>
      <c r="AK378" s="313"/>
      <c r="AM378" s="313"/>
      <c r="AO378" s="313"/>
      <c r="AQ378" s="313"/>
      <c r="AS378" s="313"/>
      <c r="AU378" s="313"/>
      <c r="KR378" s="313"/>
      <c r="KT378" s="313"/>
      <c r="KV378" s="313"/>
      <c r="KX378" s="313"/>
      <c r="KZ378" s="313"/>
      <c r="LB378" s="313"/>
      <c r="LD378" s="313"/>
      <c r="LF378" s="313"/>
      <c r="LH378" s="313"/>
      <c r="LJ378" s="313"/>
      <c r="LL378" s="313"/>
      <c r="LN378" s="313"/>
      <c r="LP378" s="313"/>
      <c r="LR378" s="313"/>
      <c r="LT378" s="313"/>
      <c r="LV378" s="313"/>
      <c r="LX378" s="313"/>
      <c r="LZ378" s="313"/>
      <c r="MB378" s="313"/>
      <c r="MD378" s="313"/>
      <c r="MF378" s="313"/>
      <c r="MH378" s="313"/>
      <c r="MJ378" s="313"/>
      <c r="ML378" s="313"/>
      <c r="MN378" s="313"/>
      <c r="MP378" s="313"/>
      <c r="MR378" s="313"/>
      <c r="MT378" s="313"/>
      <c r="MV378" s="313"/>
      <c r="MX378" s="313"/>
      <c r="MZ378" s="313"/>
      <c r="NB378" s="313"/>
      <c r="ND378" s="313"/>
      <c r="NF378" s="313"/>
      <c r="NH378" s="313"/>
      <c r="NJ378" s="313"/>
      <c r="NL378" s="313"/>
      <c r="NN378" s="313"/>
      <c r="NP378" s="313"/>
      <c r="NR378" s="313"/>
    </row>
    <row r="379" spans="1:382" s="281" customFormat="1" ht="150" customHeight="1">
      <c r="A379"/>
      <c r="B379"/>
      <c r="C379"/>
      <c r="D379"/>
      <c r="E379"/>
      <c r="F379"/>
      <c r="G379"/>
      <c r="H379"/>
      <c r="I379" t="str">
        <f>IF(M379="","",INDEX(Criterion_list!F:F,MATCH('MMS criteria'!M379,Criterion_list!C:C,0)))</f>
        <v/>
      </c>
      <c r="J379" s="312"/>
      <c r="K379" s="316" t="str">
        <f>IFERROR(IF(_xlfn.XLOOKUP($M379,Criterion_list!$C:$C,Criterion_list!A:A)=0,"",_xlfn.XLOOKUP($M379,Criterion_list!$C:$C,Criterion_list!A:A)),"")</f>
        <v/>
      </c>
      <c r="L379" s="317" t="str">
        <f>IFERROR(IF(_xlfn.XLOOKUP($M379,Criterion_list!$C:$C,Criterion_list!B:B)=0,"",_xlfn.XLOOKUP($M379,Criterion_list!$C:$C,Criterion_list!B:B)),"")</f>
        <v/>
      </c>
      <c r="M379" s="317" t="str">
        <f>IF(J379="","",_xlfn.XLOOKUP(J379,'Criteria Mapping'!B:B,'Criteria Mapping'!A:A))</f>
        <v/>
      </c>
      <c r="N379" s="318" t="str">
        <f>IFERROR(IF(_xlfn.XLOOKUP($J379,Criterion_list!$J:$J,Criterion_list!D:D)=0,"",_xlfn.XLOOKUP($J379,Criterion_list!$J:$J,Criterion_list!D:D)),"")</f>
        <v/>
      </c>
      <c r="O379" s="318" t="str">
        <f>IFERROR(IF(_xlfn.XLOOKUP($M379,Criterion_list!$C:$C,Criterion_list!E:E)=0,"",_xlfn.XLOOKUP($M379,Criterion_list!$C:$C,Criterion_list!E:E)),"")</f>
        <v/>
      </c>
      <c r="P379" s="330"/>
      <c r="Q379" s="304"/>
      <c r="R379" s="319" t="str">
        <f t="shared" si="5"/>
        <v/>
      </c>
      <c r="S379" s="304"/>
      <c r="T379" s="306"/>
      <c r="U379" s="305"/>
      <c r="V379" s="304"/>
      <c r="W379" s="304"/>
      <c r="X379" s="320" t="str">
        <f>IF(M379="","",_xlfn.XLOOKUP(M379,'Criteria Mapping'!A:A,'Criteria Mapping'!W:W))</f>
        <v/>
      </c>
      <c r="Y379" s="320" t="str">
        <f>IF(M379="","",_xlfn.XLOOKUP(M379,'Criteria Mapping'!A:A,'Criteria Mapping'!AH:AH))</f>
        <v/>
      </c>
      <c r="Z379" s="320" t="str">
        <f>IF(M379="","",_xlfn.XLOOKUP(M379,'Criteria Mapping'!A:A,'Criteria Mapping'!AD:AD))</f>
        <v/>
      </c>
      <c r="AA379"/>
      <c r="AC379" s="313"/>
      <c r="AE379" s="313"/>
      <c r="AG379" s="313"/>
      <c r="AI379" s="313"/>
      <c r="AK379" s="313"/>
      <c r="AM379" s="313"/>
      <c r="AO379" s="313"/>
      <c r="AQ379" s="313"/>
      <c r="AS379" s="313"/>
      <c r="AU379" s="313"/>
      <c r="KR379" s="313"/>
      <c r="KT379" s="313"/>
      <c r="KV379" s="313"/>
      <c r="KX379" s="313"/>
      <c r="KZ379" s="313"/>
      <c r="LB379" s="313"/>
      <c r="LD379" s="313"/>
      <c r="LF379" s="313"/>
      <c r="LH379" s="313"/>
      <c r="LJ379" s="313"/>
      <c r="LL379" s="313"/>
      <c r="LN379" s="313"/>
      <c r="LP379" s="313"/>
      <c r="LR379" s="313"/>
      <c r="LT379" s="313"/>
      <c r="LV379" s="313"/>
      <c r="LX379" s="313"/>
      <c r="LZ379" s="313"/>
      <c r="MB379" s="313"/>
      <c r="MD379" s="313"/>
      <c r="MF379" s="313"/>
      <c r="MH379" s="313"/>
      <c r="MJ379" s="313"/>
      <c r="ML379" s="313"/>
      <c r="MN379" s="313"/>
      <c r="MP379" s="313"/>
      <c r="MR379" s="313"/>
      <c r="MT379" s="313"/>
      <c r="MV379" s="313"/>
      <c r="MX379" s="313"/>
      <c r="MZ379" s="313"/>
      <c r="NB379" s="313"/>
      <c r="ND379" s="313"/>
      <c r="NF379" s="313"/>
      <c r="NH379" s="313"/>
      <c r="NJ379" s="313"/>
      <c r="NL379" s="313"/>
      <c r="NN379" s="313"/>
      <c r="NP379" s="313"/>
      <c r="NR379" s="313"/>
    </row>
    <row r="380" spans="1:382" s="281" customFormat="1" ht="150" customHeight="1">
      <c r="A380"/>
      <c r="B380"/>
      <c r="C380"/>
      <c r="D380"/>
      <c r="E380"/>
      <c r="F380"/>
      <c r="G380"/>
      <c r="H380"/>
      <c r="I380" t="str">
        <f>IF(M380="","",INDEX(Criterion_list!F:F,MATCH('MMS criteria'!M380,Criterion_list!C:C,0)))</f>
        <v/>
      </c>
      <c r="J380" s="312"/>
      <c r="K380" s="316" t="str">
        <f>IFERROR(IF(_xlfn.XLOOKUP($M380,Criterion_list!$C:$C,Criterion_list!A:A)=0,"",_xlfn.XLOOKUP($M380,Criterion_list!$C:$C,Criterion_list!A:A)),"")</f>
        <v/>
      </c>
      <c r="L380" s="317" t="str">
        <f>IFERROR(IF(_xlfn.XLOOKUP($M380,Criterion_list!$C:$C,Criterion_list!B:B)=0,"",_xlfn.XLOOKUP($M380,Criterion_list!$C:$C,Criterion_list!B:B)),"")</f>
        <v/>
      </c>
      <c r="M380" s="317" t="str">
        <f>IF(J380="","",_xlfn.XLOOKUP(J380,'Criteria Mapping'!B:B,'Criteria Mapping'!A:A))</f>
        <v/>
      </c>
      <c r="N380" s="318" t="str">
        <f>IFERROR(IF(_xlfn.XLOOKUP($J380,Criterion_list!$J:$J,Criterion_list!D:D)=0,"",_xlfn.XLOOKUP($J380,Criterion_list!$J:$J,Criterion_list!D:D)),"")</f>
        <v/>
      </c>
      <c r="O380" s="318" t="str">
        <f>IFERROR(IF(_xlfn.XLOOKUP($M380,Criterion_list!$C:$C,Criterion_list!E:E)=0,"",_xlfn.XLOOKUP($M380,Criterion_list!$C:$C,Criterion_list!E:E)),"")</f>
        <v/>
      </c>
      <c r="P380" s="330"/>
      <c r="Q380" s="304"/>
      <c r="R380" s="319" t="str">
        <f t="shared" si="5"/>
        <v/>
      </c>
      <c r="S380" s="304"/>
      <c r="T380" s="306"/>
      <c r="U380" s="305"/>
      <c r="V380" s="304"/>
      <c r="W380" s="304"/>
      <c r="X380" s="320" t="str">
        <f>IF(M380="","",_xlfn.XLOOKUP(M380,'Criteria Mapping'!A:A,'Criteria Mapping'!W:W))</f>
        <v/>
      </c>
      <c r="Y380" s="320" t="str">
        <f>IF(M380="","",_xlfn.XLOOKUP(M380,'Criteria Mapping'!A:A,'Criteria Mapping'!AH:AH))</f>
        <v/>
      </c>
      <c r="Z380" s="320" t="str">
        <f>IF(M380="","",_xlfn.XLOOKUP(M380,'Criteria Mapping'!A:A,'Criteria Mapping'!AD:AD))</f>
        <v/>
      </c>
      <c r="AA380"/>
      <c r="AC380" s="313"/>
      <c r="AE380" s="313"/>
      <c r="AG380" s="313"/>
      <c r="AI380" s="313"/>
      <c r="AK380" s="313"/>
      <c r="AM380" s="313"/>
      <c r="AO380" s="313"/>
      <c r="AQ380" s="313"/>
      <c r="AS380" s="313"/>
      <c r="AU380" s="313"/>
      <c r="KR380" s="313"/>
      <c r="KT380" s="313"/>
      <c r="KV380" s="313"/>
      <c r="KX380" s="313"/>
      <c r="KZ380" s="313"/>
      <c r="LB380" s="313"/>
      <c r="LD380" s="313"/>
      <c r="LF380" s="313"/>
      <c r="LH380" s="313"/>
      <c r="LJ380" s="313"/>
      <c r="LL380" s="313"/>
      <c r="LN380" s="313"/>
      <c r="LP380" s="313"/>
      <c r="LR380" s="313"/>
      <c r="LT380" s="313"/>
      <c r="LV380" s="313"/>
      <c r="LX380" s="313"/>
      <c r="LZ380" s="313"/>
      <c r="MB380" s="313"/>
      <c r="MD380" s="313"/>
      <c r="MF380" s="313"/>
      <c r="MH380" s="313"/>
      <c r="MJ380" s="313"/>
      <c r="ML380" s="313"/>
      <c r="MN380" s="313"/>
      <c r="MP380" s="313"/>
      <c r="MR380" s="313"/>
      <c r="MT380" s="313"/>
      <c r="MV380" s="313"/>
      <c r="MX380" s="313"/>
      <c r="MZ380" s="313"/>
      <c r="NB380" s="313"/>
      <c r="ND380" s="313"/>
      <c r="NF380" s="313"/>
      <c r="NH380" s="313"/>
      <c r="NJ380" s="313"/>
      <c r="NL380" s="313"/>
      <c r="NN380" s="313"/>
      <c r="NP380" s="313"/>
      <c r="NR380" s="313"/>
    </row>
    <row r="381" spans="1:382" s="281" customFormat="1" ht="150" customHeight="1">
      <c r="A381"/>
      <c r="B381"/>
      <c r="C381"/>
      <c r="D381"/>
      <c r="E381"/>
      <c r="F381"/>
      <c r="G381"/>
      <c r="H381"/>
      <c r="I381" t="str">
        <f>IF(M381="","",INDEX(Criterion_list!F:F,MATCH('MMS criteria'!M381,Criterion_list!C:C,0)))</f>
        <v/>
      </c>
      <c r="J381" s="312"/>
      <c r="K381" s="316" t="str">
        <f>IFERROR(IF(_xlfn.XLOOKUP($M381,Criterion_list!$C:$C,Criterion_list!A:A)=0,"",_xlfn.XLOOKUP($M381,Criterion_list!$C:$C,Criterion_list!A:A)),"")</f>
        <v/>
      </c>
      <c r="L381" s="317" t="str">
        <f>IFERROR(IF(_xlfn.XLOOKUP($M381,Criterion_list!$C:$C,Criterion_list!B:B)=0,"",_xlfn.XLOOKUP($M381,Criterion_list!$C:$C,Criterion_list!B:B)),"")</f>
        <v/>
      </c>
      <c r="M381" s="317" t="str">
        <f>IF(J381="","",_xlfn.XLOOKUP(J381,'Criteria Mapping'!B:B,'Criteria Mapping'!A:A))</f>
        <v/>
      </c>
      <c r="N381" s="318" t="str">
        <f>IFERROR(IF(_xlfn.XLOOKUP($J381,Criterion_list!$J:$J,Criterion_list!D:D)=0,"",_xlfn.XLOOKUP($J381,Criterion_list!$J:$J,Criterion_list!D:D)),"")</f>
        <v/>
      </c>
      <c r="O381" s="318" t="str">
        <f>IFERROR(IF(_xlfn.XLOOKUP($M381,Criterion_list!$C:$C,Criterion_list!E:E)=0,"",_xlfn.XLOOKUP($M381,Criterion_list!$C:$C,Criterion_list!E:E)),"")</f>
        <v/>
      </c>
      <c r="P381" s="330"/>
      <c r="Q381" s="304"/>
      <c r="R381" s="319" t="str">
        <f t="shared" si="5"/>
        <v/>
      </c>
      <c r="S381" s="304"/>
      <c r="T381" s="306"/>
      <c r="U381" s="305"/>
      <c r="V381" s="304"/>
      <c r="W381" s="304"/>
      <c r="X381" s="320" t="str">
        <f>IF(M381="","",_xlfn.XLOOKUP(M381,'Criteria Mapping'!A:A,'Criteria Mapping'!W:W))</f>
        <v/>
      </c>
      <c r="Y381" s="320" t="str">
        <f>IF(M381="","",_xlfn.XLOOKUP(M381,'Criteria Mapping'!A:A,'Criteria Mapping'!AH:AH))</f>
        <v/>
      </c>
      <c r="Z381" s="320" t="str">
        <f>IF(M381="","",_xlfn.XLOOKUP(M381,'Criteria Mapping'!A:A,'Criteria Mapping'!AD:AD))</f>
        <v/>
      </c>
      <c r="AA381"/>
      <c r="AC381" s="313"/>
      <c r="AE381" s="313"/>
      <c r="AG381" s="313"/>
      <c r="AI381" s="313"/>
      <c r="AK381" s="313"/>
      <c r="AM381" s="313"/>
      <c r="AO381" s="313"/>
      <c r="AQ381" s="313"/>
      <c r="AS381" s="313"/>
      <c r="AU381" s="313"/>
      <c r="KR381" s="313"/>
      <c r="KT381" s="313"/>
      <c r="KV381" s="313"/>
      <c r="KX381" s="313"/>
      <c r="KZ381" s="313"/>
      <c r="LB381" s="313"/>
      <c r="LD381" s="313"/>
      <c r="LF381" s="313"/>
      <c r="LH381" s="313"/>
      <c r="LJ381" s="313"/>
      <c r="LL381" s="313"/>
      <c r="LN381" s="313"/>
      <c r="LP381" s="313"/>
      <c r="LR381" s="313"/>
      <c r="LT381" s="313"/>
      <c r="LV381" s="313"/>
      <c r="LX381" s="313"/>
      <c r="LZ381" s="313"/>
      <c r="MB381" s="313"/>
      <c r="MD381" s="313"/>
      <c r="MF381" s="313"/>
      <c r="MH381" s="313"/>
      <c r="MJ381" s="313"/>
      <c r="ML381" s="313"/>
      <c r="MN381" s="313"/>
      <c r="MP381" s="313"/>
      <c r="MR381" s="313"/>
      <c r="MT381" s="313"/>
      <c r="MV381" s="313"/>
      <c r="MX381" s="313"/>
      <c r="MZ381" s="313"/>
      <c r="NB381" s="313"/>
      <c r="ND381" s="313"/>
      <c r="NF381" s="313"/>
      <c r="NH381" s="313"/>
      <c r="NJ381" s="313"/>
      <c r="NL381" s="313"/>
      <c r="NN381" s="313"/>
      <c r="NP381" s="313"/>
      <c r="NR381" s="313"/>
    </row>
    <row r="382" spans="1:382" s="281" customFormat="1" ht="150" customHeight="1">
      <c r="A382"/>
      <c r="B382"/>
      <c r="C382"/>
      <c r="D382"/>
      <c r="E382"/>
      <c r="F382"/>
      <c r="G382"/>
      <c r="H382"/>
      <c r="I382" t="str">
        <f>IF(M382="","",INDEX(Criterion_list!F:F,MATCH('MMS criteria'!M382,Criterion_list!C:C,0)))</f>
        <v/>
      </c>
      <c r="J382" s="312"/>
      <c r="K382" s="316" t="str">
        <f>IFERROR(IF(_xlfn.XLOOKUP($M382,Criterion_list!$C:$C,Criterion_list!A:A)=0,"",_xlfn.XLOOKUP($M382,Criterion_list!$C:$C,Criterion_list!A:A)),"")</f>
        <v/>
      </c>
      <c r="L382" s="317" t="str">
        <f>IFERROR(IF(_xlfn.XLOOKUP($M382,Criterion_list!$C:$C,Criterion_list!B:B)=0,"",_xlfn.XLOOKUP($M382,Criterion_list!$C:$C,Criterion_list!B:B)),"")</f>
        <v/>
      </c>
      <c r="M382" s="317" t="str">
        <f>IF(J382="","",_xlfn.XLOOKUP(J382,'Criteria Mapping'!B:B,'Criteria Mapping'!A:A))</f>
        <v/>
      </c>
      <c r="N382" s="318" t="str">
        <f>IFERROR(IF(_xlfn.XLOOKUP($J382,Criterion_list!$J:$J,Criterion_list!D:D)=0,"",_xlfn.XLOOKUP($J382,Criterion_list!$J:$J,Criterion_list!D:D)),"")</f>
        <v/>
      </c>
      <c r="O382" s="318" t="str">
        <f>IFERROR(IF(_xlfn.XLOOKUP($M382,Criterion_list!$C:$C,Criterion_list!E:E)=0,"",_xlfn.XLOOKUP($M382,Criterion_list!$C:$C,Criterion_list!E:E)),"")</f>
        <v/>
      </c>
      <c r="P382" s="330"/>
      <c r="Q382" s="304"/>
      <c r="R382" s="319" t="str">
        <f t="shared" si="5"/>
        <v/>
      </c>
      <c r="S382" s="304"/>
      <c r="T382" s="306"/>
      <c r="U382" s="305"/>
      <c r="V382" s="304"/>
      <c r="W382" s="304"/>
      <c r="X382" s="320" t="str">
        <f>IF(M382="","",_xlfn.XLOOKUP(M382,'Criteria Mapping'!A:A,'Criteria Mapping'!W:W))</f>
        <v/>
      </c>
      <c r="Y382" s="320" t="str">
        <f>IF(M382="","",_xlfn.XLOOKUP(M382,'Criteria Mapping'!A:A,'Criteria Mapping'!AH:AH))</f>
        <v/>
      </c>
      <c r="Z382" s="320" t="str">
        <f>IF(M382="","",_xlfn.XLOOKUP(M382,'Criteria Mapping'!A:A,'Criteria Mapping'!AD:AD))</f>
        <v/>
      </c>
      <c r="AA382"/>
      <c r="AC382" s="313"/>
      <c r="AE382" s="313"/>
      <c r="AG382" s="313"/>
      <c r="AI382" s="313"/>
      <c r="AK382" s="313"/>
      <c r="AM382" s="313"/>
      <c r="AO382" s="313"/>
      <c r="AQ382" s="313"/>
      <c r="AS382" s="313"/>
      <c r="AU382" s="313"/>
      <c r="KR382" s="313"/>
      <c r="KT382" s="313"/>
      <c r="KV382" s="313"/>
      <c r="KX382" s="313"/>
      <c r="KZ382" s="313"/>
      <c r="LB382" s="313"/>
      <c r="LD382" s="313"/>
      <c r="LF382" s="313"/>
      <c r="LH382" s="313"/>
      <c r="LJ382" s="313"/>
      <c r="LL382" s="313"/>
      <c r="LN382" s="313"/>
      <c r="LP382" s="313"/>
      <c r="LR382" s="313"/>
      <c r="LT382" s="313"/>
      <c r="LV382" s="313"/>
      <c r="LX382" s="313"/>
      <c r="LZ382" s="313"/>
      <c r="MB382" s="313"/>
      <c r="MD382" s="313"/>
      <c r="MF382" s="313"/>
      <c r="MH382" s="313"/>
      <c r="MJ382" s="313"/>
      <c r="ML382" s="313"/>
      <c r="MN382" s="313"/>
      <c r="MP382" s="313"/>
      <c r="MR382" s="313"/>
      <c r="MT382" s="313"/>
      <c r="MV382" s="313"/>
      <c r="MX382" s="313"/>
      <c r="MZ382" s="313"/>
      <c r="NB382" s="313"/>
      <c r="ND382" s="313"/>
      <c r="NF382" s="313"/>
      <c r="NH382" s="313"/>
      <c r="NJ382" s="313"/>
      <c r="NL382" s="313"/>
      <c r="NN382" s="313"/>
      <c r="NP382" s="313"/>
      <c r="NR382" s="313"/>
    </row>
    <row r="383" spans="1:382" s="281" customFormat="1" ht="150" customHeight="1">
      <c r="A383"/>
      <c r="B383"/>
      <c r="C383"/>
      <c r="D383"/>
      <c r="E383"/>
      <c r="F383"/>
      <c r="G383"/>
      <c r="H383"/>
      <c r="I383" t="str">
        <f>IF(M383="","",INDEX(Criterion_list!F:F,MATCH('MMS criteria'!M383,Criterion_list!C:C,0)))</f>
        <v/>
      </c>
      <c r="J383" s="312"/>
      <c r="K383" s="316" t="str">
        <f>IFERROR(IF(_xlfn.XLOOKUP($M383,Criterion_list!$C:$C,Criterion_list!A:A)=0,"",_xlfn.XLOOKUP($M383,Criterion_list!$C:$C,Criterion_list!A:A)),"")</f>
        <v/>
      </c>
      <c r="L383" s="317" t="str">
        <f>IFERROR(IF(_xlfn.XLOOKUP($M383,Criterion_list!$C:$C,Criterion_list!B:B)=0,"",_xlfn.XLOOKUP($M383,Criterion_list!$C:$C,Criterion_list!B:B)),"")</f>
        <v/>
      </c>
      <c r="M383" s="317" t="str">
        <f>IF(J383="","",_xlfn.XLOOKUP(J383,'Criteria Mapping'!B:B,'Criteria Mapping'!A:A))</f>
        <v/>
      </c>
      <c r="N383" s="318" t="str">
        <f>IFERROR(IF(_xlfn.XLOOKUP($J383,Criterion_list!$J:$J,Criterion_list!D:D)=0,"",_xlfn.XLOOKUP($J383,Criterion_list!$J:$J,Criterion_list!D:D)),"")</f>
        <v/>
      </c>
      <c r="O383" s="318" t="str">
        <f>IFERROR(IF(_xlfn.XLOOKUP($M383,Criterion_list!$C:$C,Criterion_list!E:E)=0,"",_xlfn.XLOOKUP($M383,Criterion_list!$C:$C,Criterion_list!E:E)),"")</f>
        <v/>
      </c>
      <c r="P383" s="330"/>
      <c r="Q383" s="304"/>
      <c r="R383" s="319" t="str">
        <f t="shared" si="5"/>
        <v/>
      </c>
      <c r="S383" s="304"/>
      <c r="T383" s="306"/>
      <c r="U383" s="305"/>
      <c r="V383" s="304"/>
      <c r="W383" s="304"/>
      <c r="X383" s="320" t="str">
        <f>IF(M383="","",_xlfn.XLOOKUP(M383,'Criteria Mapping'!A:A,'Criteria Mapping'!W:W))</f>
        <v/>
      </c>
      <c r="Y383" s="320" t="str">
        <f>IF(M383="","",_xlfn.XLOOKUP(M383,'Criteria Mapping'!A:A,'Criteria Mapping'!AH:AH))</f>
        <v/>
      </c>
      <c r="Z383" s="320" t="str">
        <f>IF(M383="","",_xlfn.XLOOKUP(M383,'Criteria Mapping'!A:A,'Criteria Mapping'!AD:AD))</f>
        <v/>
      </c>
      <c r="AA383"/>
      <c r="AC383" s="313"/>
      <c r="AE383" s="313"/>
      <c r="AG383" s="313"/>
      <c r="AI383" s="313"/>
      <c r="AK383" s="313"/>
      <c r="AM383" s="313"/>
      <c r="AO383" s="313"/>
      <c r="AQ383" s="313"/>
      <c r="AS383" s="313"/>
      <c r="AU383" s="313"/>
      <c r="KR383" s="313"/>
      <c r="KT383" s="313"/>
      <c r="KV383" s="313"/>
      <c r="KX383" s="313"/>
      <c r="KZ383" s="313"/>
      <c r="LB383" s="313"/>
      <c r="LD383" s="313"/>
      <c r="LF383" s="313"/>
      <c r="LH383" s="313"/>
      <c r="LJ383" s="313"/>
      <c r="LL383" s="313"/>
      <c r="LN383" s="313"/>
      <c r="LP383" s="313"/>
      <c r="LR383" s="313"/>
      <c r="LT383" s="313"/>
      <c r="LV383" s="313"/>
      <c r="LX383" s="313"/>
      <c r="LZ383" s="313"/>
      <c r="MB383" s="313"/>
      <c r="MD383" s="313"/>
      <c r="MF383" s="313"/>
      <c r="MH383" s="313"/>
      <c r="MJ383" s="313"/>
      <c r="ML383" s="313"/>
      <c r="MN383" s="313"/>
      <c r="MP383" s="313"/>
      <c r="MR383" s="313"/>
      <c r="MT383" s="313"/>
      <c r="MV383" s="313"/>
      <c r="MX383" s="313"/>
      <c r="MZ383" s="313"/>
      <c r="NB383" s="313"/>
      <c r="ND383" s="313"/>
      <c r="NF383" s="313"/>
      <c r="NH383" s="313"/>
      <c r="NJ383" s="313"/>
      <c r="NL383" s="313"/>
      <c r="NN383" s="313"/>
      <c r="NP383" s="313"/>
      <c r="NR383" s="313"/>
    </row>
    <row r="384" spans="1:382" s="281" customFormat="1" ht="150" customHeight="1">
      <c r="A384"/>
      <c r="B384"/>
      <c r="C384"/>
      <c r="D384"/>
      <c r="E384"/>
      <c r="F384"/>
      <c r="G384"/>
      <c r="H384"/>
      <c r="I384" t="str">
        <f>IF(M384="","",INDEX(Criterion_list!F:F,MATCH('MMS criteria'!M384,Criterion_list!C:C,0)))</f>
        <v/>
      </c>
      <c r="J384" s="312"/>
      <c r="K384" s="316" t="str">
        <f>IFERROR(IF(_xlfn.XLOOKUP($M384,Criterion_list!$C:$C,Criterion_list!A:A)=0,"",_xlfn.XLOOKUP($M384,Criterion_list!$C:$C,Criterion_list!A:A)),"")</f>
        <v/>
      </c>
      <c r="L384" s="317" t="str">
        <f>IFERROR(IF(_xlfn.XLOOKUP($M384,Criterion_list!$C:$C,Criterion_list!B:B)=0,"",_xlfn.XLOOKUP($M384,Criterion_list!$C:$C,Criterion_list!B:B)),"")</f>
        <v/>
      </c>
      <c r="M384" s="317" t="str">
        <f>IF(J384="","",_xlfn.XLOOKUP(J384,'Criteria Mapping'!B:B,'Criteria Mapping'!A:A))</f>
        <v/>
      </c>
      <c r="N384" s="318" t="str">
        <f>IFERROR(IF(_xlfn.XLOOKUP($J384,Criterion_list!$J:$J,Criterion_list!D:D)=0,"",_xlfn.XLOOKUP($J384,Criterion_list!$J:$J,Criterion_list!D:D)),"")</f>
        <v/>
      </c>
      <c r="O384" s="318" t="str">
        <f>IFERROR(IF(_xlfn.XLOOKUP($M384,Criterion_list!$C:$C,Criterion_list!E:E)=0,"",_xlfn.XLOOKUP($M384,Criterion_list!$C:$C,Criterion_list!E:E)),"")</f>
        <v/>
      </c>
      <c r="P384" s="330"/>
      <c r="Q384" s="304"/>
      <c r="R384" s="319" t="str">
        <f t="shared" si="5"/>
        <v/>
      </c>
      <c r="S384" s="304"/>
      <c r="T384" s="306"/>
      <c r="U384" s="305"/>
      <c r="V384" s="304"/>
      <c r="W384" s="304"/>
      <c r="X384" s="320" t="str">
        <f>IF(M384="","",_xlfn.XLOOKUP(M384,'Criteria Mapping'!A:A,'Criteria Mapping'!W:W))</f>
        <v/>
      </c>
      <c r="Y384" s="320" t="str">
        <f>IF(M384="","",_xlfn.XLOOKUP(M384,'Criteria Mapping'!A:A,'Criteria Mapping'!AH:AH))</f>
        <v/>
      </c>
      <c r="Z384" s="320" t="str">
        <f>IF(M384="","",_xlfn.XLOOKUP(M384,'Criteria Mapping'!A:A,'Criteria Mapping'!AD:AD))</f>
        <v/>
      </c>
      <c r="AA384"/>
      <c r="AC384" s="313"/>
      <c r="AE384" s="313"/>
      <c r="AG384" s="313"/>
      <c r="AI384" s="313"/>
      <c r="AK384" s="313"/>
      <c r="AM384" s="313"/>
      <c r="AO384" s="313"/>
      <c r="AQ384" s="313"/>
      <c r="AS384" s="313"/>
      <c r="AU384" s="313"/>
      <c r="KR384" s="313"/>
      <c r="KT384" s="313"/>
      <c r="KV384" s="313"/>
      <c r="KX384" s="313"/>
      <c r="KZ384" s="313"/>
      <c r="LB384" s="313"/>
      <c r="LD384" s="313"/>
      <c r="LF384" s="313"/>
      <c r="LH384" s="313"/>
      <c r="LJ384" s="313"/>
      <c r="LL384" s="313"/>
      <c r="LN384" s="313"/>
      <c r="LP384" s="313"/>
      <c r="LR384" s="313"/>
      <c r="LT384" s="313"/>
      <c r="LV384" s="313"/>
      <c r="LX384" s="313"/>
      <c r="LZ384" s="313"/>
      <c r="MB384" s="313"/>
      <c r="MD384" s="313"/>
      <c r="MF384" s="313"/>
      <c r="MH384" s="313"/>
      <c r="MJ384" s="313"/>
      <c r="ML384" s="313"/>
      <c r="MN384" s="313"/>
      <c r="MP384" s="313"/>
      <c r="MR384" s="313"/>
      <c r="MT384" s="313"/>
      <c r="MV384" s="313"/>
      <c r="MX384" s="313"/>
      <c r="MZ384" s="313"/>
      <c r="NB384" s="313"/>
      <c r="ND384" s="313"/>
      <c r="NF384" s="313"/>
      <c r="NH384" s="313"/>
      <c r="NJ384" s="313"/>
      <c r="NL384" s="313"/>
      <c r="NN384" s="313"/>
      <c r="NP384" s="313"/>
      <c r="NR384" s="313"/>
    </row>
    <row r="385" spans="1:382" s="281" customFormat="1" ht="150" customHeight="1">
      <c r="A385"/>
      <c r="B385"/>
      <c r="C385"/>
      <c r="D385"/>
      <c r="E385"/>
      <c r="F385"/>
      <c r="G385"/>
      <c r="H385"/>
      <c r="I385" t="str">
        <f>IF(M385="","",INDEX(Criterion_list!F:F,MATCH('MMS criteria'!M385,Criterion_list!C:C,0)))</f>
        <v/>
      </c>
      <c r="J385" s="312"/>
      <c r="K385" s="316" t="str">
        <f>IFERROR(IF(_xlfn.XLOOKUP($M385,Criterion_list!$C:$C,Criterion_list!A:A)=0,"",_xlfn.XLOOKUP($M385,Criterion_list!$C:$C,Criterion_list!A:A)),"")</f>
        <v/>
      </c>
      <c r="L385" s="317" t="str">
        <f>IFERROR(IF(_xlfn.XLOOKUP($M385,Criterion_list!$C:$C,Criterion_list!B:B)=0,"",_xlfn.XLOOKUP($M385,Criterion_list!$C:$C,Criterion_list!B:B)),"")</f>
        <v/>
      </c>
      <c r="M385" s="317" t="str">
        <f>IF(J385="","",_xlfn.XLOOKUP(J385,'Criteria Mapping'!B:B,'Criteria Mapping'!A:A))</f>
        <v/>
      </c>
      <c r="N385" s="318" t="str">
        <f>IFERROR(IF(_xlfn.XLOOKUP($J385,Criterion_list!$J:$J,Criterion_list!D:D)=0,"",_xlfn.XLOOKUP($J385,Criterion_list!$J:$J,Criterion_list!D:D)),"")</f>
        <v/>
      </c>
      <c r="O385" s="318" t="str">
        <f>IFERROR(IF(_xlfn.XLOOKUP($M385,Criterion_list!$C:$C,Criterion_list!E:E)=0,"",_xlfn.XLOOKUP($M385,Criterion_list!$C:$C,Criterion_list!E:E)),"")</f>
        <v/>
      </c>
      <c r="P385" s="330"/>
      <c r="Q385" s="304"/>
      <c r="R385" s="319" t="str">
        <f t="shared" si="5"/>
        <v/>
      </c>
      <c r="S385" s="304"/>
      <c r="T385" s="306"/>
      <c r="U385" s="305"/>
      <c r="V385" s="304"/>
      <c r="W385" s="304"/>
      <c r="X385" s="320" t="str">
        <f>IF(M385="","",_xlfn.XLOOKUP(M385,'Criteria Mapping'!A:A,'Criteria Mapping'!W:W))</f>
        <v/>
      </c>
      <c r="Y385" s="320" t="str">
        <f>IF(M385="","",_xlfn.XLOOKUP(M385,'Criteria Mapping'!A:A,'Criteria Mapping'!AH:AH))</f>
        <v/>
      </c>
      <c r="Z385" s="320" t="str">
        <f>IF(M385="","",_xlfn.XLOOKUP(M385,'Criteria Mapping'!A:A,'Criteria Mapping'!AD:AD))</f>
        <v/>
      </c>
      <c r="AA385"/>
      <c r="AC385" s="313"/>
      <c r="AE385" s="313"/>
      <c r="AG385" s="313"/>
      <c r="AI385" s="313"/>
      <c r="AK385" s="313"/>
      <c r="AM385" s="313"/>
      <c r="AO385" s="313"/>
      <c r="AQ385" s="313"/>
      <c r="AS385" s="313"/>
      <c r="AU385" s="313"/>
      <c r="KR385" s="313"/>
      <c r="KT385" s="313"/>
      <c r="KV385" s="313"/>
      <c r="KX385" s="313"/>
      <c r="KZ385" s="313"/>
      <c r="LB385" s="313"/>
      <c r="LD385" s="313"/>
      <c r="LF385" s="313"/>
      <c r="LH385" s="313"/>
      <c r="LJ385" s="313"/>
      <c r="LL385" s="313"/>
      <c r="LN385" s="313"/>
      <c r="LP385" s="313"/>
      <c r="LR385" s="313"/>
      <c r="LT385" s="313"/>
      <c r="LV385" s="313"/>
      <c r="LX385" s="313"/>
      <c r="LZ385" s="313"/>
      <c r="MB385" s="313"/>
      <c r="MD385" s="313"/>
      <c r="MF385" s="313"/>
      <c r="MH385" s="313"/>
      <c r="MJ385" s="313"/>
      <c r="ML385" s="313"/>
      <c r="MN385" s="313"/>
      <c r="MP385" s="313"/>
      <c r="MR385" s="313"/>
      <c r="MT385" s="313"/>
      <c r="MV385" s="313"/>
      <c r="MX385" s="313"/>
      <c r="MZ385" s="313"/>
      <c r="NB385" s="313"/>
      <c r="ND385" s="313"/>
      <c r="NF385" s="313"/>
      <c r="NH385" s="313"/>
      <c r="NJ385" s="313"/>
      <c r="NL385" s="313"/>
      <c r="NN385" s="313"/>
      <c r="NP385" s="313"/>
      <c r="NR385" s="313"/>
    </row>
    <row r="386" spans="1:382" s="281" customFormat="1" ht="150" customHeight="1">
      <c r="A386"/>
      <c r="B386"/>
      <c r="C386"/>
      <c r="D386"/>
      <c r="E386"/>
      <c r="F386"/>
      <c r="G386"/>
      <c r="H386"/>
      <c r="I386" t="str">
        <f>IF(M386="","",INDEX(Criterion_list!F:F,MATCH('MMS criteria'!M386,Criterion_list!C:C,0)))</f>
        <v/>
      </c>
      <c r="J386" s="312"/>
      <c r="K386" s="316" t="str">
        <f>IFERROR(IF(_xlfn.XLOOKUP($M386,Criterion_list!$C:$C,Criterion_list!A:A)=0,"",_xlfn.XLOOKUP($M386,Criterion_list!$C:$C,Criterion_list!A:A)),"")</f>
        <v/>
      </c>
      <c r="L386" s="317" t="str">
        <f>IFERROR(IF(_xlfn.XLOOKUP($M386,Criterion_list!$C:$C,Criterion_list!B:B)=0,"",_xlfn.XLOOKUP($M386,Criterion_list!$C:$C,Criterion_list!B:B)),"")</f>
        <v/>
      </c>
      <c r="M386" s="317" t="str">
        <f>IF(J386="","",_xlfn.XLOOKUP(J386,'Criteria Mapping'!B:B,'Criteria Mapping'!A:A))</f>
        <v/>
      </c>
      <c r="N386" s="318" t="str">
        <f>IFERROR(IF(_xlfn.XLOOKUP($J386,Criterion_list!$J:$J,Criterion_list!D:D)=0,"",_xlfn.XLOOKUP($J386,Criterion_list!$J:$J,Criterion_list!D:D)),"")</f>
        <v/>
      </c>
      <c r="O386" s="318" t="str">
        <f>IFERROR(IF(_xlfn.XLOOKUP($M386,Criterion_list!$C:$C,Criterion_list!E:E)=0,"",_xlfn.XLOOKUP($M386,Criterion_list!$C:$C,Criterion_list!E:E)),"")</f>
        <v/>
      </c>
      <c r="P386" s="330"/>
      <c r="Q386" s="304"/>
      <c r="R386" s="319" t="str">
        <f t="shared" si="5"/>
        <v/>
      </c>
      <c r="S386" s="304"/>
      <c r="T386" s="306"/>
      <c r="U386" s="305"/>
      <c r="V386" s="304"/>
      <c r="W386" s="304"/>
      <c r="X386" s="320" t="str">
        <f>IF(M386="","",_xlfn.XLOOKUP(M386,'Criteria Mapping'!A:A,'Criteria Mapping'!W:W))</f>
        <v/>
      </c>
      <c r="Y386" s="320" t="str">
        <f>IF(M386="","",_xlfn.XLOOKUP(M386,'Criteria Mapping'!A:A,'Criteria Mapping'!AH:AH))</f>
        <v/>
      </c>
      <c r="Z386" s="320" t="str">
        <f>IF(M386="","",_xlfn.XLOOKUP(M386,'Criteria Mapping'!A:A,'Criteria Mapping'!AD:AD))</f>
        <v/>
      </c>
      <c r="AA386"/>
      <c r="AC386" s="313"/>
      <c r="AE386" s="313"/>
      <c r="AG386" s="313"/>
      <c r="AI386" s="313"/>
      <c r="AK386" s="313"/>
      <c r="AM386" s="313"/>
      <c r="AO386" s="313"/>
      <c r="AQ386" s="313"/>
      <c r="AS386" s="313"/>
      <c r="AU386" s="313"/>
      <c r="KR386" s="313"/>
      <c r="KT386" s="313"/>
      <c r="KV386" s="313"/>
      <c r="KX386" s="313"/>
      <c r="KZ386" s="313"/>
      <c r="LB386" s="313"/>
      <c r="LD386" s="313"/>
      <c r="LF386" s="313"/>
      <c r="LH386" s="313"/>
      <c r="LJ386" s="313"/>
      <c r="LL386" s="313"/>
      <c r="LN386" s="313"/>
      <c r="LP386" s="313"/>
      <c r="LR386" s="313"/>
      <c r="LT386" s="313"/>
      <c r="LV386" s="313"/>
      <c r="LX386" s="313"/>
      <c r="LZ386" s="313"/>
      <c r="MB386" s="313"/>
      <c r="MD386" s="313"/>
      <c r="MF386" s="313"/>
      <c r="MH386" s="313"/>
      <c r="MJ386" s="313"/>
      <c r="ML386" s="313"/>
      <c r="MN386" s="313"/>
      <c r="MP386" s="313"/>
      <c r="MR386" s="313"/>
      <c r="MT386" s="313"/>
      <c r="MV386" s="313"/>
      <c r="MX386" s="313"/>
      <c r="MZ386" s="313"/>
      <c r="NB386" s="313"/>
      <c r="ND386" s="313"/>
      <c r="NF386" s="313"/>
      <c r="NH386" s="313"/>
      <c r="NJ386" s="313"/>
      <c r="NL386" s="313"/>
      <c r="NN386" s="313"/>
      <c r="NP386" s="313"/>
      <c r="NR386" s="313"/>
    </row>
    <row r="387" spans="1:382" s="281" customFormat="1" ht="150" customHeight="1">
      <c r="A387"/>
      <c r="B387"/>
      <c r="C387"/>
      <c r="D387"/>
      <c r="E387"/>
      <c r="F387"/>
      <c r="G387"/>
      <c r="H387"/>
      <c r="I387" t="str">
        <f>IF(M387="","",INDEX(Criterion_list!F:F,MATCH('MMS criteria'!M387,Criterion_list!C:C,0)))</f>
        <v/>
      </c>
      <c r="J387" s="312"/>
      <c r="K387" s="316" t="str">
        <f>IFERROR(IF(_xlfn.XLOOKUP($M387,Criterion_list!$C:$C,Criterion_list!A:A)=0,"",_xlfn.XLOOKUP($M387,Criterion_list!$C:$C,Criterion_list!A:A)),"")</f>
        <v/>
      </c>
      <c r="L387" s="317" t="str">
        <f>IFERROR(IF(_xlfn.XLOOKUP($M387,Criterion_list!$C:$C,Criterion_list!B:B)=0,"",_xlfn.XLOOKUP($M387,Criterion_list!$C:$C,Criterion_list!B:B)),"")</f>
        <v/>
      </c>
      <c r="M387" s="317" t="str">
        <f>IF(J387="","",_xlfn.XLOOKUP(J387,'Criteria Mapping'!B:B,'Criteria Mapping'!A:A))</f>
        <v/>
      </c>
      <c r="N387" s="318" t="str">
        <f>IFERROR(IF(_xlfn.XLOOKUP($J387,Criterion_list!$J:$J,Criterion_list!D:D)=0,"",_xlfn.XLOOKUP($J387,Criterion_list!$J:$J,Criterion_list!D:D)),"")</f>
        <v/>
      </c>
      <c r="O387" s="318" t="str">
        <f>IFERROR(IF(_xlfn.XLOOKUP($M387,Criterion_list!$C:$C,Criterion_list!E:E)=0,"",_xlfn.XLOOKUP($M387,Criterion_list!$C:$C,Criterion_list!E:E)),"")</f>
        <v/>
      </c>
      <c r="P387" s="330"/>
      <c r="Q387" s="304"/>
      <c r="R387" s="319" t="str">
        <f t="shared" si="5"/>
        <v/>
      </c>
      <c r="S387" s="304"/>
      <c r="T387" s="306"/>
      <c r="U387" s="305"/>
      <c r="V387" s="304"/>
      <c r="W387" s="304"/>
      <c r="X387" s="320" t="str">
        <f>IF(M387="","",_xlfn.XLOOKUP(M387,'Criteria Mapping'!A:A,'Criteria Mapping'!W:W))</f>
        <v/>
      </c>
      <c r="Y387" s="320" t="str">
        <f>IF(M387="","",_xlfn.XLOOKUP(M387,'Criteria Mapping'!A:A,'Criteria Mapping'!AH:AH))</f>
        <v/>
      </c>
      <c r="Z387" s="320" t="str">
        <f>IF(M387="","",_xlfn.XLOOKUP(M387,'Criteria Mapping'!A:A,'Criteria Mapping'!AD:AD))</f>
        <v/>
      </c>
      <c r="AA387"/>
      <c r="AC387" s="313"/>
      <c r="AE387" s="313"/>
      <c r="AG387" s="313"/>
      <c r="AI387" s="313"/>
      <c r="AK387" s="313"/>
      <c r="AM387" s="313"/>
      <c r="AO387" s="313"/>
      <c r="AQ387" s="313"/>
      <c r="AS387" s="313"/>
      <c r="AU387" s="313"/>
      <c r="KR387" s="313"/>
      <c r="KT387" s="313"/>
      <c r="KV387" s="313"/>
      <c r="KX387" s="313"/>
      <c r="KZ387" s="313"/>
      <c r="LB387" s="313"/>
      <c r="LD387" s="313"/>
      <c r="LF387" s="313"/>
      <c r="LH387" s="313"/>
      <c r="LJ387" s="313"/>
      <c r="LL387" s="313"/>
      <c r="LN387" s="313"/>
      <c r="LP387" s="313"/>
      <c r="LR387" s="313"/>
      <c r="LT387" s="313"/>
      <c r="LV387" s="313"/>
      <c r="LX387" s="313"/>
      <c r="LZ387" s="313"/>
      <c r="MB387" s="313"/>
      <c r="MD387" s="313"/>
      <c r="MF387" s="313"/>
      <c r="MH387" s="313"/>
      <c r="MJ387" s="313"/>
      <c r="ML387" s="313"/>
      <c r="MN387" s="313"/>
      <c r="MP387" s="313"/>
      <c r="MR387" s="313"/>
      <c r="MT387" s="313"/>
      <c r="MV387" s="313"/>
      <c r="MX387" s="313"/>
      <c r="MZ387" s="313"/>
      <c r="NB387" s="313"/>
      <c r="ND387" s="313"/>
      <c r="NF387" s="313"/>
      <c r="NH387" s="313"/>
      <c r="NJ387" s="313"/>
      <c r="NL387" s="313"/>
      <c r="NN387" s="313"/>
      <c r="NP387" s="313"/>
      <c r="NR387" s="313"/>
    </row>
    <row r="388" spans="1:382" s="281" customFormat="1" ht="150" customHeight="1">
      <c r="A388"/>
      <c r="B388"/>
      <c r="C388"/>
      <c r="D388"/>
      <c r="E388"/>
      <c r="F388"/>
      <c r="G388"/>
      <c r="H388"/>
      <c r="I388" t="str">
        <f>IF(M388="","",INDEX(Criterion_list!F:F,MATCH('MMS criteria'!M388,Criterion_list!C:C,0)))</f>
        <v/>
      </c>
      <c r="J388" s="312"/>
      <c r="K388" s="316" t="str">
        <f>IFERROR(IF(_xlfn.XLOOKUP($M388,Criterion_list!$C:$C,Criterion_list!A:A)=0,"",_xlfn.XLOOKUP($M388,Criterion_list!$C:$C,Criterion_list!A:A)),"")</f>
        <v/>
      </c>
      <c r="L388" s="317" t="str">
        <f>IFERROR(IF(_xlfn.XLOOKUP($M388,Criterion_list!$C:$C,Criterion_list!B:B)=0,"",_xlfn.XLOOKUP($M388,Criterion_list!$C:$C,Criterion_list!B:B)),"")</f>
        <v/>
      </c>
      <c r="M388" s="317" t="str">
        <f>IF(J388="","",_xlfn.XLOOKUP(J388,'Criteria Mapping'!B:B,'Criteria Mapping'!A:A))</f>
        <v/>
      </c>
      <c r="N388" s="318" t="str">
        <f>IFERROR(IF(_xlfn.XLOOKUP($J388,Criterion_list!$J:$J,Criterion_list!D:D)=0,"",_xlfn.XLOOKUP($J388,Criterion_list!$J:$J,Criterion_list!D:D)),"")</f>
        <v/>
      </c>
      <c r="O388" s="318" t="str">
        <f>IFERROR(IF(_xlfn.XLOOKUP($M388,Criterion_list!$C:$C,Criterion_list!E:E)=0,"",_xlfn.XLOOKUP($M388,Criterion_list!$C:$C,Criterion_list!E:E)),"")</f>
        <v/>
      </c>
      <c r="P388" s="330"/>
      <c r="Q388" s="304"/>
      <c r="R388" s="319" t="str">
        <f t="shared" si="5"/>
        <v/>
      </c>
      <c r="S388" s="304"/>
      <c r="T388" s="306"/>
      <c r="U388" s="305"/>
      <c r="V388" s="304"/>
      <c r="W388" s="304"/>
      <c r="X388" s="320" t="str">
        <f>IF(M388="","",_xlfn.XLOOKUP(M388,'Criteria Mapping'!A:A,'Criteria Mapping'!W:W))</f>
        <v/>
      </c>
      <c r="Y388" s="320" t="str">
        <f>IF(M388="","",_xlfn.XLOOKUP(M388,'Criteria Mapping'!A:A,'Criteria Mapping'!AH:AH))</f>
        <v/>
      </c>
      <c r="Z388" s="320" t="str">
        <f>IF(M388="","",_xlfn.XLOOKUP(M388,'Criteria Mapping'!A:A,'Criteria Mapping'!AD:AD))</f>
        <v/>
      </c>
      <c r="AA388"/>
      <c r="AC388" s="313"/>
      <c r="AE388" s="313"/>
      <c r="AG388" s="313"/>
      <c r="AI388" s="313"/>
      <c r="AK388" s="313"/>
      <c r="AM388" s="313"/>
      <c r="AO388" s="313"/>
      <c r="AQ388" s="313"/>
      <c r="AS388" s="313"/>
      <c r="AU388" s="313"/>
      <c r="KR388" s="313"/>
      <c r="KT388" s="313"/>
      <c r="KV388" s="313"/>
      <c r="KX388" s="313"/>
      <c r="KZ388" s="313"/>
      <c r="LB388" s="313"/>
      <c r="LD388" s="313"/>
      <c r="LF388" s="313"/>
      <c r="LH388" s="313"/>
      <c r="LJ388" s="313"/>
      <c r="LL388" s="313"/>
      <c r="LN388" s="313"/>
      <c r="LP388" s="313"/>
      <c r="LR388" s="313"/>
      <c r="LT388" s="313"/>
      <c r="LV388" s="313"/>
      <c r="LX388" s="313"/>
      <c r="LZ388" s="313"/>
      <c r="MB388" s="313"/>
      <c r="MD388" s="313"/>
      <c r="MF388" s="313"/>
      <c r="MH388" s="313"/>
      <c r="MJ388" s="313"/>
      <c r="ML388" s="313"/>
      <c r="MN388" s="313"/>
      <c r="MP388" s="313"/>
      <c r="MR388" s="313"/>
      <c r="MT388" s="313"/>
      <c r="MV388" s="313"/>
      <c r="MX388" s="313"/>
      <c r="MZ388" s="313"/>
      <c r="NB388" s="313"/>
      <c r="ND388" s="313"/>
      <c r="NF388" s="313"/>
      <c r="NH388" s="313"/>
      <c r="NJ388" s="313"/>
      <c r="NL388" s="313"/>
      <c r="NN388" s="313"/>
      <c r="NP388" s="313"/>
      <c r="NR388" s="313"/>
    </row>
    <row r="389" spans="1:382" s="281" customFormat="1" ht="150" customHeight="1">
      <c r="A389"/>
      <c r="B389"/>
      <c r="C389"/>
      <c r="D389"/>
      <c r="E389"/>
      <c r="F389"/>
      <c r="G389"/>
      <c r="H389"/>
      <c r="I389" t="str">
        <f>IF(M389="","",INDEX(Criterion_list!F:F,MATCH('MMS criteria'!M389,Criterion_list!C:C,0)))</f>
        <v/>
      </c>
      <c r="J389" s="312"/>
      <c r="K389" s="316" t="str">
        <f>IFERROR(IF(_xlfn.XLOOKUP($M389,Criterion_list!$C:$C,Criterion_list!A:A)=0,"",_xlfn.XLOOKUP($M389,Criterion_list!$C:$C,Criterion_list!A:A)),"")</f>
        <v/>
      </c>
      <c r="L389" s="317" t="str">
        <f>IFERROR(IF(_xlfn.XLOOKUP($M389,Criterion_list!$C:$C,Criterion_list!B:B)=0,"",_xlfn.XLOOKUP($M389,Criterion_list!$C:$C,Criterion_list!B:B)),"")</f>
        <v/>
      </c>
      <c r="M389" s="317" t="str">
        <f>IF(J389="","",_xlfn.XLOOKUP(J389,'Criteria Mapping'!B:B,'Criteria Mapping'!A:A))</f>
        <v/>
      </c>
      <c r="N389" s="318" t="str">
        <f>IFERROR(IF(_xlfn.XLOOKUP($J389,Criterion_list!$J:$J,Criterion_list!D:D)=0,"",_xlfn.XLOOKUP($J389,Criterion_list!$J:$J,Criterion_list!D:D)),"")</f>
        <v/>
      </c>
      <c r="O389" s="318" t="str">
        <f>IFERROR(IF(_xlfn.XLOOKUP($M389,Criterion_list!$C:$C,Criterion_list!E:E)=0,"",_xlfn.XLOOKUP($M389,Criterion_list!$C:$C,Criterion_list!E:E)),"")</f>
        <v/>
      </c>
      <c r="P389" s="330"/>
      <c r="Q389" s="304"/>
      <c r="R389" s="319" t="str">
        <f t="shared" si="5"/>
        <v/>
      </c>
      <c r="S389" s="304"/>
      <c r="T389" s="306"/>
      <c r="U389" s="305"/>
      <c r="V389" s="304"/>
      <c r="W389" s="304"/>
      <c r="X389" s="320" t="str">
        <f>IF(M389="","",_xlfn.XLOOKUP(M389,'Criteria Mapping'!A:A,'Criteria Mapping'!W:W))</f>
        <v/>
      </c>
      <c r="Y389" s="320" t="str">
        <f>IF(M389="","",_xlfn.XLOOKUP(M389,'Criteria Mapping'!A:A,'Criteria Mapping'!AH:AH))</f>
        <v/>
      </c>
      <c r="Z389" s="320" t="str">
        <f>IF(M389="","",_xlfn.XLOOKUP(M389,'Criteria Mapping'!A:A,'Criteria Mapping'!AD:AD))</f>
        <v/>
      </c>
      <c r="AA389"/>
      <c r="AC389" s="313"/>
      <c r="AE389" s="313"/>
      <c r="AG389" s="313"/>
      <c r="AI389" s="313"/>
      <c r="AK389" s="313"/>
      <c r="AM389" s="313"/>
      <c r="AO389" s="313"/>
      <c r="AQ389" s="313"/>
      <c r="AS389" s="313"/>
      <c r="AU389" s="313"/>
      <c r="KR389" s="313"/>
      <c r="KT389" s="313"/>
      <c r="KV389" s="313"/>
      <c r="KX389" s="313"/>
      <c r="KZ389" s="313"/>
      <c r="LB389" s="313"/>
      <c r="LD389" s="313"/>
      <c r="LF389" s="313"/>
      <c r="LH389" s="313"/>
      <c r="LJ389" s="313"/>
      <c r="LL389" s="313"/>
      <c r="LN389" s="313"/>
      <c r="LP389" s="313"/>
      <c r="LR389" s="313"/>
      <c r="LT389" s="313"/>
      <c r="LV389" s="313"/>
      <c r="LX389" s="313"/>
      <c r="LZ389" s="313"/>
      <c r="MB389" s="313"/>
      <c r="MD389" s="313"/>
      <c r="MF389" s="313"/>
      <c r="MH389" s="313"/>
      <c r="MJ389" s="313"/>
      <c r="ML389" s="313"/>
      <c r="MN389" s="313"/>
      <c r="MP389" s="313"/>
      <c r="MR389" s="313"/>
      <c r="MT389" s="313"/>
      <c r="MV389" s="313"/>
      <c r="MX389" s="313"/>
      <c r="MZ389" s="313"/>
      <c r="NB389" s="313"/>
      <c r="ND389" s="313"/>
      <c r="NF389" s="313"/>
      <c r="NH389" s="313"/>
      <c r="NJ389" s="313"/>
      <c r="NL389" s="313"/>
      <c r="NN389" s="313"/>
      <c r="NP389" s="313"/>
      <c r="NR389" s="313"/>
    </row>
    <row r="390" spans="1:382" s="281" customFormat="1" ht="150" customHeight="1">
      <c r="A390"/>
      <c r="B390"/>
      <c r="C390"/>
      <c r="D390"/>
      <c r="E390"/>
      <c r="F390"/>
      <c r="G390"/>
      <c r="H390"/>
      <c r="I390" t="str">
        <f>IF(M390="","",INDEX(Criterion_list!F:F,MATCH('MMS criteria'!M390,Criterion_list!C:C,0)))</f>
        <v/>
      </c>
      <c r="J390" s="312"/>
      <c r="K390" s="316" t="str">
        <f>IFERROR(IF(_xlfn.XLOOKUP($M390,Criterion_list!$C:$C,Criterion_list!A:A)=0,"",_xlfn.XLOOKUP($M390,Criterion_list!$C:$C,Criterion_list!A:A)),"")</f>
        <v/>
      </c>
      <c r="L390" s="317" t="str">
        <f>IFERROR(IF(_xlfn.XLOOKUP($M390,Criterion_list!$C:$C,Criterion_list!B:B)=0,"",_xlfn.XLOOKUP($M390,Criterion_list!$C:$C,Criterion_list!B:B)),"")</f>
        <v/>
      </c>
      <c r="M390" s="317" t="str">
        <f>IF(J390="","",_xlfn.XLOOKUP(J390,'Criteria Mapping'!B:B,'Criteria Mapping'!A:A))</f>
        <v/>
      </c>
      <c r="N390" s="318" t="str">
        <f>IFERROR(IF(_xlfn.XLOOKUP($J390,Criterion_list!$J:$J,Criterion_list!D:D)=0,"",_xlfn.XLOOKUP($J390,Criterion_list!$J:$J,Criterion_list!D:D)),"")</f>
        <v/>
      </c>
      <c r="O390" s="318" t="str">
        <f>IFERROR(IF(_xlfn.XLOOKUP($M390,Criterion_list!$C:$C,Criterion_list!E:E)=0,"",_xlfn.XLOOKUP($M390,Criterion_list!$C:$C,Criterion_list!E:E)),"")</f>
        <v/>
      </c>
      <c r="P390" s="330"/>
      <c r="Q390" s="304"/>
      <c r="R390" s="319" t="str">
        <f t="shared" si="5"/>
        <v/>
      </c>
      <c r="S390" s="304"/>
      <c r="T390" s="306"/>
      <c r="U390" s="305"/>
      <c r="V390" s="304"/>
      <c r="W390" s="304"/>
      <c r="X390" s="320" t="str">
        <f>IF(M390="","",_xlfn.XLOOKUP(M390,'Criteria Mapping'!A:A,'Criteria Mapping'!W:W))</f>
        <v/>
      </c>
      <c r="Y390" s="320" t="str">
        <f>IF(M390="","",_xlfn.XLOOKUP(M390,'Criteria Mapping'!A:A,'Criteria Mapping'!AH:AH))</f>
        <v/>
      </c>
      <c r="Z390" s="320" t="str">
        <f>IF(M390="","",_xlfn.XLOOKUP(M390,'Criteria Mapping'!A:A,'Criteria Mapping'!AD:AD))</f>
        <v/>
      </c>
      <c r="AA390"/>
      <c r="AC390" s="313"/>
      <c r="AE390" s="313"/>
      <c r="AG390" s="313"/>
      <c r="AI390" s="313"/>
      <c r="AK390" s="313"/>
      <c r="AM390" s="313"/>
      <c r="AO390" s="313"/>
      <c r="AQ390" s="313"/>
      <c r="AS390" s="313"/>
      <c r="AU390" s="313"/>
      <c r="KR390" s="313"/>
      <c r="KT390" s="313"/>
      <c r="KV390" s="313"/>
      <c r="KX390" s="313"/>
      <c r="KZ390" s="313"/>
      <c r="LB390" s="313"/>
      <c r="LD390" s="313"/>
      <c r="LF390" s="313"/>
      <c r="LH390" s="313"/>
      <c r="LJ390" s="313"/>
      <c r="LL390" s="313"/>
      <c r="LN390" s="313"/>
      <c r="LP390" s="313"/>
      <c r="LR390" s="313"/>
      <c r="LT390" s="313"/>
      <c r="LV390" s="313"/>
      <c r="LX390" s="313"/>
      <c r="LZ390" s="313"/>
      <c r="MB390" s="313"/>
      <c r="MD390" s="313"/>
      <c r="MF390" s="313"/>
      <c r="MH390" s="313"/>
      <c r="MJ390" s="313"/>
      <c r="ML390" s="313"/>
      <c r="MN390" s="313"/>
      <c r="MP390" s="313"/>
      <c r="MR390" s="313"/>
      <c r="MT390" s="313"/>
      <c r="MV390" s="313"/>
      <c r="MX390" s="313"/>
      <c r="MZ390" s="313"/>
      <c r="NB390" s="313"/>
      <c r="ND390" s="313"/>
      <c r="NF390" s="313"/>
      <c r="NH390" s="313"/>
      <c r="NJ390" s="313"/>
      <c r="NL390" s="313"/>
      <c r="NN390" s="313"/>
      <c r="NP390" s="313"/>
      <c r="NR390" s="313"/>
    </row>
    <row r="391" spans="1:382" s="281" customFormat="1" ht="150" customHeight="1">
      <c r="A391"/>
      <c r="B391"/>
      <c r="C391"/>
      <c r="D391"/>
      <c r="E391"/>
      <c r="F391"/>
      <c r="G391"/>
      <c r="H391"/>
      <c r="I391" t="str">
        <f>IF(M391="","",INDEX(Criterion_list!F:F,MATCH('MMS criteria'!M391,Criterion_list!C:C,0)))</f>
        <v/>
      </c>
      <c r="J391" s="312"/>
      <c r="K391" s="316" t="str">
        <f>IFERROR(IF(_xlfn.XLOOKUP($M391,Criterion_list!$C:$C,Criterion_list!A:A)=0,"",_xlfn.XLOOKUP($M391,Criterion_list!$C:$C,Criterion_list!A:A)),"")</f>
        <v/>
      </c>
      <c r="L391" s="317" t="str">
        <f>IFERROR(IF(_xlfn.XLOOKUP($M391,Criterion_list!$C:$C,Criterion_list!B:B)=0,"",_xlfn.XLOOKUP($M391,Criterion_list!$C:$C,Criterion_list!B:B)),"")</f>
        <v/>
      </c>
      <c r="M391" s="317" t="str">
        <f>IF(J391="","",_xlfn.XLOOKUP(J391,'Criteria Mapping'!B:B,'Criteria Mapping'!A:A))</f>
        <v/>
      </c>
      <c r="N391" s="318" t="str">
        <f>IFERROR(IF(_xlfn.XLOOKUP($J391,Criterion_list!$J:$J,Criterion_list!D:D)=0,"",_xlfn.XLOOKUP($J391,Criterion_list!$J:$J,Criterion_list!D:D)),"")</f>
        <v/>
      </c>
      <c r="O391" s="318" t="str">
        <f>IFERROR(IF(_xlfn.XLOOKUP($M391,Criterion_list!$C:$C,Criterion_list!E:E)=0,"",_xlfn.XLOOKUP($M391,Criterion_list!$C:$C,Criterion_list!E:E)),"")</f>
        <v/>
      </c>
      <c r="P391" s="330"/>
      <c r="Q391" s="304"/>
      <c r="R391" s="319" t="str">
        <f t="shared" si="5"/>
        <v/>
      </c>
      <c r="S391" s="304"/>
      <c r="T391" s="306"/>
      <c r="U391" s="305"/>
      <c r="V391" s="304"/>
      <c r="W391" s="304"/>
      <c r="X391" s="320" t="str">
        <f>IF(M391="","",_xlfn.XLOOKUP(M391,'Criteria Mapping'!A:A,'Criteria Mapping'!W:W))</f>
        <v/>
      </c>
      <c r="Y391" s="320" t="str">
        <f>IF(M391="","",_xlfn.XLOOKUP(M391,'Criteria Mapping'!A:A,'Criteria Mapping'!AH:AH))</f>
        <v/>
      </c>
      <c r="Z391" s="320" t="str">
        <f>IF(M391="","",_xlfn.XLOOKUP(M391,'Criteria Mapping'!A:A,'Criteria Mapping'!AD:AD))</f>
        <v/>
      </c>
      <c r="AA391"/>
      <c r="AC391" s="313"/>
      <c r="AE391" s="313"/>
      <c r="AG391" s="313"/>
      <c r="AI391" s="313"/>
      <c r="AK391" s="313"/>
      <c r="AM391" s="313"/>
      <c r="AO391" s="313"/>
      <c r="AQ391" s="313"/>
      <c r="AS391" s="313"/>
      <c r="AU391" s="313"/>
      <c r="KR391" s="313"/>
      <c r="KT391" s="313"/>
      <c r="KV391" s="313"/>
      <c r="KX391" s="313"/>
      <c r="KZ391" s="313"/>
      <c r="LB391" s="313"/>
      <c r="LD391" s="313"/>
      <c r="LF391" s="313"/>
      <c r="LH391" s="313"/>
      <c r="LJ391" s="313"/>
      <c r="LL391" s="313"/>
      <c r="LN391" s="313"/>
      <c r="LP391" s="313"/>
      <c r="LR391" s="313"/>
      <c r="LT391" s="313"/>
      <c r="LV391" s="313"/>
      <c r="LX391" s="313"/>
      <c r="LZ391" s="313"/>
      <c r="MB391" s="313"/>
      <c r="MD391" s="313"/>
      <c r="MF391" s="313"/>
      <c r="MH391" s="313"/>
      <c r="MJ391" s="313"/>
      <c r="ML391" s="313"/>
      <c r="MN391" s="313"/>
      <c r="MP391" s="313"/>
      <c r="MR391" s="313"/>
      <c r="MT391" s="313"/>
      <c r="MV391" s="313"/>
      <c r="MX391" s="313"/>
      <c r="MZ391" s="313"/>
      <c r="NB391" s="313"/>
      <c r="ND391" s="313"/>
      <c r="NF391" s="313"/>
      <c r="NH391" s="313"/>
      <c r="NJ391" s="313"/>
      <c r="NL391" s="313"/>
      <c r="NN391" s="313"/>
      <c r="NP391" s="313"/>
      <c r="NR391" s="313"/>
    </row>
    <row r="392" spans="1:382" s="281" customFormat="1" ht="150" customHeight="1">
      <c r="A392"/>
      <c r="B392"/>
      <c r="C392"/>
      <c r="D392"/>
      <c r="E392"/>
      <c r="F392"/>
      <c r="G392"/>
      <c r="H392"/>
      <c r="I392" t="str">
        <f>IF(M392="","",INDEX(Criterion_list!F:F,MATCH('MMS criteria'!M392,Criterion_list!C:C,0)))</f>
        <v/>
      </c>
      <c r="J392" s="312"/>
      <c r="K392" s="316" t="str">
        <f>IFERROR(IF(_xlfn.XLOOKUP($M392,Criterion_list!$C:$C,Criterion_list!A:A)=0,"",_xlfn.XLOOKUP($M392,Criterion_list!$C:$C,Criterion_list!A:A)),"")</f>
        <v/>
      </c>
      <c r="L392" s="317" t="str">
        <f>IFERROR(IF(_xlfn.XLOOKUP($M392,Criterion_list!$C:$C,Criterion_list!B:B)=0,"",_xlfn.XLOOKUP($M392,Criterion_list!$C:$C,Criterion_list!B:B)),"")</f>
        <v/>
      </c>
      <c r="M392" s="317" t="str">
        <f>IF(J392="","",_xlfn.XLOOKUP(J392,'Criteria Mapping'!B:B,'Criteria Mapping'!A:A))</f>
        <v/>
      </c>
      <c r="N392" s="318" t="str">
        <f>IFERROR(IF(_xlfn.XLOOKUP($J392,Criterion_list!$J:$J,Criterion_list!D:D)=0,"",_xlfn.XLOOKUP($J392,Criterion_list!$J:$J,Criterion_list!D:D)),"")</f>
        <v/>
      </c>
      <c r="O392" s="318" t="str">
        <f>IFERROR(IF(_xlfn.XLOOKUP($M392,Criterion_list!$C:$C,Criterion_list!E:E)=0,"",_xlfn.XLOOKUP($M392,Criterion_list!$C:$C,Criterion_list!E:E)),"")</f>
        <v/>
      </c>
      <c r="P392" s="330"/>
      <c r="Q392" s="304"/>
      <c r="R392" s="319" t="str">
        <f t="shared" si="5"/>
        <v/>
      </c>
      <c r="S392" s="304"/>
      <c r="T392" s="306"/>
      <c r="U392" s="305"/>
      <c r="V392" s="304"/>
      <c r="W392" s="304"/>
      <c r="X392" s="320" t="str">
        <f>IF(M392="","",_xlfn.XLOOKUP(M392,'Criteria Mapping'!A:A,'Criteria Mapping'!W:W))</f>
        <v/>
      </c>
      <c r="Y392" s="320" t="str">
        <f>IF(M392="","",_xlfn.XLOOKUP(M392,'Criteria Mapping'!A:A,'Criteria Mapping'!AH:AH))</f>
        <v/>
      </c>
      <c r="Z392" s="320" t="str">
        <f>IF(M392="","",_xlfn.XLOOKUP(M392,'Criteria Mapping'!A:A,'Criteria Mapping'!AD:AD))</f>
        <v/>
      </c>
      <c r="AA392"/>
      <c r="AC392" s="313"/>
      <c r="AE392" s="313"/>
      <c r="AG392" s="313"/>
      <c r="AI392" s="313"/>
      <c r="AK392" s="313"/>
      <c r="AM392" s="313"/>
      <c r="AO392" s="313"/>
      <c r="AQ392" s="313"/>
      <c r="AS392" s="313"/>
      <c r="AU392" s="313"/>
      <c r="KR392" s="313"/>
      <c r="KT392" s="313"/>
      <c r="KV392" s="313"/>
      <c r="KX392" s="313"/>
      <c r="KZ392" s="313"/>
      <c r="LB392" s="313"/>
      <c r="LD392" s="313"/>
      <c r="LF392" s="313"/>
      <c r="LH392" s="313"/>
      <c r="LJ392" s="313"/>
      <c r="LL392" s="313"/>
      <c r="LN392" s="313"/>
      <c r="LP392" s="313"/>
      <c r="LR392" s="313"/>
      <c r="LT392" s="313"/>
      <c r="LV392" s="313"/>
      <c r="LX392" s="313"/>
      <c r="LZ392" s="313"/>
      <c r="MB392" s="313"/>
      <c r="MD392" s="313"/>
      <c r="MF392" s="313"/>
      <c r="MH392" s="313"/>
      <c r="MJ392" s="313"/>
      <c r="ML392" s="313"/>
      <c r="MN392" s="313"/>
      <c r="MP392" s="313"/>
      <c r="MR392" s="313"/>
      <c r="MT392" s="313"/>
      <c r="MV392" s="313"/>
      <c r="MX392" s="313"/>
      <c r="MZ392" s="313"/>
      <c r="NB392" s="313"/>
      <c r="ND392" s="313"/>
      <c r="NF392" s="313"/>
      <c r="NH392" s="313"/>
      <c r="NJ392" s="313"/>
      <c r="NL392" s="313"/>
      <c r="NN392" s="313"/>
      <c r="NP392" s="313"/>
      <c r="NR392" s="313"/>
    </row>
    <row r="393" spans="1:382" s="281" customFormat="1" ht="150" customHeight="1">
      <c r="A393"/>
      <c r="B393"/>
      <c r="C393"/>
      <c r="D393"/>
      <c r="E393"/>
      <c r="F393"/>
      <c r="G393"/>
      <c r="H393"/>
      <c r="I393" t="str">
        <f>IF(M393="","",INDEX(Criterion_list!F:F,MATCH('MMS criteria'!M393,Criterion_list!C:C,0)))</f>
        <v/>
      </c>
      <c r="J393" s="312"/>
      <c r="K393" s="316" t="str">
        <f>IFERROR(IF(_xlfn.XLOOKUP($M393,Criterion_list!$C:$C,Criterion_list!A:A)=0,"",_xlfn.XLOOKUP($M393,Criterion_list!$C:$C,Criterion_list!A:A)),"")</f>
        <v/>
      </c>
      <c r="L393" s="317" t="str">
        <f>IFERROR(IF(_xlfn.XLOOKUP($M393,Criterion_list!$C:$C,Criterion_list!B:B)=0,"",_xlfn.XLOOKUP($M393,Criterion_list!$C:$C,Criterion_list!B:B)),"")</f>
        <v/>
      </c>
      <c r="M393" s="317" t="str">
        <f>IF(J393="","",_xlfn.XLOOKUP(J393,'Criteria Mapping'!B:B,'Criteria Mapping'!A:A))</f>
        <v/>
      </c>
      <c r="N393" s="318" t="str">
        <f>IFERROR(IF(_xlfn.XLOOKUP($J393,Criterion_list!$J:$J,Criterion_list!D:D)=0,"",_xlfn.XLOOKUP($J393,Criterion_list!$J:$J,Criterion_list!D:D)),"")</f>
        <v/>
      </c>
      <c r="O393" s="318" t="str">
        <f>IFERROR(IF(_xlfn.XLOOKUP($M393,Criterion_list!$C:$C,Criterion_list!E:E)=0,"",_xlfn.XLOOKUP($M393,Criterion_list!$C:$C,Criterion_list!E:E)),"")</f>
        <v/>
      </c>
      <c r="P393" s="330"/>
      <c r="Q393" s="304"/>
      <c r="R393" s="319" t="str">
        <f t="shared" si="5"/>
        <v/>
      </c>
      <c r="S393" s="304"/>
      <c r="T393" s="306"/>
      <c r="U393" s="305"/>
      <c r="V393" s="304"/>
      <c r="W393" s="304"/>
      <c r="X393" s="320" t="str">
        <f>IF(M393="","",_xlfn.XLOOKUP(M393,'Criteria Mapping'!A:A,'Criteria Mapping'!W:W))</f>
        <v/>
      </c>
      <c r="Y393" s="320" t="str">
        <f>IF(M393="","",_xlfn.XLOOKUP(M393,'Criteria Mapping'!A:A,'Criteria Mapping'!AH:AH))</f>
        <v/>
      </c>
      <c r="Z393" s="320" t="str">
        <f>IF(M393="","",_xlfn.XLOOKUP(M393,'Criteria Mapping'!A:A,'Criteria Mapping'!AD:AD))</f>
        <v/>
      </c>
      <c r="AA393"/>
      <c r="AC393" s="313"/>
      <c r="AE393" s="313"/>
      <c r="AG393" s="313"/>
      <c r="AI393" s="313"/>
      <c r="AK393" s="313"/>
      <c r="AM393" s="313"/>
      <c r="AO393" s="313"/>
      <c r="AQ393" s="313"/>
      <c r="AS393" s="313"/>
      <c r="AU393" s="313"/>
      <c r="KR393" s="313"/>
      <c r="KT393" s="313"/>
      <c r="KV393" s="313"/>
      <c r="KX393" s="313"/>
      <c r="KZ393" s="313"/>
      <c r="LB393" s="313"/>
      <c r="LD393" s="313"/>
      <c r="LF393" s="313"/>
      <c r="LH393" s="313"/>
      <c r="LJ393" s="313"/>
      <c r="LL393" s="313"/>
      <c r="LN393" s="313"/>
      <c r="LP393" s="313"/>
      <c r="LR393" s="313"/>
      <c r="LT393" s="313"/>
      <c r="LV393" s="313"/>
      <c r="LX393" s="313"/>
      <c r="LZ393" s="313"/>
      <c r="MB393" s="313"/>
      <c r="MD393" s="313"/>
      <c r="MF393" s="313"/>
      <c r="MH393" s="313"/>
      <c r="MJ393" s="313"/>
      <c r="ML393" s="313"/>
      <c r="MN393" s="313"/>
      <c r="MP393" s="313"/>
      <c r="MR393" s="313"/>
      <c r="MT393" s="313"/>
      <c r="MV393" s="313"/>
      <c r="MX393" s="313"/>
      <c r="MZ393" s="313"/>
      <c r="NB393" s="313"/>
      <c r="ND393" s="313"/>
      <c r="NF393" s="313"/>
      <c r="NH393" s="313"/>
      <c r="NJ393" s="313"/>
      <c r="NL393" s="313"/>
      <c r="NN393" s="313"/>
      <c r="NP393" s="313"/>
      <c r="NR393" s="313"/>
    </row>
    <row r="394" spans="1:382" s="281" customFormat="1" ht="150" customHeight="1">
      <c r="A394"/>
      <c r="B394"/>
      <c r="C394"/>
      <c r="D394"/>
      <c r="E394"/>
      <c r="F394"/>
      <c r="G394"/>
      <c r="H394"/>
      <c r="I394" t="str">
        <f>IF(M394="","",INDEX(Criterion_list!F:F,MATCH('MMS criteria'!M394,Criterion_list!C:C,0)))</f>
        <v/>
      </c>
      <c r="J394" s="312"/>
      <c r="K394" s="316" t="str">
        <f>IFERROR(IF(_xlfn.XLOOKUP($M394,Criterion_list!$C:$C,Criterion_list!A:A)=0,"",_xlfn.XLOOKUP($M394,Criterion_list!$C:$C,Criterion_list!A:A)),"")</f>
        <v/>
      </c>
      <c r="L394" s="317" t="str">
        <f>IFERROR(IF(_xlfn.XLOOKUP($M394,Criterion_list!$C:$C,Criterion_list!B:B)=0,"",_xlfn.XLOOKUP($M394,Criterion_list!$C:$C,Criterion_list!B:B)),"")</f>
        <v/>
      </c>
      <c r="M394" s="317" t="str">
        <f>IF(J394="","",_xlfn.XLOOKUP(J394,'Criteria Mapping'!B:B,'Criteria Mapping'!A:A))</f>
        <v/>
      </c>
      <c r="N394" s="318" t="str">
        <f>IFERROR(IF(_xlfn.XLOOKUP($J394,Criterion_list!$J:$J,Criterion_list!D:D)=0,"",_xlfn.XLOOKUP($J394,Criterion_list!$J:$J,Criterion_list!D:D)),"")</f>
        <v/>
      </c>
      <c r="O394" s="318" t="str">
        <f>IFERROR(IF(_xlfn.XLOOKUP($M394,Criterion_list!$C:$C,Criterion_list!E:E)=0,"",_xlfn.XLOOKUP($M394,Criterion_list!$C:$C,Criterion_list!E:E)),"")</f>
        <v/>
      </c>
      <c r="P394" s="330"/>
      <c r="Q394" s="304"/>
      <c r="R394" s="319" t="str">
        <f t="shared" si="5"/>
        <v/>
      </c>
      <c r="S394" s="304"/>
      <c r="T394" s="306"/>
      <c r="U394" s="305"/>
      <c r="V394" s="304"/>
      <c r="W394" s="304"/>
      <c r="X394" s="320" t="str">
        <f>IF(M394="","",_xlfn.XLOOKUP(M394,'Criteria Mapping'!A:A,'Criteria Mapping'!W:W))</f>
        <v/>
      </c>
      <c r="Y394" s="320" t="str">
        <f>IF(M394="","",_xlfn.XLOOKUP(M394,'Criteria Mapping'!A:A,'Criteria Mapping'!AH:AH))</f>
        <v/>
      </c>
      <c r="Z394" s="320" t="str">
        <f>IF(M394="","",_xlfn.XLOOKUP(M394,'Criteria Mapping'!A:A,'Criteria Mapping'!AD:AD))</f>
        <v/>
      </c>
      <c r="AA394"/>
      <c r="AC394" s="313"/>
      <c r="AE394" s="313"/>
      <c r="AG394" s="313"/>
      <c r="AI394" s="313"/>
      <c r="AK394" s="313"/>
      <c r="AM394" s="313"/>
      <c r="AO394" s="313"/>
      <c r="AQ394" s="313"/>
      <c r="AS394" s="313"/>
      <c r="AU394" s="313"/>
      <c r="KR394" s="313"/>
      <c r="KT394" s="313"/>
      <c r="KV394" s="313"/>
      <c r="KX394" s="313"/>
      <c r="KZ394" s="313"/>
      <c r="LB394" s="313"/>
      <c r="LD394" s="313"/>
      <c r="LF394" s="313"/>
      <c r="LH394" s="313"/>
      <c r="LJ394" s="313"/>
      <c r="LL394" s="313"/>
      <c r="LN394" s="313"/>
      <c r="LP394" s="313"/>
      <c r="LR394" s="313"/>
      <c r="LT394" s="313"/>
      <c r="LV394" s="313"/>
      <c r="LX394" s="313"/>
      <c r="LZ394" s="313"/>
      <c r="MB394" s="313"/>
      <c r="MD394" s="313"/>
      <c r="MF394" s="313"/>
      <c r="MH394" s="313"/>
      <c r="MJ394" s="313"/>
      <c r="ML394" s="313"/>
      <c r="MN394" s="313"/>
      <c r="MP394" s="313"/>
      <c r="MR394" s="313"/>
      <c r="MT394" s="313"/>
      <c r="MV394" s="313"/>
      <c r="MX394" s="313"/>
      <c r="MZ394" s="313"/>
      <c r="NB394" s="313"/>
      <c r="ND394" s="313"/>
      <c r="NF394" s="313"/>
      <c r="NH394" s="313"/>
      <c r="NJ394" s="313"/>
      <c r="NL394" s="313"/>
      <c r="NN394" s="313"/>
      <c r="NP394" s="313"/>
      <c r="NR394" s="313"/>
    </row>
    <row r="395" spans="1:382" s="281" customFormat="1" ht="150" customHeight="1">
      <c r="A395"/>
      <c r="B395"/>
      <c r="C395"/>
      <c r="D395"/>
      <c r="E395"/>
      <c r="F395"/>
      <c r="G395"/>
      <c r="H395"/>
      <c r="I395" t="str">
        <f>IF(M395="","",INDEX(Criterion_list!F:F,MATCH('MMS criteria'!M395,Criterion_list!C:C,0)))</f>
        <v/>
      </c>
      <c r="J395" s="312"/>
      <c r="K395" s="316" t="str">
        <f>IFERROR(IF(_xlfn.XLOOKUP($M395,Criterion_list!$C:$C,Criterion_list!A:A)=0,"",_xlfn.XLOOKUP($M395,Criterion_list!$C:$C,Criterion_list!A:A)),"")</f>
        <v/>
      </c>
      <c r="L395" s="317" t="str">
        <f>IFERROR(IF(_xlfn.XLOOKUP($M395,Criterion_list!$C:$C,Criterion_list!B:B)=0,"",_xlfn.XLOOKUP($M395,Criterion_list!$C:$C,Criterion_list!B:B)),"")</f>
        <v/>
      </c>
      <c r="M395" s="317" t="str">
        <f>IF(J395="","",_xlfn.XLOOKUP(J395,'Criteria Mapping'!B:B,'Criteria Mapping'!A:A))</f>
        <v/>
      </c>
      <c r="N395" s="318" t="str">
        <f>IFERROR(IF(_xlfn.XLOOKUP($J395,Criterion_list!$J:$J,Criterion_list!D:D)=0,"",_xlfn.XLOOKUP($J395,Criterion_list!$J:$J,Criterion_list!D:D)),"")</f>
        <v/>
      </c>
      <c r="O395" s="318" t="str">
        <f>IFERROR(IF(_xlfn.XLOOKUP($M395,Criterion_list!$C:$C,Criterion_list!E:E)=0,"",_xlfn.XLOOKUP($M395,Criterion_list!$C:$C,Criterion_list!E:E)),"")</f>
        <v/>
      </c>
      <c r="P395" s="330"/>
      <c r="Q395" s="304"/>
      <c r="R395" s="319" t="str">
        <f t="shared" si="5"/>
        <v/>
      </c>
      <c r="S395" s="304"/>
      <c r="T395" s="306"/>
      <c r="U395" s="305"/>
      <c r="V395" s="304"/>
      <c r="W395" s="304"/>
      <c r="X395" s="320" t="str">
        <f>IF(M395="","",_xlfn.XLOOKUP(M395,'Criteria Mapping'!A:A,'Criteria Mapping'!W:W))</f>
        <v/>
      </c>
      <c r="Y395" s="320" t="str">
        <f>IF(M395="","",_xlfn.XLOOKUP(M395,'Criteria Mapping'!A:A,'Criteria Mapping'!AH:AH))</f>
        <v/>
      </c>
      <c r="Z395" s="320" t="str">
        <f>IF(M395="","",_xlfn.XLOOKUP(M395,'Criteria Mapping'!A:A,'Criteria Mapping'!AD:AD))</f>
        <v/>
      </c>
      <c r="AA395"/>
      <c r="AC395" s="313"/>
      <c r="AE395" s="313"/>
      <c r="AG395" s="313"/>
      <c r="AI395" s="313"/>
      <c r="AK395" s="313"/>
      <c r="AM395" s="313"/>
      <c r="AO395" s="313"/>
      <c r="AQ395" s="313"/>
      <c r="AS395" s="313"/>
      <c r="AU395" s="313"/>
      <c r="KR395" s="313"/>
      <c r="KT395" s="313"/>
      <c r="KV395" s="313"/>
      <c r="KX395" s="313"/>
      <c r="KZ395" s="313"/>
      <c r="LB395" s="313"/>
      <c r="LD395" s="313"/>
      <c r="LF395" s="313"/>
      <c r="LH395" s="313"/>
      <c r="LJ395" s="313"/>
      <c r="LL395" s="313"/>
      <c r="LN395" s="313"/>
      <c r="LP395" s="313"/>
      <c r="LR395" s="313"/>
      <c r="LT395" s="313"/>
      <c r="LV395" s="313"/>
      <c r="LX395" s="313"/>
      <c r="LZ395" s="313"/>
      <c r="MB395" s="313"/>
      <c r="MD395" s="313"/>
      <c r="MF395" s="313"/>
      <c r="MH395" s="313"/>
      <c r="MJ395" s="313"/>
      <c r="ML395" s="313"/>
      <c r="MN395" s="313"/>
      <c r="MP395" s="313"/>
      <c r="MR395" s="313"/>
      <c r="MT395" s="313"/>
      <c r="MV395" s="313"/>
      <c r="MX395" s="313"/>
      <c r="MZ395" s="313"/>
      <c r="NB395" s="313"/>
      <c r="ND395" s="313"/>
      <c r="NF395" s="313"/>
      <c r="NH395" s="313"/>
      <c r="NJ395" s="313"/>
      <c r="NL395" s="313"/>
      <c r="NN395" s="313"/>
      <c r="NP395" s="313"/>
      <c r="NR395" s="313"/>
    </row>
    <row r="396" spans="1:382" s="281" customFormat="1" ht="150" customHeight="1">
      <c r="A396"/>
      <c r="B396"/>
      <c r="C396"/>
      <c r="D396"/>
      <c r="E396"/>
      <c r="F396"/>
      <c r="G396"/>
      <c r="H396"/>
      <c r="I396" t="str">
        <f>IF(M396="","",INDEX(Criterion_list!F:F,MATCH('MMS criteria'!M396,Criterion_list!C:C,0)))</f>
        <v/>
      </c>
      <c r="J396" s="312"/>
      <c r="K396" s="316" t="str">
        <f>IFERROR(IF(_xlfn.XLOOKUP($M396,Criterion_list!$C:$C,Criterion_list!A:A)=0,"",_xlfn.XLOOKUP($M396,Criterion_list!$C:$C,Criterion_list!A:A)),"")</f>
        <v/>
      </c>
      <c r="L396" s="317" t="str">
        <f>IFERROR(IF(_xlfn.XLOOKUP($M396,Criterion_list!$C:$C,Criterion_list!B:B)=0,"",_xlfn.XLOOKUP($M396,Criterion_list!$C:$C,Criterion_list!B:B)),"")</f>
        <v/>
      </c>
      <c r="M396" s="317" t="str">
        <f>IF(J396="","",_xlfn.XLOOKUP(J396,'Criteria Mapping'!B:B,'Criteria Mapping'!A:A))</f>
        <v/>
      </c>
      <c r="N396" s="318" t="str">
        <f>IFERROR(IF(_xlfn.XLOOKUP($J396,Criterion_list!$J:$J,Criterion_list!D:D)=0,"",_xlfn.XLOOKUP($J396,Criterion_list!$J:$J,Criterion_list!D:D)),"")</f>
        <v/>
      </c>
      <c r="O396" s="318" t="str">
        <f>IFERROR(IF(_xlfn.XLOOKUP($M396,Criterion_list!$C:$C,Criterion_list!E:E)=0,"",_xlfn.XLOOKUP($M396,Criterion_list!$C:$C,Criterion_list!E:E)),"")</f>
        <v/>
      </c>
      <c r="P396" s="330"/>
      <c r="Q396" s="304"/>
      <c r="R396" s="319" t="str">
        <f t="shared" si="5"/>
        <v/>
      </c>
      <c r="S396" s="304"/>
      <c r="T396" s="306"/>
      <c r="U396" s="305"/>
      <c r="V396" s="304"/>
      <c r="W396" s="304"/>
      <c r="X396" s="320" t="str">
        <f>IF(M396="","",_xlfn.XLOOKUP(M396,'Criteria Mapping'!A:A,'Criteria Mapping'!W:W))</f>
        <v/>
      </c>
      <c r="Y396" s="320" t="str">
        <f>IF(M396="","",_xlfn.XLOOKUP(M396,'Criteria Mapping'!A:A,'Criteria Mapping'!AH:AH))</f>
        <v/>
      </c>
      <c r="Z396" s="320" t="str">
        <f>IF(M396="","",_xlfn.XLOOKUP(M396,'Criteria Mapping'!A:A,'Criteria Mapping'!AD:AD))</f>
        <v/>
      </c>
      <c r="AA396"/>
      <c r="AC396" s="313"/>
      <c r="AE396" s="313"/>
      <c r="AG396" s="313"/>
      <c r="AI396" s="313"/>
      <c r="AK396" s="313"/>
      <c r="AM396" s="313"/>
      <c r="AO396" s="313"/>
      <c r="AQ396" s="313"/>
      <c r="AS396" s="313"/>
      <c r="AU396" s="313"/>
      <c r="KR396" s="313"/>
      <c r="KT396" s="313"/>
      <c r="KV396" s="313"/>
      <c r="KX396" s="313"/>
      <c r="KZ396" s="313"/>
      <c r="LB396" s="313"/>
      <c r="LD396" s="313"/>
      <c r="LF396" s="313"/>
      <c r="LH396" s="313"/>
      <c r="LJ396" s="313"/>
      <c r="LL396" s="313"/>
      <c r="LN396" s="313"/>
      <c r="LP396" s="313"/>
      <c r="LR396" s="313"/>
      <c r="LT396" s="313"/>
      <c r="LV396" s="313"/>
      <c r="LX396" s="313"/>
      <c r="LZ396" s="313"/>
      <c r="MB396" s="313"/>
      <c r="MD396" s="313"/>
      <c r="MF396" s="313"/>
      <c r="MH396" s="313"/>
      <c r="MJ396" s="313"/>
      <c r="ML396" s="313"/>
      <c r="MN396" s="313"/>
      <c r="MP396" s="313"/>
      <c r="MR396" s="313"/>
      <c r="MT396" s="313"/>
      <c r="MV396" s="313"/>
      <c r="MX396" s="313"/>
      <c r="MZ396" s="313"/>
      <c r="NB396" s="313"/>
      <c r="ND396" s="313"/>
      <c r="NF396" s="313"/>
      <c r="NH396" s="313"/>
      <c r="NJ396" s="313"/>
      <c r="NL396" s="313"/>
      <c r="NN396" s="313"/>
      <c r="NP396" s="313"/>
      <c r="NR396" s="313"/>
    </row>
    <row r="397" spans="1:382" s="281" customFormat="1" ht="150" customHeight="1">
      <c r="A397"/>
      <c r="B397"/>
      <c r="C397"/>
      <c r="D397"/>
      <c r="E397"/>
      <c r="F397"/>
      <c r="G397"/>
      <c r="H397"/>
      <c r="I397" t="str">
        <f>IF(M397="","",INDEX(Criterion_list!F:F,MATCH('MMS criteria'!M397,Criterion_list!C:C,0)))</f>
        <v/>
      </c>
      <c r="J397" s="312"/>
      <c r="K397" s="316" t="str">
        <f>IFERROR(IF(_xlfn.XLOOKUP($M397,Criterion_list!$C:$C,Criterion_list!A:A)=0,"",_xlfn.XLOOKUP($M397,Criterion_list!$C:$C,Criterion_list!A:A)),"")</f>
        <v/>
      </c>
      <c r="L397" s="317" t="str">
        <f>IFERROR(IF(_xlfn.XLOOKUP($M397,Criterion_list!$C:$C,Criterion_list!B:B)=0,"",_xlfn.XLOOKUP($M397,Criterion_list!$C:$C,Criterion_list!B:B)),"")</f>
        <v/>
      </c>
      <c r="M397" s="317" t="str">
        <f>IF(J397="","",_xlfn.XLOOKUP(J397,'Criteria Mapping'!B:B,'Criteria Mapping'!A:A))</f>
        <v/>
      </c>
      <c r="N397" s="318" t="str">
        <f>IFERROR(IF(_xlfn.XLOOKUP($J397,Criterion_list!$J:$J,Criterion_list!D:D)=0,"",_xlfn.XLOOKUP($J397,Criterion_list!$J:$J,Criterion_list!D:D)),"")</f>
        <v/>
      </c>
      <c r="O397" s="318" t="str">
        <f>IFERROR(IF(_xlfn.XLOOKUP($M397,Criterion_list!$C:$C,Criterion_list!E:E)=0,"",_xlfn.XLOOKUP($M397,Criterion_list!$C:$C,Criterion_list!E:E)),"")</f>
        <v/>
      </c>
      <c r="P397" s="330"/>
      <c r="Q397" s="304"/>
      <c r="R397" s="319" t="str">
        <f t="shared" si="5"/>
        <v/>
      </c>
      <c r="S397" s="304"/>
      <c r="T397" s="306"/>
      <c r="U397" s="305"/>
      <c r="V397" s="304"/>
      <c r="W397" s="304"/>
      <c r="X397" s="320" t="str">
        <f>IF(M397="","",_xlfn.XLOOKUP(M397,'Criteria Mapping'!A:A,'Criteria Mapping'!W:W))</f>
        <v/>
      </c>
      <c r="Y397" s="320" t="str">
        <f>IF(M397="","",_xlfn.XLOOKUP(M397,'Criteria Mapping'!A:A,'Criteria Mapping'!AH:AH))</f>
        <v/>
      </c>
      <c r="Z397" s="320" t="str">
        <f>IF(M397="","",_xlfn.XLOOKUP(M397,'Criteria Mapping'!A:A,'Criteria Mapping'!AD:AD))</f>
        <v/>
      </c>
      <c r="AA397"/>
      <c r="AC397" s="313"/>
      <c r="AE397" s="313"/>
      <c r="AG397" s="313"/>
      <c r="AI397" s="313"/>
      <c r="AK397" s="313"/>
      <c r="AM397" s="313"/>
      <c r="AO397" s="313"/>
      <c r="AQ397" s="313"/>
      <c r="AS397" s="313"/>
      <c r="AU397" s="313"/>
      <c r="KR397" s="313"/>
      <c r="KT397" s="313"/>
      <c r="KV397" s="313"/>
      <c r="KX397" s="313"/>
      <c r="KZ397" s="313"/>
      <c r="LB397" s="313"/>
      <c r="LD397" s="313"/>
      <c r="LF397" s="313"/>
      <c r="LH397" s="313"/>
      <c r="LJ397" s="313"/>
      <c r="LL397" s="313"/>
      <c r="LN397" s="313"/>
      <c r="LP397" s="313"/>
      <c r="LR397" s="313"/>
      <c r="LT397" s="313"/>
      <c r="LV397" s="313"/>
      <c r="LX397" s="313"/>
      <c r="LZ397" s="313"/>
      <c r="MB397" s="313"/>
      <c r="MD397" s="313"/>
      <c r="MF397" s="313"/>
      <c r="MH397" s="313"/>
      <c r="MJ397" s="313"/>
      <c r="ML397" s="313"/>
      <c r="MN397" s="313"/>
      <c r="MP397" s="313"/>
      <c r="MR397" s="313"/>
      <c r="MT397" s="313"/>
      <c r="MV397" s="313"/>
      <c r="MX397" s="313"/>
      <c r="MZ397" s="313"/>
      <c r="NB397" s="313"/>
      <c r="ND397" s="313"/>
      <c r="NF397" s="313"/>
      <c r="NH397" s="313"/>
      <c r="NJ397" s="313"/>
      <c r="NL397" s="313"/>
      <c r="NN397" s="313"/>
      <c r="NP397" s="313"/>
      <c r="NR397" s="313"/>
    </row>
    <row r="398" spans="1:382" s="281" customFormat="1" ht="150" customHeight="1">
      <c r="A398"/>
      <c r="B398"/>
      <c r="C398"/>
      <c r="D398"/>
      <c r="E398"/>
      <c r="F398"/>
      <c r="G398"/>
      <c r="H398"/>
      <c r="I398" t="str">
        <f>IF(M398="","",INDEX(Criterion_list!F:F,MATCH('MMS criteria'!M398,Criterion_list!C:C,0)))</f>
        <v/>
      </c>
      <c r="J398" s="312"/>
      <c r="K398" s="316" t="str">
        <f>IFERROR(IF(_xlfn.XLOOKUP($M398,Criterion_list!$C:$C,Criterion_list!A:A)=0,"",_xlfn.XLOOKUP($M398,Criterion_list!$C:$C,Criterion_list!A:A)),"")</f>
        <v/>
      </c>
      <c r="L398" s="317" t="str">
        <f>IFERROR(IF(_xlfn.XLOOKUP($M398,Criterion_list!$C:$C,Criterion_list!B:B)=0,"",_xlfn.XLOOKUP($M398,Criterion_list!$C:$C,Criterion_list!B:B)),"")</f>
        <v/>
      </c>
      <c r="M398" s="317" t="str">
        <f>IF(J398="","",_xlfn.XLOOKUP(J398,'Criteria Mapping'!B:B,'Criteria Mapping'!A:A))</f>
        <v/>
      </c>
      <c r="N398" s="318" t="str">
        <f>IFERROR(IF(_xlfn.XLOOKUP($J398,Criterion_list!$J:$J,Criterion_list!D:D)=0,"",_xlfn.XLOOKUP($J398,Criterion_list!$J:$J,Criterion_list!D:D)),"")</f>
        <v/>
      </c>
      <c r="O398" s="318" t="str">
        <f>IFERROR(IF(_xlfn.XLOOKUP($M398,Criterion_list!$C:$C,Criterion_list!E:E)=0,"",_xlfn.XLOOKUP($M398,Criterion_list!$C:$C,Criterion_list!E:E)),"")</f>
        <v/>
      </c>
      <c r="P398" s="330"/>
      <c r="Q398" s="304"/>
      <c r="R398" s="319" t="str">
        <f t="shared" si="5"/>
        <v/>
      </c>
      <c r="S398" s="304"/>
      <c r="T398" s="306"/>
      <c r="U398" s="305"/>
      <c r="V398" s="304"/>
      <c r="W398" s="304"/>
      <c r="X398" s="320" t="str">
        <f>IF(M398="","",_xlfn.XLOOKUP(M398,'Criteria Mapping'!A:A,'Criteria Mapping'!W:W))</f>
        <v/>
      </c>
      <c r="Y398" s="320" t="str">
        <f>IF(M398="","",_xlfn.XLOOKUP(M398,'Criteria Mapping'!A:A,'Criteria Mapping'!AH:AH))</f>
        <v/>
      </c>
      <c r="Z398" s="320" t="str">
        <f>IF(M398="","",_xlfn.XLOOKUP(M398,'Criteria Mapping'!A:A,'Criteria Mapping'!AD:AD))</f>
        <v/>
      </c>
      <c r="AA398"/>
      <c r="AC398" s="313"/>
      <c r="AE398" s="313"/>
      <c r="AG398" s="313"/>
      <c r="AI398" s="313"/>
      <c r="AK398" s="313"/>
      <c r="AM398" s="313"/>
      <c r="AO398" s="313"/>
      <c r="AQ398" s="313"/>
      <c r="AS398" s="313"/>
      <c r="AU398" s="313"/>
      <c r="KR398" s="313"/>
      <c r="KT398" s="313"/>
      <c r="KV398" s="313"/>
      <c r="KX398" s="313"/>
      <c r="KZ398" s="313"/>
      <c r="LB398" s="313"/>
      <c r="LD398" s="313"/>
      <c r="LF398" s="313"/>
      <c r="LH398" s="313"/>
      <c r="LJ398" s="313"/>
      <c r="LL398" s="313"/>
      <c r="LN398" s="313"/>
      <c r="LP398" s="313"/>
      <c r="LR398" s="313"/>
      <c r="LT398" s="313"/>
      <c r="LV398" s="313"/>
      <c r="LX398" s="313"/>
      <c r="LZ398" s="313"/>
      <c r="MB398" s="313"/>
      <c r="MD398" s="313"/>
      <c r="MF398" s="313"/>
      <c r="MH398" s="313"/>
      <c r="MJ398" s="313"/>
      <c r="ML398" s="313"/>
      <c r="MN398" s="313"/>
      <c r="MP398" s="313"/>
      <c r="MR398" s="313"/>
      <c r="MT398" s="313"/>
      <c r="MV398" s="313"/>
      <c r="MX398" s="313"/>
      <c r="MZ398" s="313"/>
      <c r="NB398" s="313"/>
      <c r="ND398" s="313"/>
      <c r="NF398" s="313"/>
      <c r="NH398" s="313"/>
      <c r="NJ398" s="313"/>
      <c r="NL398" s="313"/>
      <c r="NN398" s="313"/>
      <c r="NP398" s="313"/>
      <c r="NR398" s="313"/>
    </row>
    <row r="399" spans="1:382" s="281" customFormat="1" ht="150" customHeight="1">
      <c r="A399"/>
      <c r="B399"/>
      <c r="C399"/>
      <c r="D399"/>
      <c r="E399"/>
      <c r="F399"/>
      <c r="G399"/>
      <c r="H399"/>
      <c r="I399" t="str">
        <f>IF(M399="","",INDEX(Criterion_list!F:F,MATCH('MMS criteria'!M399,Criterion_list!C:C,0)))</f>
        <v/>
      </c>
      <c r="J399" s="312"/>
      <c r="K399" s="316" t="str">
        <f>IFERROR(IF(_xlfn.XLOOKUP($M399,Criterion_list!$C:$C,Criterion_list!A:A)=0,"",_xlfn.XLOOKUP($M399,Criterion_list!$C:$C,Criterion_list!A:A)),"")</f>
        <v/>
      </c>
      <c r="L399" s="317" t="str">
        <f>IFERROR(IF(_xlfn.XLOOKUP($M399,Criterion_list!$C:$C,Criterion_list!B:B)=0,"",_xlfn.XLOOKUP($M399,Criterion_list!$C:$C,Criterion_list!B:B)),"")</f>
        <v/>
      </c>
      <c r="M399" s="317" t="str">
        <f>IF(J399="","",_xlfn.XLOOKUP(J399,'Criteria Mapping'!B:B,'Criteria Mapping'!A:A))</f>
        <v/>
      </c>
      <c r="N399" s="318" t="str">
        <f>IFERROR(IF(_xlfn.XLOOKUP($J399,Criterion_list!$J:$J,Criterion_list!D:D)=0,"",_xlfn.XLOOKUP($J399,Criterion_list!$J:$J,Criterion_list!D:D)),"")</f>
        <v/>
      </c>
      <c r="O399" s="318" t="str">
        <f>IFERROR(IF(_xlfn.XLOOKUP($M399,Criterion_list!$C:$C,Criterion_list!E:E)=0,"",_xlfn.XLOOKUP($M399,Criterion_list!$C:$C,Criterion_list!E:E)),"")</f>
        <v/>
      </c>
      <c r="P399" s="330"/>
      <c r="Q399" s="304"/>
      <c r="R399" s="319" t="str">
        <f t="shared" ref="R399:R462" si="6">IF(M399="","",IF((COUNTIFS(AB399:XFD399,"NC")+COUNTIFS(AB399:XFD399,"NA")+COUNTIFS(AB399:XFD399,"C"))&lt;COUNTA($AB$13:$XFD$13)/2,"Please select conformity for all sites",IF(COUNTIF(AB399:XFD399,"NC")&gt;0,"NC",IF(COUNTIF(AB399:XFD399,"C")&gt;0,"C","NA"))))</f>
        <v/>
      </c>
      <c r="S399" s="304"/>
      <c r="T399" s="306"/>
      <c r="U399" s="305"/>
      <c r="V399" s="304"/>
      <c r="W399" s="304"/>
      <c r="X399" s="320" t="str">
        <f>IF(M399="","",_xlfn.XLOOKUP(M399,'Criteria Mapping'!A:A,'Criteria Mapping'!W:W))</f>
        <v/>
      </c>
      <c r="Y399" s="320" t="str">
        <f>IF(M399="","",_xlfn.XLOOKUP(M399,'Criteria Mapping'!A:A,'Criteria Mapping'!AH:AH))</f>
        <v/>
      </c>
      <c r="Z399" s="320" t="str">
        <f>IF(M399="","",_xlfn.XLOOKUP(M399,'Criteria Mapping'!A:A,'Criteria Mapping'!AD:AD))</f>
        <v/>
      </c>
      <c r="AA399"/>
      <c r="AC399" s="313"/>
      <c r="AE399" s="313"/>
      <c r="AG399" s="313"/>
      <c r="AI399" s="313"/>
      <c r="AK399" s="313"/>
      <c r="AM399" s="313"/>
      <c r="AO399" s="313"/>
      <c r="AQ399" s="313"/>
      <c r="AS399" s="313"/>
      <c r="AU399" s="313"/>
      <c r="KR399" s="313"/>
      <c r="KT399" s="313"/>
      <c r="KV399" s="313"/>
      <c r="KX399" s="313"/>
      <c r="KZ399" s="313"/>
      <c r="LB399" s="313"/>
      <c r="LD399" s="313"/>
      <c r="LF399" s="313"/>
      <c r="LH399" s="313"/>
      <c r="LJ399" s="313"/>
      <c r="LL399" s="313"/>
      <c r="LN399" s="313"/>
      <c r="LP399" s="313"/>
      <c r="LR399" s="313"/>
      <c r="LT399" s="313"/>
      <c r="LV399" s="313"/>
      <c r="LX399" s="313"/>
      <c r="LZ399" s="313"/>
      <c r="MB399" s="313"/>
      <c r="MD399" s="313"/>
      <c r="MF399" s="313"/>
      <c r="MH399" s="313"/>
      <c r="MJ399" s="313"/>
      <c r="ML399" s="313"/>
      <c r="MN399" s="313"/>
      <c r="MP399" s="313"/>
      <c r="MR399" s="313"/>
      <c r="MT399" s="313"/>
      <c r="MV399" s="313"/>
      <c r="MX399" s="313"/>
      <c r="MZ399" s="313"/>
      <c r="NB399" s="313"/>
      <c r="ND399" s="313"/>
      <c r="NF399" s="313"/>
      <c r="NH399" s="313"/>
      <c r="NJ399" s="313"/>
      <c r="NL399" s="313"/>
      <c r="NN399" s="313"/>
      <c r="NP399" s="313"/>
      <c r="NR399" s="313"/>
    </row>
    <row r="400" spans="1:382" s="281" customFormat="1" ht="150" customHeight="1">
      <c r="A400"/>
      <c r="B400"/>
      <c r="C400"/>
      <c r="D400"/>
      <c r="E400"/>
      <c r="F400"/>
      <c r="G400"/>
      <c r="H400"/>
      <c r="I400" t="str">
        <f>IF(M400="","",INDEX(Criterion_list!F:F,MATCH('MMS criteria'!M400,Criterion_list!C:C,0)))</f>
        <v/>
      </c>
      <c r="J400" s="312"/>
      <c r="K400" s="316" t="str">
        <f>IFERROR(IF(_xlfn.XLOOKUP($M400,Criterion_list!$C:$C,Criterion_list!A:A)=0,"",_xlfn.XLOOKUP($M400,Criterion_list!$C:$C,Criterion_list!A:A)),"")</f>
        <v/>
      </c>
      <c r="L400" s="317" t="str">
        <f>IFERROR(IF(_xlfn.XLOOKUP($M400,Criterion_list!$C:$C,Criterion_list!B:B)=0,"",_xlfn.XLOOKUP($M400,Criterion_list!$C:$C,Criterion_list!B:B)),"")</f>
        <v/>
      </c>
      <c r="M400" s="317" t="str">
        <f>IF(J400="","",_xlfn.XLOOKUP(J400,'Criteria Mapping'!B:B,'Criteria Mapping'!A:A))</f>
        <v/>
      </c>
      <c r="N400" s="318" t="str">
        <f>IFERROR(IF(_xlfn.XLOOKUP($J400,Criterion_list!$J:$J,Criterion_list!D:D)=0,"",_xlfn.XLOOKUP($J400,Criterion_list!$J:$J,Criterion_list!D:D)),"")</f>
        <v/>
      </c>
      <c r="O400" s="318" t="str">
        <f>IFERROR(IF(_xlfn.XLOOKUP($M400,Criterion_list!$C:$C,Criterion_list!E:E)=0,"",_xlfn.XLOOKUP($M400,Criterion_list!$C:$C,Criterion_list!E:E)),"")</f>
        <v/>
      </c>
      <c r="P400" s="330"/>
      <c r="Q400" s="304"/>
      <c r="R400" s="319" t="str">
        <f t="shared" si="6"/>
        <v/>
      </c>
      <c r="S400" s="304"/>
      <c r="T400" s="306"/>
      <c r="U400" s="305"/>
      <c r="V400" s="304"/>
      <c r="W400" s="304"/>
      <c r="X400" s="320" t="str">
        <f>IF(M400="","",_xlfn.XLOOKUP(M400,'Criteria Mapping'!A:A,'Criteria Mapping'!W:W))</f>
        <v/>
      </c>
      <c r="Y400" s="320" t="str">
        <f>IF(M400="","",_xlfn.XLOOKUP(M400,'Criteria Mapping'!A:A,'Criteria Mapping'!AH:AH))</f>
        <v/>
      </c>
      <c r="Z400" s="320" t="str">
        <f>IF(M400="","",_xlfn.XLOOKUP(M400,'Criteria Mapping'!A:A,'Criteria Mapping'!AD:AD))</f>
        <v/>
      </c>
      <c r="AA400"/>
      <c r="AC400" s="313"/>
      <c r="AE400" s="313"/>
      <c r="AG400" s="313"/>
      <c r="AI400" s="313"/>
      <c r="AK400" s="313"/>
      <c r="AM400" s="313"/>
      <c r="AO400" s="313"/>
      <c r="AQ400" s="313"/>
      <c r="AS400" s="313"/>
      <c r="AU400" s="313"/>
      <c r="KR400" s="313"/>
      <c r="KT400" s="313"/>
      <c r="KV400" s="313"/>
      <c r="KX400" s="313"/>
      <c r="KZ400" s="313"/>
      <c r="LB400" s="313"/>
      <c r="LD400" s="313"/>
      <c r="LF400" s="313"/>
      <c r="LH400" s="313"/>
      <c r="LJ400" s="313"/>
      <c r="LL400" s="313"/>
      <c r="LN400" s="313"/>
      <c r="LP400" s="313"/>
      <c r="LR400" s="313"/>
      <c r="LT400" s="313"/>
      <c r="LV400" s="313"/>
      <c r="LX400" s="313"/>
      <c r="LZ400" s="313"/>
      <c r="MB400" s="313"/>
      <c r="MD400" s="313"/>
      <c r="MF400" s="313"/>
      <c r="MH400" s="313"/>
      <c r="MJ400" s="313"/>
      <c r="ML400" s="313"/>
      <c r="MN400" s="313"/>
      <c r="MP400" s="313"/>
      <c r="MR400" s="313"/>
      <c r="MT400" s="313"/>
      <c r="MV400" s="313"/>
      <c r="MX400" s="313"/>
      <c r="MZ400" s="313"/>
      <c r="NB400" s="313"/>
      <c r="ND400" s="313"/>
      <c r="NF400" s="313"/>
      <c r="NH400" s="313"/>
      <c r="NJ400" s="313"/>
      <c r="NL400" s="313"/>
      <c r="NN400" s="313"/>
      <c r="NP400" s="313"/>
      <c r="NR400" s="313"/>
    </row>
    <row r="401" spans="1:382" s="281" customFormat="1" ht="150" customHeight="1">
      <c r="A401"/>
      <c r="B401"/>
      <c r="C401"/>
      <c r="D401"/>
      <c r="E401"/>
      <c r="F401"/>
      <c r="G401"/>
      <c r="H401"/>
      <c r="I401" t="str">
        <f>IF(M401="","",INDEX(Criterion_list!F:F,MATCH('MMS criteria'!M401,Criterion_list!C:C,0)))</f>
        <v/>
      </c>
      <c r="J401" s="312"/>
      <c r="K401" s="316" t="str">
        <f>IFERROR(IF(_xlfn.XLOOKUP($M401,Criterion_list!$C:$C,Criterion_list!A:A)=0,"",_xlfn.XLOOKUP($M401,Criterion_list!$C:$C,Criterion_list!A:A)),"")</f>
        <v/>
      </c>
      <c r="L401" s="317" t="str">
        <f>IFERROR(IF(_xlfn.XLOOKUP($M401,Criterion_list!$C:$C,Criterion_list!B:B)=0,"",_xlfn.XLOOKUP($M401,Criterion_list!$C:$C,Criterion_list!B:B)),"")</f>
        <v/>
      </c>
      <c r="M401" s="317" t="str">
        <f>IF(J401="","",_xlfn.XLOOKUP(J401,'Criteria Mapping'!B:B,'Criteria Mapping'!A:A))</f>
        <v/>
      </c>
      <c r="N401" s="318" t="str">
        <f>IFERROR(IF(_xlfn.XLOOKUP($J401,Criterion_list!$J:$J,Criterion_list!D:D)=0,"",_xlfn.XLOOKUP($J401,Criterion_list!$J:$J,Criterion_list!D:D)),"")</f>
        <v/>
      </c>
      <c r="O401" s="318" t="str">
        <f>IFERROR(IF(_xlfn.XLOOKUP($M401,Criterion_list!$C:$C,Criterion_list!E:E)=0,"",_xlfn.XLOOKUP($M401,Criterion_list!$C:$C,Criterion_list!E:E)),"")</f>
        <v/>
      </c>
      <c r="P401" s="330"/>
      <c r="Q401" s="304"/>
      <c r="R401" s="319" t="str">
        <f t="shared" si="6"/>
        <v/>
      </c>
      <c r="S401" s="304"/>
      <c r="T401" s="306"/>
      <c r="U401" s="305"/>
      <c r="V401" s="304"/>
      <c r="W401" s="304"/>
      <c r="X401" s="320" t="str">
        <f>IF(M401="","",_xlfn.XLOOKUP(M401,'Criteria Mapping'!A:A,'Criteria Mapping'!W:W))</f>
        <v/>
      </c>
      <c r="Y401" s="320" t="str">
        <f>IF(M401="","",_xlfn.XLOOKUP(M401,'Criteria Mapping'!A:A,'Criteria Mapping'!AH:AH))</f>
        <v/>
      </c>
      <c r="Z401" s="320" t="str">
        <f>IF(M401="","",_xlfn.XLOOKUP(M401,'Criteria Mapping'!A:A,'Criteria Mapping'!AD:AD))</f>
        <v/>
      </c>
      <c r="AA401"/>
      <c r="AC401" s="313"/>
      <c r="AE401" s="313"/>
      <c r="AG401" s="313"/>
      <c r="AI401" s="313"/>
      <c r="AK401" s="313"/>
      <c r="AM401" s="313"/>
      <c r="AO401" s="313"/>
      <c r="AQ401" s="313"/>
      <c r="AS401" s="313"/>
      <c r="AU401" s="313"/>
      <c r="KR401" s="313"/>
      <c r="KT401" s="313"/>
      <c r="KV401" s="313"/>
      <c r="KX401" s="313"/>
      <c r="KZ401" s="313"/>
      <c r="LB401" s="313"/>
      <c r="LD401" s="313"/>
      <c r="LF401" s="313"/>
      <c r="LH401" s="313"/>
      <c r="LJ401" s="313"/>
      <c r="LL401" s="313"/>
      <c r="LN401" s="313"/>
      <c r="LP401" s="313"/>
      <c r="LR401" s="313"/>
      <c r="LT401" s="313"/>
      <c r="LV401" s="313"/>
      <c r="LX401" s="313"/>
      <c r="LZ401" s="313"/>
      <c r="MB401" s="313"/>
      <c r="MD401" s="313"/>
      <c r="MF401" s="313"/>
      <c r="MH401" s="313"/>
      <c r="MJ401" s="313"/>
      <c r="ML401" s="313"/>
      <c r="MN401" s="313"/>
      <c r="MP401" s="313"/>
      <c r="MR401" s="313"/>
      <c r="MT401" s="313"/>
      <c r="MV401" s="313"/>
      <c r="MX401" s="313"/>
      <c r="MZ401" s="313"/>
      <c r="NB401" s="313"/>
      <c r="ND401" s="313"/>
      <c r="NF401" s="313"/>
      <c r="NH401" s="313"/>
      <c r="NJ401" s="313"/>
      <c r="NL401" s="313"/>
      <c r="NN401" s="313"/>
      <c r="NP401" s="313"/>
      <c r="NR401" s="313"/>
    </row>
    <row r="402" spans="1:382" s="281" customFormat="1" ht="150" customHeight="1">
      <c r="A402"/>
      <c r="B402"/>
      <c r="C402"/>
      <c r="D402"/>
      <c r="E402"/>
      <c r="F402"/>
      <c r="G402"/>
      <c r="H402"/>
      <c r="I402" t="str">
        <f>IF(M402="","",INDEX(Criterion_list!F:F,MATCH('MMS criteria'!M402,Criterion_list!C:C,0)))</f>
        <v/>
      </c>
      <c r="J402" s="312"/>
      <c r="K402" s="316" t="str">
        <f>IFERROR(IF(_xlfn.XLOOKUP($M402,Criterion_list!$C:$C,Criterion_list!A:A)=0,"",_xlfn.XLOOKUP($M402,Criterion_list!$C:$C,Criterion_list!A:A)),"")</f>
        <v/>
      </c>
      <c r="L402" s="317" t="str">
        <f>IFERROR(IF(_xlfn.XLOOKUP($M402,Criterion_list!$C:$C,Criterion_list!B:B)=0,"",_xlfn.XLOOKUP($M402,Criterion_list!$C:$C,Criterion_list!B:B)),"")</f>
        <v/>
      </c>
      <c r="M402" s="317" t="str">
        <f>IF(J402="","",_xlfn.XLOOKUP(J402,'Criteria Mapping'!B:B,'Criteria Mapping'!A:A))</f>
        <v/>
      </c>
      <c r="N402" s="318" t="str">
        <f>IFERROR(IF(_xlfn.XLOOKUP($J402,Criterion_list!$J:$J,Criterion_list!D:D)=0,"",_xlfn.XLOOKUP($J402,Criterion_list!$J:$J,Criterion_list!D:D)),"")</f>
        <v/>
      </c>
      <c r="O402" s="318" t="str">
        <f>IFERROR(IF(_xlfn.XLOOKUP($M402,Criterion_list!$C:$C,Criterion_list!E:E)=0,"",_xlfn.XLOOKUP($M402,Criterion_list!$C:$C,Criterion_list!E:E)),"")</f>
        <v/>
      </c>
      <c r="P402" s="330"/>
      <c r="Q402" s="304"/>
      <c r="R402" s="319" t="str">
        <f t="shared" si="6"/>
        <v/>
      </c>
      <c r="S402" s="304"/>
      <c r="T402" s="306"/>
      <c r="U402" s="305"/>
      <c r="V402" s="304"/>
      <c r="W402" s="304"/>
      <c r="X402" s="320" t="str">
        <f>IF(M402="","",_xlfn.XLOOKUP(M402,'Criteria Mapping'!A:A,'Criteria Mapping'!W:W))</f>
        <v/>
      </c>
      <c r="Y402" s="320" t="str">
        <f>IF(M402="","",_xlfn.XLOOKUP(M402,'Criteria Mapping'!A:A,'Criteria Mapping'!AH:AH))</f>
        <v/>
      </c>
      <c r="Z402" s="320" t="str">
        <f>IF(M402="","",_xlfn.XLOOKUP(M402,'Criteria Mapping'!A:A,'Criteria Mapping'!AD:AD))</f>
        <v/>
      </c>
      <c r="AA402"/>
      <c r="AC402" s="313"/>
      <c r="AE402" s="313"/>
      <c r="AG402" s="313"/>
      <c r="AI402" s="313"/>
      <c r="AK402" s="313"/>
      <c r="AM402" s="313"/>
      <c r="AO402" s="313"/>
      <c r="AQ402" s="313"/>
      <c r="AS402" s="313"/>
      <c r="AU402" s="313"/>
      <c r="KR402" s="313"/>
      <c r="KT402" s="313"/>
      <c r="KV402" s="313"/>
      <c r="KX402" s="313"/>
      <c r="KZ402" s="313"/>
      <c r="LB402" s="313"/>
      <c r="LD402" s="313"/>
      <c r="LF402" s="313"/>
      <c r="LH402" s="313"/>
      <c r="LJ402" s="313"/>
      <c r="LL402" s="313"/>
      <c r="LN402" s="313"/>
      <c r="LP402" s="313"/>
      <c r="LR402" s="313"/>
      <c r="LT402" s="313"/>
      <c r="LV402" s="313"/>
      <c r="LX402" s="313"/>
      <c r="LZ402" s="313"/>
      <c r="MB402" s="313"/>
      <c r="MD402" s="313"/>
      <c r="MF402" s="313"/>
      <c r="MH402" s="313"/>
      <c r="MJ402" s="313"/>
      <c r="ML402" s="313"/>
      <c r="MN402" s="313"/>
      <c r="MP402" s="313"/>
      <c r="MR402" s="313"/>
      <c r="MT402" s="313"/>
      <c r="MV402" s="313"/>
      <c r="MX402" s="313"/>
      <c r="MZ402" s="313"/>
      <c r="NB402" s="313"/>
      <c r="ND402" s="313"/>
      <c r="NF402" s="313"/>
      <c r="NH402" s="313"/>
      <c r="NJ402" s="313"/>
      <c r="NL402" s="313"/>
      <c r="NN402" s="313"/>
      <c r="NP402" s="313"/>
      <c r="NR402" s="313"/>
    </row>
    <row r="403" spans="1:382" s="281" customFormat="1" ht="150" customHeight="1">
      <c r="A403"/>
      <c r="B403"/>
      <c r="C403"/>
      <c r="D403"/>
      <c r="E403"/>
      <c r="F403"/>
      <c r="G403"/>
      <c r="H403"/>
      <c r="I403" t="str">
        <f>IF(M403="","",INDEX(Criterion_list!F:F,MATCH('MMS criteria'!M403,Criterion_list!C:C,0)))</f>
        <v/>
      </c>
      <c r="J403" s="312"/>
      <c r="K403" s="316" t="str">
        <f>IFERROR(IF(_xlfn.XLOOKUP($M403,Criterion_list!$C:$C,Criterion_list!A:A)=0,"",_xlfn.XLOOKUP($M403,Criterion_list!$C:$C,Criterion_list!A:A)),"")</f>
        <v/>
      </c>
      <c r="L403" s="317" t="str">
        <f>IFERROR(IF(_xlfn.XLOOKUP($M403,Criterion_list!$C:$C,Criterion_list!B:B)=0,"",_xlfn.XLOOKUP($M403,Criterion_list!$C:$C,Criterion_list!B:B)),"")</f>
        <v/>
      </c>
      <c r="M403" s="317" t="str">
        <f>IF(J403="","",_xlfn.XLOOKUP(J403,'Criteria Mapping'!B:B,'Criteria Mapping'!A:A))</f>
        <v/>
      </c>
      <c r="N403" s="318" t="str">
        <f>IFERROR(IF(_xlfn.XLOOKUP($J403,Criterion_list!$J:$J,Criterion_list!D:D)=0,"",_xlfn.XLOOKUP($J403,Criterion_list!$J:$J,Criterion_list!D:D)),"")</f>
        <v/>
      </c>
      <c r="O403" s="318" t="str">
        <f>IFERROR(IF(_xlfn.XLOOKUP($M403,Criterion_list!$C:$C,Criterion_list!E:E)=0,"",_xlfn.XLOOKUP($M403,Criterion_list!$C:$C,Criterion_list!E:E)),"")</f>
        <v/>
      </c>
      <c r="P403" s="330"/>
      <c r="Q403" s="304"/>
      <c r="R403" s="319" t="str">
        <f t="shared" si="6"/>
        <v/>
      </c>
      <c r="S403" s="304"/>
      <c r="T403" s="306"/>
      <c r="U403" s="305"/>
      <c r="V403" s="304"/>
      <c r="W403" s="304"/>
      <c r="X403" s="320" t="str">
        <f>IF(M403="","",_xlfn.XLOOKUP(M403,'Criteria Mapping'!A:A,'Criteria Mapping'!W:W))</f>
        <v/>
      </c>
      <c r="Y403" s="320" t="str">
        <f>IF(M403="","",_xlfn.XLOOKUP(M403,'Criteria Mapping'!A:A,'Criteria Mapping'!AH:AH))</f>
        <v/>
      </c>
      <c r="Z403" s="320" t="str">
        <f>IF(M403="","",_xlfn.XLOOKUP(M403,'Criteria Mapping'!A:A,'Criteria Mapping'!AD:AD))</f>
        <v/>
      </c>
      <c r="AA403"/>
      <c r="AC403" s="313"/>
      <c r="AE403" s="313"/>
      <c r="AG403" s="313"/>
      <c r="AI403" s="313"/>
      <c r="AK403" s="313"/>
      <c r="AM403" s="313"/>
      <c r="AO403" s="313"/>
      <c r="AQ403" s="313"/>
      <c r="AS403" s="313"/>
      <c r="AU403" s="313"/>
      <c r="KR403" s="313"/>
      <c r="KT403" s="313"/>
      <c r="KV403" s="313"/>
      <c r="KX403" s="313"/>
      <c r="KZ403" s="313"/>
      <c r="LB403" s="313"/>
      <c r="LD403" s="313"/>
      <c r="LF403" s="313"/>
      <c r="LH403" s="313"/>
      <c r="LJ403" s="313"/>
      <c r="LL403" s="313"/>
      <c r="LN403" s="313"/>
      <c r="LP403" s="313"/>
      <c r="LR403" s="313"/>
      <c r="LT403" s="313"/>
      <c r="LV403" s="313"/>
      <c r="LX403" s="313"/>
      <c r="LZ403" s="313"/>
      <c r="MB403" s="313"/>
      <c r="MD403" s="313"/>
      <c r="MF403" s="313"/>
      <c r="MH403" s="313"/>
      <c r="MJ403" s="313"/>
      <c r="ML403" s="313"/>
      <c r="MN403" s="313"/>
      <c r="MP403" s="313"/>
      <c r="MR403" s="313"/>
      <c r="MT403" s="313"/>
      <c r="MV403" s="313"/>
      <c r="MX403" s="313"/>
      <c r="MZ403" s="313"/>
      <c r="NB403" s="313"/>
      <c r="ND403" s="313"/>
      <c r="NF403" s="313"/>
      <c r="NH403" s="313"/>
      <c r="NJ403" s="313"/>
      <c r="NL403" s="313"/>
      <c r="NN403" s="313"/>
      <c r="NP403" s="313"/>
      <c r="NR403" s="313"/>
    </row>
    <row r="404" spans="1:382" s="281" customFormat="1" ht="150" customHeight="1">
      <c r="A404"/>
      <c r="B404"/>
      <c r="C404"/>
      <c r="D404"/>
      <c r="E404"/>
      <c r="F404"/>
      <c r="G404"/>
      <c r="H404"/>
      <c r="I404" t="str">
        <f>IF(M404="","",INDEX(Criterion_list!F:F,MATCH('MMS criteria'!M404,Criterion_list!C:C,0)))</f>
        <v/>
      </c>
      <c r="J404" s="312"/>
      <c r="K404" s="316" t="str">
        <f>IFERROR(IF(_xlfn.XLOOKUP($M404,Criterion_list!$C:$C,Criterion_list!A:A)=0,"",_xlfn.XLOOKUP($M404,Criterion_list!$C:$C,Criterion_list!A:A)),"")</f>
        <v/>
      </c>
      <c r="L404" s="317" t="str">
        <f>IFERROR(IF(_xlfn.XLOOKUP($M404,Criterion_list!$C:$C,Criterion_list!B:B)=0,"",_xlfn.XLOOKUP($M404,Criterion_list!$C:$C,Criterion_list!B:B)),"")</f>
        <v/>
      </c>
      <c r="M404" s="317" t="str">
        <f>IF(J404="","",_xlfn.XLOOKUP(J404,'Criteria Mapping'!B:B,'Criteria Mapping'!A:A))</f>
        <v/>
      </c>
      <c r="N404" s="318" t="str">
        <f>IFERROR(IF(_xlfn.XLOOKUP($J404,Criterion_list!$J:$J,Criterion_list!D:D)=0,"",_xlfn.XLOOKUP($J404,Criterion_list!$J:$J,Criterion_list!D:D)),"")</f>
        <v/>
      </c>
      <c r="O404" s="318" t="str">
        <f>IFERROR(IF(_xlfn.XLOOKUP($M404,Criterion_list!$C:$C,Criterion_list!E:E)=0,"",_xlfn.XLOOKUP($M404,Criterion_list!$C:$C,Criterion_list!E:E)),"")</f>
        <v/>
      </c>
      <c r="P404" s="330"/>
      <c r="Q404" s="304"/>
      <c r="R404" s="319" t="str">
        <f t="shared" si="6"/>
        <v/>
      </c>
      <c r="S404" s="304"/>
      <c r="T404" s="306"/>
      <c r="U404" s="305"/>
      <c r="V404" s="304"/>
      <c r="W404" s="304"/>
      <c r="X404" s="320" t="str">
        <f>IF(M404="","",_xlfn.XLOOKUP(M404,'Criteria Mapping'!A:A,'Criteria Mapping'!W:W))</f>
        <v/>
      </c>
      <c r="Y404" s="320" t="str">
        <f>IF(M404="","",_xlfn.XLOOKUP(M404,'Criteria Mapping'!A:A,'Criteria Mapping'!AH:AH))</f>
        <v/>
      </c>
      <c r="Z404" s="320" t="str">
        <f>IF(M404="","",_xlfn.XLOOKUP(M404,'Criteria Mapping'!A:A,'Criteria Mapping'!AD:AD))</f>
        <v/>
      </c>
      <c r="AA404"/>
      <c r="AC404" s="313"/>
      <c r="AE404" s="313"/>
      <c r="AG404" s="313"/>
      <c r="AI404" s="313"/>
      <c r="AK404" s="313"/>
      <c r="AM404" s="313"/>
      <c r="AO404" s="313"/>
      <c r="AQ404" s="313"/>
      <c r="AS404" s="313"/>
      <c r="AU404" s="313"/>
      <c r="KR404" s="313"/>
      <c r="KT404" s="313"/>
      <c r="KV404" s="313"/>
      <c r="KX404" s="313"/>
      <c r="KZ404" s="313"/>
      <c r="LB404" s="313"/>
      <c r="LD404" s="313"/>
      <c r="LF404" s="313"/>
      <c r="LH404" s="313"/>
      <c r="LJ404" s="313"/>
      <c r="LL404" s="313"/>
      <c r="LN404" s="313"/>
      <c r="LP404" s="313"/>
      <c r="LR404" s="313"/>
      <c r="LT404" s="313"/>
      <c r="LV404" s="313"/>
      <c r="LX404" s="313"/>
      <c r="LZ404" s="313"/>
      <c r="MB404" s="313"/>
      <c r="MD404" s="313"/>
      <c r="MF404" s="313"/>
      <c r="MH404" s="313"/>
      <c r="MJ404" s="313"/>
      <c r="ML404" s="313"/>
      <c r="MN404" s="313"/>
      <c r="MP404" s="313"/>
      <c r="MR404" s="313"/>
      <c r="MT404" s="313"/>
      <c r="MV404" s="313"/>
      <c r="MX404" s="313"/>
      <c r="MZ404" s="313"/>
      <c r="NB404" s="313"/>
      <c r="ND404" s="313"/>
      <c r="NF404" s="313"/>
      <c r="NH404" s="313"/>
      <c r="NJ404" s="313"/>
      <c r="NL404" s="313"/>
      <c r="NN404" s="313"/>
      <c r="NP404" s="313"/>
      <c r="NR404" s="313"/>
    </row>
    <row r="405" spans="1:382" s="281" customFormat="1" ht="150" customHeight="1">
      <c r="A405"/>
      <c r="B405"/>
      <c r="C405"/>
      <c r="D405"/>
      <c r="E405"/>
      <c r="F405"/>
      <c r="G405"/>
      <c r="H405"/>
      <c r="I405" t="str">
        <f>IF(M405="","",INDEX(Criterion_list!F:F,MATCH('MMS criteria'!M405,Criterion_list!C:C,0)))</f>
        <v/>
      </c>
      <c r="J405" s="312"/>
      <c r="K405" s="316" t="str">
        <f>IFERROR(IF(_xlfn.XLOOKUP($M405,Criterion_list!$C:$C,Criterion_list!A:A)=0,"",_xlfn.XLOOKUP($M405,Criterion_list!$C:$C,Criterion_list!A:A)),"")</f>
        <v/>
      </c>
      <c r="L405" s="317" t="str">
        <f>IFERROR(IF(_xlfn.XLOOKUP($M405,Criterion_list!$C:$C,Criterion_list!B:B)=0,"",_xlfn.XLOOKUP($M405,Criterion_list!$C:$C,Criterion_list!B:B)),"")</f>
        <v/>
      </c>
      <c r="M405" s="317" t="str">
        <f>IF(J405="","",_xlfn.XLOOKUP(J405,'Criteria Mapping'!B:B,'Criteria Mapping'!A:A))</f>
        <v/>
      </c>
      <c r="N405" s="318" t="str">
        <f>IFERROR(IF(_xlfn.XLOOKUP($J405,Criterion_list!$J:$J,Criterion_list!D:D)=0,"",_xlfn.XLOOKUP($J405,Criterion_list!$J:$J,Criterion_list!D:D)),"")</f>
        <v/>
      </c>
      <c r="O405" s="318" t="str">
        <f>IFERROR(IF(_xlfn.XLOOKUP($M405,Criterion_list!$C:$C,Criterion_list!E:E)=0,"",_xlfn.XLOOKUP($M405,Criterion_list!$C:$C,Criterion_list!E:E)),"")</f>
        <v/>
      </c>
      <c r="P405" s="330"/>
      <c r="Q405" s="304"/>
      <c r="R405" s="319" t="str">
        <f t="shared" si="6"/>
        <v/>
      </c>
      <c r="S405" s="304"/>
      <c r="T405" s="306"/>
      <c r="U405" s="305"/>
      <c r="V405" s="304"/>
      <c r="W405" s="304"/>
      <c r="X405" s="320" t="str">
        <f>IF(M405="","",_xlfn.XLOOKUP(M405,'Criteria Mapping'!A:A,'Criteria Mapping'!W:W))</f>
        <v/>
      </c>
      <c r="Y405" s="320" t="str">
        <f>IF(M405="","",_xlfn.XLOOKUP(M405,'Criteria Mapping'!A:A,'Criteria Mapping'!AH:AH))</f>
        <v/>
      </c>
      <c r="Z405" s="320" t="str">
        <f>IF(M405="","",_xlfn.XLOOKUP(M405,'Criteria Mapping'!A:A,'Criteria Mapping'!AD:AD))</f>
        <v/>
      </c>
      <c r="AA405"/>
      <c r="AC405" s="313"/>
      <c r="AE405" s="313"/>
      <c r="AG405" s="313"/>
      <c r="AI405" s="313"/>
      <c r="AK405" s="313"/>
      <c r="AM405" s="313"/>
      <c r="AO405" s="313"/>
      <c r="AQ405" s="313"/>
      <c r="AS405" s="313"/>
      <c r="AU405" s="313"/>
      <c r="KR405" s="313"/>
      <c r="KT405" s="313"/>
      <c r="KV405" s="313"/>
      <c r="KX405" s="313"/>
      <c r="KZ405" s="313"/>
      <c r="LB405" s="313"/>
      <c r="LD405" s="313"/>
      <c r="LF405" s="313"/>
      <c r="LH405" s="313"/>
      <c r="LJ405" s="313"/>
      <c r="LL405" s="313"/>
      <c r="LN405" s="313"/>
      <c r="LP405" s="313"/>
      <c r="LR405" s="313"/>
      <c r="LT405" s="313"/>
      <c r="LV405" s="313"/>
      <c r="LX405" s="313"/>
      <c r="LZ405" s="313"/>
      <c r="MB405" s="313"/>
      <c r="MD405" s="313"/>
      <c r="MF405" s="313"/>
      <c r="MH405" s="313"/>
      <c r="MJ405" s="313"/>
      <c r="ML405" s="313"/>
      <c r="MN405" s="313"/>
      <c r="MP405" s="313"/>
      <c r="MR405" s="313"/>
      <c r="MT405" s="313"/>
      <c r="MV405" s="313"/>
      <c r="MX405" s="313"/>
      <c r="MZ405" s="313"/>
      <c r="NB405" s="313"/>
      <c r="ND405" s="313"/>
      <c r="NF405" s="313"/>
      <c r="NH405" s="313"/>
      <c r="NJ405" s="313"/>
      <c r="NL405" s="313"/>
      <c r="NN405" s="313"/>
      <c r="NP405" s="313"/>
      <c r="NR405" s="313"/>
    </row>
    <row r="406" spans="1:382" s="281" customFormat="1" ht="150" customHeight="1">
      <c r="A406"/>
      <c r="B406"/>
      <c r="C406"/>
      <c r="D406"/>
      <c r="E406"/>
      <c r="F406"/>
      <c r="G406"/>
      <c r="H406"/>
      <c r="I406" t="str">
        <f>IF(M406="","",INDEX(Criterion_list!F:F,MATCH('MMS criteria'!M406,Criterion_list!C:C,0)))</f>
        <v/>
      </c>
      <c r="J406" s="312"/>
      <c r="K406" s="316" t="str">
        <f>IFERROR(IF(_xlfn.XLOOKUP($M406,Criterion_list!$C:$C,Criterion_list!A:A)=0,"",_xlfn.XLOOKUP($M406,Criterion_list!$C:$C,Criterion_list!A:A)),"")</f>
        <v/>
      </c>
      <c r="L406" s="317" t="str">
        <f>IFERROR(IF(_xlfn.XLOOKUP($M406,Criterion_list!$C:$C,Criterion_list!B:B)=0,"",_xlfn.XLOOKUP($M406,Criterion_list!$C:$C,Criterion_list!B:B)),"")</f>
        <v/>
      </c>
      <c r="M406" s="317" t="str">
        <f>IF(J406="","",_xlfn.XLOOKUP(J406,'Criteria Mapping'!B:B,'Criteria Mapping'!A:A))</f>
        <v/>
      </c>
      <c r="N406" s="318" t="str">
        <f>IFERROR(IF(_xlfn.XLOOKUP($J406,Criterion_list!$J:$J,Criterion_list!D:D)=0,"",_xlfn.XLOOKUP($J406,Criterion_list!$J:$J,Criterion_list!D:D)),"")</f>
        <v/>
      </c>
      <c r="O406" s="318" t="str">
        <f>IFERROR(IF(_xlfn.XLOOKUP($M406,Criterion_list!$C:$C,Criterion_list!E:E)=0,"",_xlfn.XLOOKUP($M406,Criterion_list!$C:$C,Criterion_list!E:E)),"")</f>
        <v/>
      </c>
      <c r="P406" s="330"/>
      <c r="Q406" s="304"/>
      <c r="R406" s="319" t="str">
        <f t="shared" si="6"/>
        <v/>
      </c>
      <c r="S406" s="304"/>
      <c r="T406" s="306"/>
      <c r="U406" s="305"/>
      <c r="V406" s="304"/>
      <c r="W406" s="304"/>
      <c r="X406" s="320" t="str">
        <f>IF(M406="","",_xlfn.XLOOKUP(M406,'Criteria Mapping'!A:A,'Criteria Mapping'!W:W))</f>
        <v/>
      </c>
      <c r="Y406" s="320" t="str">
        <f>IF(M406="","",_xlfn.XLOOKUP(M406,'Criteria Mapping'!A:A,'Criteria Mapping'!AH:AH))</f>
        <v/>
      </c>
      <c r="Z406" s="320" t="str">
        <f>IF(M406="","",_xlfn.XLOOKUP(M406,'Criteria Mapping'!A:A,'Criteria Mapping'!AD:AD))</f>
        <v/>
      </c>
      <c r="AA406"/>
      <c r="AC406" s="313"/>
      <c r="AE406" s="313"/>
      <c r="AG406" s="313"/>
      <c r="AI406" s="313"/>
      <c r="AK406" s="313"/>
      <c r="AM406" s="313"/>
      <c r="AO406" s="313"/>
      <c r="AQ406" s="313"/>
      <c r="AS406" s="313"/>
      <c r="AU406" s="313"/>
      <c r="KR406" s="313"/>
      <c r="KT406" s="313"/>
      <c r="KV406" s="313"/>
      <c r="KX406" s="313"/>
      <c r="KZ406" s="313"/>
      <c r="LB406" s="313"/>
      <c r="LD406" s="313"/>
      <c r="LF406" s="313"/>
      <c r="LH406" s="313"/>
      <c r="LJ406" s="313"/>
      <c r="LL406" s="313"/>
      <c r="LN406" s="313"/>
      <c r="LP406" s="313"/>
      <c r="LR406" s="313"/>
      <c r="LT406" s="313"/>
      <c r="LV406" s="313"/>
      <c r="LX406" s="313"/>
      <c r="LZ406" s="313"/>
      <c r="MB406" s="313"/>
      <c r="MD406" s="313"/>
      <c r="MF406" s="313"/>
      <c r="MH406" s="313"/>
      <c r="MJ406" s="313"/>
      <c r="ML406" s="313"/>
      <c r="MN406" s="313"/>
      <c r="MP406" s="313"/>
      <c r="MR406" s="313"/>
      <c r="MT406" s="313"/>
      <c r="MV406" s="313"/>
      <c r="MX406" s="313"/>
      <c r="MZ406" s="313"/>
      <c r="NB406" s="313"/>
      <c r="ND406" s="313"/>
      <c r="NF406" s="313"/>
      <c r="NH406" s="313"/>
      <c r="NJ406" s="313"/>
      <c r="NL406" s="313"/>
      <c r="NN406" s="313"/>
      <c r="NP406" s="313"/>
      <c r="NR406" s="313"/>
    </row>
    <row r="407" spans="1:382" s="281" customFormat="1" ht="150" customHeight="1">
      <c r="A407"/>
      <c r="B407"/>
      <c r="C407"/>
      <c r="D407"/>
      <c r="E407"/>
      <c r="F407"/>
      <c r="G407"/>
      <c r="H407"/>
      <c r="I407" t="str">
        <f>IF(M407="","",INDEX(Criterion_list!F:F,MATCH('MMS criteria'!M407,Criterion_list!C:C,0)))</f>
        <v/>
      </c>
      <c r="J407" s="312"/>
      <c r="K407" s="316" t="str">
        <f>IFERROR(IF(_xlfn.XLOOKUP($M407,Criterion_list!$C:$C,Criterion_list!A:A)=0,"",_xlfn.XLOOKUP($M407,Criterion_list!$C:$C,Criterion_list!A:A)),"")</f>
        <v/>
      </c>
      <c r="L407" s="317" t="str">
        <f>IFERROR(IF(_xlfn.XLOOKUP($M407,Criterion_list!$C:$C,Criterion_list!B:B)=0,"",_xlfn.XLOOKUP($M407,Criterion_list!$C:$C,Criterion_list!B:B)),"")</f>
        <v/>
      </c>
      <c r="M407" s="317" t="str">
        <f>IF(J407="","",_xlfn.XLOOKUP(J407,'Criteria Mapping'!B:B,'Criteria Mapping'!A:A))</f>
        <v/>
      </c>
      <c r="N407" s="318" t="str">
        <f>IFERROR(IF(_xlfn.XLOOKUP($J407,Criterion_list!$J:$J,Criterion_list!D:D)=0,"",_xlfn.XLOOKUP($J407,Criterion_list!$J:$J,Criterion_list!D:D)),"")</f>
        <v/>
      </c>
      <c r="O407" s="318" t="str">
        <f>IFERROR(IF(_xlfn.XLOOKUP($M407,Criterion_list!$C:$C,Criterion_list!E:E)=0,"",_xlfn.XLOOKUP($M407,Criterion_list!$C:$C,Criterion_list!E:E)),"")</f>
        <v/>
      </c>
      <c r="P407" s="330"/>
      <c r="Q407" s="304"/>
      <c r="R407" s="319" t="str">
        <f t="shared" si="6"/>
        <v/>
      </c>
      <c r="S407" s="304"/>
      <c r="T407" s="306"/>
      <c r="U407" s="305"/>
      <c r="V407" s="304"/>
      <c r="W407" s="304"/>
      <c r="X407" s="320" t="str">
        <f>IF(M407="","",_xlfn.XLOOKUP(M407,'Criteria Mapping'!A:A,'Criteria Mapping'!W:W))</f>
        <v/>
      </c>
      <c r="Y407" s="320" t="str">
        <f>IF(M407="","",_xlfn.XLOOKUP(M407,'Criteria Mapping'!A:A,'Criteria Mapping'!AH:AH))</f>
        <v/>
      </c>
      <c r="Z407" s="320" t="str">
        <f>IF(M407="","",_xlfn.XLOOKUP(M407,'Criteria Mapping'!A:A,'Criteria Mapping'!AD:AD))</f>
        <v/>
      </c>
      <c r="AA407"/>
      <c r="AC407" s="313"/>
      <c r="AE407" s="313"/>
      <c r="AG407" s="313"/>
      <c r="AI407" s="313"/>
      <c r="AK407" s="313"/>
      <c r="AM407" s="313"/>
      <c r="AO407" s="313"/>
      <c r="AQ407" s="313"/>
      <c r="AS407" s="313"/>
      <c r="AU407" s="313"/>
      <c r="KR407" s="313"/>
      <c r="KT407" s="313"/>
      <c r="KV407" s="313"/>
      <c r="KX407" s="313"/>
      <c r="KZ407" s="313"/>
      <c r="LB407" s="313"/>
      <c r="LD407" s="313"/>
      <c r="LF407" s="313"/>
      <c r="LH407" s="313"/>
      <c r="LJ407" s="313"/>
      <c r="LL407" s="313"/>
      <c r="LN407" s="313"/>
      <c r="LP407" s="313"/>
      <c r="LR407" s="313"/>
      <c r="LT407" s="313"/>
      <c r="LV407" s="313"/>
      <c r="LX407" s="313"/>
      <c r="LZ407" s="313"/>
      <c r="MB407" s="313"/>
      <c r="MD407" s="313"/>
      <c r="MF407" s="313"/>
      <c r="MH407" s="313"/>
      <c r="MJ407" s="313"/>
      <c r="ML407" s="313"/>
      <c r="MN407" s="313"/>
      <c r="MP407" s="313"/>
      <c r="MR407" s="313"/>
      <c r="MT407" s="313"/>
      <c r="MV407" s="313"/>
      <c r="MX407" s="313"/>
      <c r="MZ407" s="313"/>
      <c r="NB407" s="313"/>
      <c r="ND407" s="313"/>
      <c r="NF407" s="313"/>
      <c r="NH407" s="313"/>
      <c r="NJ407" s="313"/>
      <c r="NL407" s="313"/>
      <c r="NN407" s="313"/>
      <c r="NP407" s="313"/>
      <c r="NR407" s="313"/>
    </row>
    <row r="408" spans="1:382" s="281" customFormat="1" ht="150" customHeight="1">
      <c r="A408"/>
      <c r="B408"/>
      <c r="C408"/>
      <c r="D408"/>
      <c r="E408"/>
      <c r="F408"/>
      <c r="G408"/>
      <c r="H408"/>
      <c r="I408" t="str">
        <f>IF(M408="","",INDEX(Criterion_list!F:F,MATCH('MMS criteria'!M408,Criterion_list!C:C,0)))</f>
        <v/>
      </c>
      <c r="J408" s="312"/>
      <c r="K408" s="316" t="str">
        <f>IFERROR(IF(_xlfn.XLOOKUP($M408,Criterion_list!$C:$C,Criterion_list!A:A)=0,"",_xlfn.XLOOKUP($M408,Criterion_list!$C:$C,Criterion_list!A:A)),"")</f>
        <v/>
      </c>
      <c r="L408" s="317" t="str">
        <f>IFERROR(IF(_xlfn.XLOOKUP($M408,Criterion_list!$C:$C,Criterion_list!B:B)=0,"",_xlfn.XLOOKUP($M408,Criterion_list!$C:$C,Criterion_list!B:B)),"")</f>
        <v/>
      </c>
      <c r="M408" s="317" t="str">
        <f>IF(J408="","",_xlfn.XLOOKUP(J408,'Criteria Mapping'!B:B,'Criteria Mapping'!A:A))</f>
        <v/>
      </c>
      <c r="N408" s="318" t="str">
        <f>IFERROR(IF(_xlfn.XLOOKUP($J408,Criterion_list!$J:$J,Criterion_list!D:D)=0,"",_xlfn.XLOOKUP($J408,Criterion_list!$J:$J,Criterion_list!D:D)),"")</f>
        <v/>
      </c>
      <c r="O408" s="318" t="str">
        <f>IFERROR(IF(_xlfn.XLOOKUP($M408,Criterion_list!$C:$C,Criterion_list!E:E)=0,"",_xlfn.XLOOKUP($M408,Criterion_list!$C:$C,Criterion_list!E:E)),"")</f>
        <v/>
      </c>
      <c r="P408" s="330"/>
      <c r="Q408" s="304"/>
      <c r="R408" s="319" t="str">
        <f t="shared" si="6"/>
        <v/>
      </c>
      <c r="S408" s="304"/>
      <c r="T408" s="306"/>
      <c r="U408" s="305"/>
      <c r="V408" s="304"/>
      <c r="W408" s="304"/>
      <c r="X408" s="320" t="str">
        <f>IF(M408="","",_xlfn.XLOOKUP(M408,'Criteria Mapping'!A:A,'Criteria Mapping'!W:W))</f>
        <v/>
      </c>
      <c r="Y408" s="320" t="str">
        <f>IF(M408="","",_xlfn.XLOOKUP(M408,'Criteria Mapping'!A:A,'Criteria Mapping'!AH:AH))</f>
        <v/>
      </c>
      <c r="Z408" s="320" t="str">
        <f>IF(M408="","",_xlfn.XLOOKUP(M408,'Criteria Mapping'!A:A,'Criteria Mapping'!AD:AD))</f>
        <v/>
      </c>
      <c r="AA408"/>
      <c r="AC408" s="313"/>
      <c r="AE408" s="313"/>
      <c r="AG408" s="313"/>
      <c r="AI408" s="313"/>
      <c r="AK408" s="313"/>
      <c r="AM408" s="313"/>
      <c r="AO408" s="313"/>
      <c r="AQ408" s="313"/>
      <c r="AS408" s="313"/>
      <c r="AU408" s="313"/>
      <c r="KR408" s="313"/>
      <c r="KT408" s="313"/>
      <c r="KV408" s="313"/>
      <c r="KX408" s="313"/>
      <c r="KZ408" s="313"/>
      <c r="LB408" s="313"/>
      <c r="LD408" s="313"/>
      <c r="LF408" s="313"/>
      <c r="LH408" s="313"/>
      <c r="LJ408" s="313"/>
      <c r="LL408" s="313"/>
      <c r="LN408" s="313"/>
      <c r="LP408" s="313"/>
      <c r="LR408" s="313"/>
      <c r="LT408" s="313"/>
      <c r="LV408" s="313"/>
      <c r="LX408" s="313"/>
      <c r="LZ408" s="313"/>
      <c r="MB408" s="313"/>
      <c r="MD408" s="313"/>
      <c r="MF408" s="313"/>
      <c r="MH408" s="313"/>
      <c r="MJ408" s="313"/>
      <c r="ML408" s="313"/>
      <c r="MN408" s="313"/>
      <c r="MP408" s="313"/>
      <c r="MR408" s="313"/>
      <c r="MT408" s="313"/>
      <c r="MV408" s="313"/>
      <c r="MX408" s="313"/>
      <c r="MZ408" s="313"/>
      <c r="NB408" s="313"/>
      <c r="ND408" s="313"/>
      <c r="NF408" s="313"/>
      <c r="NH408" s="313"/>
      <c r="NJ408" s="313"/>
      <c r="NL408" s="313"/>
      <c r="NN408" s="313"/>
      <c r="NP408" s="313"/>
      <c r="NR408" s="313"/>
    </row>
    <row r="409" spans="1:382" s="281" customFormat="1" ht="150" customHeight="1">
      <c r="A409"/>
      <c r="B409"/>
      <c r="C409"/>
      <c r="D409"/>
      <c r="E409"/>
      <c r="F409"/>
      <c r="G409"/>
      <c r="H409"/>
      <c r="I409" t="str">
        <f>IF(M409="","",INDEX(Criterion_list!F:F,MATCH('MMS criteria'!M409,Criterion_list!C:C,0)))</f>
        <v/>
      </c>
      <c r="J409" s="312"/>
      <c r="K409" s="316" t="str">
        <f>IFERROR(IF(_xlfn.XLOOKUP($M409,Criterion_list!$C:$C,Criterion_list!A:A)=0,"",_xlfn.XLOOKUP($M409,Criterion_list!$C:$C,Criterion_list!A:A)),"")</f>
        <v/>
      </c>
      <c r="L409" s="317" t="str">
        <f>IFERROR(IF(_xlfn.XLOOKUP($M409,Criterion_list!$C:$C,Criterion_list!B:B)=0,"",_xlfn.XLOOKUP($M409,Criterion_list!$C:$C,Criterion_list!B:B)),"")</f>
        <v/>
      </c>
      <c r="M409" s="317" t="str">
        <f>IF(J409="","",_xlfn.XLOOKUP(J409,'Criteria Mapping'!B:B,'Criteria Mapping'!A:A))</f>
        <v/>
      </c>
      <c r="N409" s="318" t="str">
        <f>IFERROR(IF(_xlfn.XLOOKUP($J409,Criterion_list!$J:$J,Criterion_list!D:D)=0,"",_xlfn.XLOOKUP($J409,Criterion_list!$J:$J,Criterion_list!D:D)),"")</f>
        <v/>
      </c>
      <c r="O409" s="318" t="str">
        <f>IFERROR(IF(_xlfn.XLOOKUP($M409,Criterion_list!$C:$C,Criterion_list!E:E)=0,"",_xlfn.XLOOKUP($M409,Criterion_list!$C:$C,Criterion_list!E:E)),"")</f>
        <v/>
      </c>
      <c r="P409" s="330"/>
      <c r="Q409" s="304"/>
      <c r="R409" s="319" t="str">
        <f t="shared" si="6"/>
        <v/>
      </c>
      <c r="S409" s="304"/>
      <c r="T409" s="306"/>
      <c r="U409" s="305"/>
      <c r="V409" s="304"/>
      <c r="W409" s="304"/>
      <c r="X409" s="320" t="str">
        <f>IF(M409="","",_xlfn.XLOOKUP(M409,'Criteria Mapping'!A:A,'Criteria Mapping'!W:W))</f>
        <v/>
      </c>
      <c r="Y409" s="320" t="str">
        <f>IF(M409="","",_xlfn.XLOOKUP(M409,'Criteria Mapping'!A:A,'Criteria Mapping'!AH:AH))</f>
        <v/>
      </c>
      <c r="Z409" s="320" t="str">
        <f>IF(M409="","",_xlfn.XLOOKUP(M409,'Criteria Mapping'!A:A,'Criteria Mapping'!AD:AD))</f>
        <v/>
      </c>
      <c r="AA409"/>
      <c r="AC409" s="313"/>
      <c r="AE409" s="313"/>
      <c r="AG409" s="313"/>
      <c r="AI409" s="313"/>
      <c r="AK409" s="313"/>
      <c r="AM409" s="313"/>
      <c r="AO409" s="313"/>
      <c r="AQ409" s="313"/>
      <c r="AS409" s="313"/>
      <c r="AU409" s="313"/>
      <c r="KR409" s="313"/>
      <c r="KT409" s="313"/>
      <c r="KV409" s="313"/>
      <c r="KX409" s="313"/>
      <c r="KZ409" s="313"/>
      <c r="LB409" s="313"/>
      <c r="LD409" s="313"/>
      <c r="LF409" s="313"/>
      <c r="LH409" s="313"/>
      <c r="LJ409" s="313"/>
      <c r="LL409" s="313"/>
      <c r="LN409" s="313"/>
      <c r="LP409" s="313"/>
      <c r="LR409" s="313"/>
      <c r="LT409" s="313"/>
      <c r="LV409" s="313"/>
      <c r="LX409" s="313"/>
      <c r="LZ409" s="313"/>
      <c r="MB409" s="313"/>
      <c r="MD409" s="313"/>
      <c r="MF409" s="313"/>
      <c r="MH409" s="313"/>
      <c r="MJ409" s="313"/>
      <c r="ML409" s="313"/>
      <c r="MN409" s="313"/>
      <c r="MP409" s="313"/>
      <c r="MR409" s="313"/>
      <c r="MT409" s="313"/>
      <c r="MV409" s="313"/>
      <c r="MX409" s="313"/>
      <c r="MZ409" s="313"/>
      <c r="NB409" s="313"/>
      <c r="ND409" s="313"/>
      <c r="NF409" s="313"/>
      <c r="NH409" s="313"/>
      <c r="NJ409" s="313"/>
      <c r="NL409" s="313"/>
      <c r="NN409" s="313"/>
      <c r="NP409" s="313"/>
      <c r="NR409" s="313"/>
    </row>
    <row r="410" spans="1:382" s="281" customFormat="1" ht="150" customHeight="1">
      <c r="A410"/>
      <c r="B410"/>
      <c r="C410"/>
      <c r="D410"/>
      <c r="E410"/>
      <c r="F410"/>
      <c r="G410"/>
      <c r="H410"/>
      <c r="I410" t="str">
        <f>IF(M410="","",INDEX(Criterion_list!F:F,MATCH('MMS criteria'!M410,Criterion_list!C:C,0)))</f>
        <v/>
      </c>
      <c r="J410" s="312"/>
      <c r="K410" s="316" t="str">
        <f>IFERROR(IF(_xlfn.XLOOKUP($M410,Criterion_list!$C:$C,Criterion_list!A:A)=0,"",_xlfn.XLOOKUP($M410,Criterion_list!$C:$C,Criterion_list!A:A)),"")</f>
        <v/>
      </c>
      <c r="L410" s="317" t="str">
        <f>IFERROR(IF(_xlfn.XLOOKUP($M410,Criterion_list!$C:$C,Criterion_list!B:B)=0,"",_xlfn.XLOOKUP($M410,Criterion_list!$C:$C,Criterion_list!B:B)),"")</f>
        <v/>
      </c>
      <c r="M410" s="317" t="str">
        <f>IF(J410="","",_xlfn.XLOOKUP(J410,'Criteria Mapping'!B:B,'Criteria Mapping'!A:A))</f>
        <v/>
      </c>
      <c r="N410" s="318" t="str">
        <f>IFERROR(IF(_xlfn.XLOOKUP($J410,Criterion_list!$J:$J,Criterion_list!D:D)=0,"",_xlfn.XLOOKUP($J410,Criterion_list!$J:$J,Criterion_list!D:D)),"")</f>
        <v/>
      </c>
      <c r="O410" s="318" t="str">
        <f>IFERROR(IF(_xlfn.XLOOKUP($M410,Criterion_list!$C:$C,Criterion_list!E:E)=0,"",_xlfn.XLOOKUP($M410,Criterion_list!$C:$C,Criterion_list!E:E)),"")</f>
        <v/>
      </c>
      <c r="P410" s="330"/>
      <c r="Q410" s="304"/>
      <c r="R410" s="319" t="str">
        <f t="shared" si="6"/>
        <v/>
      </c>
      <c r="S410" s="304"/>
      <c r="T410" s="306"/>
      <c r="U410" s="305"/>
      <c r="V410" s="304"/>
      <c r="W410" s="304"/>
      <c r="X410" s="320" t="str">
        <f>IF(M410="","",_xlfn.XLOOKUP(M410,'Criteria Mapping'!A:A,'Criteria Mapping'!W:W))</f>
        <v/>
      </c>
      <c r="Y410" s="320" t="str">
        <f>IF(M410="","",_xlfn.XLOOKUP(M410,'Criteria Mapping'!A:A,'Criteria Mapping'!AH:AH))</f>
        <v/>
      </c>
      <c r="Z410" s="320" t="str">
        <f>IF(M410="","",_xlfn.XLOOKUP(M410,'Criteria Mapping'!A:A,'Criteria Mapping'!AD:AD))</f>
        <v/>
      </c>
      <c r="AA410"/>
      <c r="AC410" s="313"/>
      <c r="AE410" s="313"/>
      <c r="AG410" s="313"/>
      <c r="AI410" s="313"/>
      <c r="AK410" s="313"/>
      <c r="AM410" s="313"/>
      <c r="AO410" s="313"/>
      <c r="AQ410" s="313"/>
      <c r="AS410" s="313"/>
      <c r="AU410" s="313"/>
      <c r="KR410" s="313"/>
      <c r="KT410" s="313"/>
      <c r="KV410" s="313"/>
      <c r="KX410" s="313"/>
      <c r="KZ410" s="313"/>
      <c r="LB410" s="313"/>
      <c r="LD410" s="313"/>
      <c r="LF410" s="313"/>
      <c r="LH410" s="313"/>
      <c r="LJ410" s="313"/>
      <c r="LL410" s="313"/>
      <c r="LN410" s="313"/>
      <c r="LP410" s="313"/>
      <c r="LR410" s="313"/>
      <c r="LT410" s="313"/>
      <c r="LV410" s="313"/>
      <c r="LX410" s="313"/>
      <c r="LZ410" s="313"/>
      <c r="MB410" s="313"/>
      <c r="MD410" s="313"/>
      <c r="MF410" s="313"/>
      <c r="MH410" s="313"/>
      <c r="MJ410" s="313"/>
      <c r="ML410" s="313"/>
      <c r="MN410" s="313"/>
      <c r="MP410" s="313"/>
      <c r="MR410" s="313"/>
      <c r="MT410" s="313"/>
      <c r="MV410" s="313"/>
      <c r="MX410" s="313"/>
      <c r="MZ410" s="313"/>
      <c r="NB410" s="313"/>
      <c r="ND410" s="313"/>
      <c r="NF410" s="313"/>
      <c r="NH410" s="313"/>
      <c r="NJ410" s="313"/>
      <c r="NL410" s="313"/>
      <c r="NN410" s="313"/>
      <c r="NP410" s="313"/>
      <c r="NR410" s="313"/>
    </row>
    <row r="411" spans="1:382" s="281" customFormat="1" ht="150" customHeight="1">
      <c r="A411"/>
      <c r="B411"/>
      <c r="C411"/>
      <c r="D411"/>
      <c r="E411"/>
      <c r="F411"/>
      <c r="G411"/>
      <c r="H411"/>
      <c r="I411" t="str">
        <f>IF(M411="","",INDEX(Criterion_list!F:F,MATCH('MMS criteria'!M411,Criterion_list!C:C,0)))</f>
        <v/>
      </c>
      <c r="J411" s="312"/>
      <c r="K411" s="316" t="str">
        <f>IFERROR(IF(_xlfn.XLOOKUP($M411,Criterion_list!$C:$C,Criterion_list!A:A)=0,"",_xlfn.XLOOKUP($M411,Criterion_list!$C:$C,Criterion_list!A:A)),"")</f>
        <v/>
      </c>
      <c r="L411" s="317" t="str">
        <f>IFERROR(IF(_xlfn.XLOOKUP($M411,Criterion_list!$C:$C,Criterion_list!B:B)=0,"",_xlfn.XLOOKUP($M411,Criterion_list!$C:$C,Criterion_list!B:B)),"")</f>
        <v/>
      </c>
      <c r="M411" s="317" t="str">
        <f>IF(J411="","",_xlfn.XLOOKUP(J411,'Criteria Mapping'!B:B,'Criteria Mapping'!A:A))</f>
        <v/>
      </c>
      <c r="N411" s="318" t="str">
        <f>IFERROR(IF(_xlfn.XLOOKUP($J411,Criterion_list!$J:$J,Criterion_list!D:D)=0,"",_xlfn.XLOOKUP($J411,Criterion_list!$J:$J,Criterion_list!D:D)),"")</f>
        <v/>
      </c>
      <c r="O411" s="318" t="str">
        <f>IFERROR(IF(_xlfn.XLOOKUP($M411,Criterion_list!$C:$C,Criterion_list!E:E)=0,"",_xlfn.XLOOKUP($M411,Criterion_list!$C:$C,Criterion_list!E:E)),"")</f>
        <v/>
      </c>
      <c r="P411" s="330"/>
      <c r="Q411" s="304"/>
      <c r="R411" s="319" t="str">
        <f t="shared" si="6"/>
        <v/>
      </c>
      <c r="S411" s="304"/>
      <c r="T411" s="306"/>
      <c r="U411" s="305"/>
      <c r="V411" s="304"/>
      <c r="W411" s="304"/>
      <c r="X411" s="320" t="str">
        <f>IF(M411="","",_xlfn.XLOOKUP(M411,'Criteria Mapping'!A:A,'Criteria Mapping'!W:W))</f>
        <v/>
      </c>
      <c r="Y411" s="320" t="str">
        <f>IF(M411="","",_xlfn.XLOOKUP(M411,'Criteria Mapping'!A:A,'Criteria Mapping'!AH:AH))</f>
        <v/>
      </c>
      <c r="Z411" s="320" t="str">
        <f>IF(M411="","",_xlfn.XLOOKUP(M411,'Criteria Mapping'!A:A,'Criteria Mapping'!AD:AD))</f>
        <v/>
      </c>
      <c r="AA411"/>
      <c r="AC411" s="313"/>
      <c r="AE411" s="313"/>
      <c r="AG411" s="313"/>
      <c r="AI411" s="313"/>
      <c r="AK411" s="313"/>
      <c r="AM411" s="313"/>
      <c r="AO411" s="313"/>
      <c r="AQ411" s="313"/>
      <c r="AS411" s="313"/>
      <c r="AU411" s="313"/>
      <c r="KR411" s="313"/>
      <c r="KT411" s="313"/>
      <c r="KV411" s="313"/>
      <c r="KX411" s="313"/>
      <c r="KZ411" s="313"/>
      <c r="LB411" s="313"/>
      <c r="LD411" s="313"/>
      <c r="LF411" s="313"/>
      <c r="LH411" s="313"/>
      <c r="LJ411" s="313"/>
      <c r="LL411" s="313"/>
      <c r="LN411" s="313"/>
      <c r="LP411" s="313"/>
      <c r="LR411" s="313"/>
      <c r="LT411" s="313"/>
      <c r="LV411" s="313"/>
      <c r="LX411" s="313"/>
      <c r="LZ411" s="313"/>
      <c r="MB411" s="313"/>
      <c r="MD411" s="313"/>
      <c r="MF411" s="313"/>
      <c r="MH411" s="313"/>
      <c r="MJ411" s="313"/>
      <c r="ML411" s="313"/>
      <c r="MN411" s="313"/>
      <c r="MP411" s="313"/>
      <c r="MR411" s="313"/>
      <c r="MT411" s="313"/>
      <c r="MV411" s="313"/>
      <c r="MX411" s="313"/>
      <c r="MZ411" s="313"/>
      <c r="NB411" s="313"/>
      <c r="ND411" s="313"/>
      <c r="NF411" s="313"/>
      <c r="NH411" s="313"/>
      <c r="NJ411" s="313"/>
      <c r="NL411" s="313"/>
      <c r="NN411" s="313"/>
      <c r="NP411" s="313"/>
      <c r="NR411" s="313"/>
    </row>
    <row r="412" spans="1:382" s="281" customFormat="1" ht="150" customHeight="1">
      <c r="A412"/>
      <c r="B412"/>
      <c r="C412"/>
      <c r="D412"/>
      <c r="E412"/>
      <c r="F412"/>
      <c r="G412"/>
      <c r="H412"/>
      <c r="I412" t="str">
        <f>IF(M412="","",INDEX(Criterion_list!F:F,MATCH('MMS criteria'!M412,Criterion_list!C:C,0)))</f>
        <v/>
      </c>
      <c r="J412" s="312"/>
      <c r="K412" s="316" t="str">
        <f>IFERROR(IF(_xlfn.XLOOKUP($M412,Criterion_list!$C:$C,Criterion_list!A:A)=0,"",_xlfn.XLOOKUP($M412,Criterion_list!$C:$C,Criterion_list!A:A)),"")</f>
        <v/>
      </c>
      <c r="L412" s="317" t="str">
        <f>IFERROR(IF(_xlfn.XLOOKUP($M412,Criterion_list!$C:$C,Criterion_list!B:B)=0,"",_xlfn.XLOOKUP($M412,Criterion_list!$C:$C,Criterion_list!B:B)),"")</f>
        <v/>
      </c>
      <c r="M412" s="317" t="str">
        <f>IF(J412="","",_xlfn.XLOOKUP(J412,'Criteria Mapping'!B:B,'Criteria Mapping'!A:A))</f>
        <v/>
      </c>
      <c r="N412" s="318" t="str">
        <f>IFERROR(IF(_xlfn.XLOOKUP($J412,Criterion_list!$J:$J,Criterion_list!D:D)=0,"",_xlfn.XLOOKUP($J412,Criterion_list!$J:$J,Criterion_list!D:D)),"")</f>
        <v/>
      </c>
      <c r="O412" s="318" t="str">
        <f>IFERROR(IF(_xlfn.XLOOKUP($M412,Criterion_list!$C:$C,Criterion_list!E:E)=0,"",_xlfn.XLOOKUP($M412,Criterion_list!$C:$C,Criterion_list!E:E)),"")</f>
        <v/>
      </c>
      <c r="P412" s="330"/>
      <c r="Q412" s="304"/>
      <c r="R412" s="319" t="str">
        <f t="shared" si="6"/>
        <v/>
      </c>
      <c r="S412" s="304"/>
      <c r="T412" s="306"/>
      <c r="U412" s="305"/>
      <c r="V412" s="304"/>
      <c r="W412" s="304"/>
      <c r="X412" s="320" t="str">
        <f>IF(M412="","",_xlfn.XLOOKUP(M412,'Criteria Mapping'!A:A,'Criteria Mapping'!W:W))</f>
        <v/>
      </c>
      <c r="Y412" s="320" t="str">
        <f>IF(M412="","",_xlfn.XLOOKUP(M412,'Criteria Mapping'!A:A,'Criteria Mapping'!AH:AH))</f>
        <v/>
      </c>
      <c r="Z412" s="320" t="str">
        <f>IF(M412="","",_xlfn.XLOOKUP(M412,'Criteria Mapping'!A:A,'Criteria Mapping'!AD:AD))</f>
        <v/>
      </c>
      <c r="AA412"/>
      <c r="AC412" s="313"/>
      <c r="AE412" s="313"/>
      <c r="AG412" s="313"/>
      <c r="AI412" s="313"/>
      <c r="AK412" s="313"/>
      <c r="AM412" s="313"/>
      <c r="AO412" s="313"/>
      <c r="AQ412" s="313"/>
      <c r="AS412" s="313"/>
      <c r="AU412" s="313"/>
      <c r="KR412" s="313"/>
      <c r="KT412" s="313"/>
      <c r="KV412" s="313"/>
      <c r="KX412" s="313"/>
      <c r="KZ412" s="313"/>
      <c r="LB412" s="313"/>
      <c r="LD412" s="313"/>
      <c r="LF412" s="313"/>
      <c r="LH412" s="313"/>
      <c r="LJ412" s="313"/>
      <c r="LL412" s="313"/>
      <c r="LN412" s="313"/>
      <c r="LP412" s="313"/>
      <c r="LR412" s="313"/>
      <c r="LT412" s="313"/>
      <c r="LV412" s="313"/>
      <c r="LX412" s="313"/>
      <c r="LZ412" s="313"/>
      <c r="MB412" s="313"/>
      <c r="MD412" s="313"/>
      <c r="MF412" s="313"/>
      <c r="MH412" s="313"/>
      <c r="MJ412" s="313"/>
      <c r="ML412" s="313"/>
      <c r="MN412" s="313"/>
      <c r="MP412" s="313"/>
      <c r="MR412" s="313"/>
      <c r="MT412" s="313"/>
      <c r="MV412" s="313"/>
      <c r="MX412" s="313"/>
      <c r="MZ412" s="313"/>
      <c r="NB412" s="313"/>
      <c r="ND412" s="313"/>
      <c r="NF412" s="313"/>
      <c r="NH412" s="313"/>
      <c r="NJ412" s="313"/>
      <c r="NL412" s="313"/>
      <c r="NN412" s="313"/>
      <c r="NP412" s="313"/>
      <c r="NR412" s="313"/>
    </row>
    <row r="413" spans="1:382" s="281" customFormat="1" ht="150" customHeight="1">
      <c r="A413"/>
      <c r="B413"/>
      <c r="C413"/>
      <c r="D413"/>
      <c r="E413"/>
      <c r="F413"/>
      <c r="G413"/>
      <c r="H413"/>
      <c r="I413" t="str">
        <f>IF(M413="","",INDEX(Criterion_list!F:F,MATCH('MMS criteria'!M413,Criterion_list!C:C,0)))</f>
        <v/>
      </c>
      <c r="J413" s="312"/>
      <c r="K413" s="316" t="str">
        <f>IFERROR(IF(_xlfn.XLOOKUP($M413,Criterion_list!$C:$C,Criterion_list!A:A)=0,"",_xlfn.XLOOKUP($M413,Criterion_list!$C:$C,Criterion_list!A:A)),"")</f>
        <v/>
      </c>
      <c r="L413" s="317" t="str">
        <f>IFERROR(IF(_xlfn.XLOOKUP($M413,Criterion_list!$C:$C,Criterion_list!B:B)=0,"",_xlfn.XLOOKUP($M413,Criterion_list!$C:$C,Criterion_list!B:B)),"")</f>
        <v/>
      </c>
      <c r="M413" s="317" t="str">
        <f>IF(J413="","",_xlfn.XLOOKUP(J413,'Criteria Mapping'!B:B,'Criteria Mapping'!A:A))</f>
        <v/>
      </c>
      <c r="N413" s="318" t="str">
        <f>IFERROR(IF(_xlfn.XLOOKUP($J413,Criterion_list!$J:$J,Criterion_list!D:D)=0,"",_xlfn.XLOOKUP($J413,Criterion_list!$J:$J,Criterion_list!D:D)),"")</f>
        <v/>
      </c>
      <c r="O413" s="318" t="str">
        <f>IFERROR(IF(_xlfn.XLOOKUP($M413,Criterion_list!$C:$C,Criterion_list!E:E)=0,"",_xlfn.XLOOKUP($M413,Criterion_list!$C:$C,Criterion_list!E:E)),"")</f>
        <v/>
      </c>
      <c r="P413" s="330"/>
      <c r="Q413" s="304"/>
      <c r="R413" s="319" t="str">
        <f t="shared" si="6"/>
        <v/>
      </c>
      <c r="S413" s="304"/>
      <c r="T413" s="306"/>
      <c r="U413" s="305"/>
      <c r="V413" s="304"/>
      <c r="W413" s="304"/>
      <c r="X413" s="320" t="str">
        <f>IF(M413="","",_xlfn.XLOOKUP(M413,'Criteria Mapping'!A:A,'Criteria Mapping'!W:W))</f>
        <v/>
      </c>
      <c r="Y413" s="320" t="str">
        <f>IF(M413="","",_xlfn.XLOOKUP(M413,'Criteria Mapping'!A:A,'Criteria Mapping'!AH:AH))</f>
        <v/>
      </c>
      <c r="Z413" s="320" t="str">
        <f>IF(M413="","",_xlfn.XLOOKUP(M413,'Criteria Mapping'!A:A,'Criteria Mapping'!AD:AD))</f>
        <v/>
      </c>
      <c r="AA413"/>
      <c r="AC413" s="313"/>
      <c r="AE413" s="313"/>
      <c r="AG413" s="313"/>
      <c r="AI413" s="313"/>
      <c r="AK413" s="313"/>
      <c r="AM413" s="313"/>
      <c r="AO413" s="313"/>
      <c r="AQ413" s="313"/>
      <c r="AS413" s="313"/>
      <c r="AU413" s="313"/>
      <c r="KR413" s="313"/>
      <c r="KT413" s="313"/>
      <c r="KV413" s="313"/>
      <c r="KX413" s="313"/>
      <c r="KZ413" s="313"/>
      <c r="LB413" s="313"/>
      <c r="LD413" s="313"/>
      <c r="LF413" s="313"/>
      <c r="LH413" s="313"/>
      <c r="LJ413" s="313"/>
      <c r="LL413" s="313"/>
      <c r="LN413" s="313"/>
      <c r="LP413" s="313"/>
      <c r="LR413" s="313"/>
      <c r="LT413" s="313"/>
      <c r="LV413" s="313"/>
      <c r="LX413" s="313"/>
      <c r="LZ413" s="313"/>
      <c r="MB413" s="313"/>
      <c r="MD413" s="313"/>
      <c r="MF413" s="313"/>
      <c r="MH413" s="313"/>
      <c r="MJ413" s="313"/>
      <c r="ML413" s="313"/>
      <c r="MN413" s="313"/>
      <c r="MP413" s="313"/>
      <c r="MR413" s="313"/>
      <c r="MT413" s="313"/>
      <c r="MV413" s="313"/>
      <c r="MX413" s="313"/>
      <c r="MZ413" s="313"/>
      <c r="NB413" s="313"/>
      <c r="ND413" s="313"/>
      <c r="NF413" s="313"/>
      <c r="NH413" s="313"/>
      <c r="NJ413" s="313"/>
      <c r="NL413" s="313"/>
      <c r="NN413" s="313"/>
      <c r="NP413" s="313"/>
      <c r="NR413" s="313"/>
    </row>
    <row r="414" spans="1:382" s="281" customFormat="1" ht="150" customHeight="1">
      <c r="A414"/>
      <c r="B414"/>
      <c r="C414"/>
      <c r="D414"/>
      <c r="E414"/>
      <c r="F414"/>
      <c r="G414"/>
      <c r="H414"/>
      <c r="I414" t="str">
        <f>IF(M414="","",INDEX(Criterion_list!F:F,MATCH('MMS criteria'!M414,Criterion_list!C:C,0)))</f>
        <v/>
      </c>
      <c r="J414" s="312"/>
      <c r="K414" s="316" t="str">
        <f>IFERROR(IF(_xlfn.XLOOKUP($M414,Criterion_list!$C:$C,Criterion_list!A:A)=0,"",_xlfn.XLOOKUP($M414,Criterion_list!$C:$C,Criterion_list!A:A)),"")</f>
        <v/>
      </c>
      <c r="L414" s="317" t="str">
        <f>IFERROR(IF(_xlfn.XLOOKUP($M414,Criterion_list!$C:$C,Criterion_list!B:B)=0,"",_xlfn.XLOOKUP($M414,Criterion_list!$C:$C,Criterion_list!B:B)),"")</f>
        <v/>
      </c>
      <c r="M414" s="317" t="str">
        <f>IF(J414="","",_xlfn.XLOOKUP(J414,'Criteria Mapping'!B:B,'Criteria Mapping'!A:A))</f>
        <v/>
      </c>
      <c r="N414" s="318" t="str">
        <f>IFERROR(IF(_xlfn.XLOOKUP($J414,Criterion_list!$J:$J,Criterion_list!D:D)=0,"",_xlfn.XLOOKUP($J414,Criterion_list!$J:$J,Criterion_list!D:D)),"")</f>
        <v/>
      </c>
      <c r="O414" s="318" t="str">
        <f>IFERROR(IF(_xlfn.XLOOKUP($M414,Criterion_list!$C:$C,Criterion_list!E:E)=0,"",_xlfn.XLOOKUP($M414,Criterion_list!$C:$C,Criterion_list!E:E)),"")</f>
        <v/>
      </c>
      <c r="P414" s="330"/>
      <c r="Q414" s="304"/>
      <c r="R414" s="319" t="str">
        <f t="shared" si="6"/>
        <v/>
      </c>
      <c r="S414" s="304"/>
      <c r="T414" s="306"/>
      <c r="U414" s="305"/>
      <c r="V414" s="304"/>
      <c r="W414" s="304"/>
      <c r="X414" s="320" t="str">
        <f>IF(M414="","",_xlfn.XLOOKUP(M414,'Criteria Mapping'!A:A,'Criteria Mapping'!W:W))</f>
        <v/>
      </c>
      <c r="Y414" s="320" t="str">
        <f>IF(M414="","",_xlfn.XLOOKUP(M414,'Criteria Mapping'!A:A,'Criteria Mapping'!AH:AH))</f>
        <v/>
      </c>
      <c r="Z414" s="320" t="str">
        <f>IF(M414="","",_xlfn.XLOOKUP(M414,'Criteria Mapping'!A:A,'Criteria Mapping'!AD:AD))</f>
        <v/>
      </c>
      <c r="AA414"/>
      <c r="AC414" s="313"/>
      <c r="AE414" s="313"/>
      <c r="AG414" s="313"/>
      <c r="AI414" s="313"/>
      <c r="AK414" s="313"/>
      <c r="AM414" s="313"/>
      <c r="AO414" s="313"/>
      <c r="AQ414" s="313"/>
      <c r="AS414" s="313"/>
      <c r="AU414" s="313"/>
      <c r="KR414" s="313"/>
      <c r="KT414" s="313"/>
      <c r="KV414" s="313"/>
      <c r="KX414" s="313"/>
      <c r="KZ414" s="313"/>
      <c r="LB414" s="313"/>
      <c r="LD414" s="313"/>
      <c r="LF414" s="313"/>
      <c r="LH414" s="313"/>
      <c r="LJ414" s="313"/>
      <c r="LL414" s="313"/>
      <c r="LN414" s="313"/>
      <c r="LP414" s="313"/>
      <c r="LR414" s="313"/>
      <c r="LT414" s="313"/>
      <c r="LV414" s="313"/>
      <c r="LX414" s="313"/>
      <c r="LZ414" s="313"/>
      <c r="MB414" s="313"/>
      <c r="MD414" s="313"/>
      <c r="MF414" s="313"/>
      <c r="MH414" s="313"/>
      <c r="MJ414" s="313"/>
      <c r="ML414" s="313"/>
      <c r="MN414" s="313"/>
      <c r="MP414" s="313"/>
      <c r="MR414" s="313"/>
      <c r="MT414" s="313"/>
      <c r="MV414" s="313"/>
      <c r="MX414" s="313"/>
      <c r="MZ414" s="313"/>
      <c r="NB414" s="313"/>
      <c r="ND414" s="313"/>
      <c r="NF414" s="313"/>
      <c r="NH414" s="313"/>
      <c r="NJ414" s="313"/>
      <c r="NL414" s="313"/>
      <c r="NN414" s="313"/>
      <c r="NP414" s="313"/>
      <c r="NR414" s="313"/>
    </row>
    <row r="415" spans="1:382" s="281" customFormat="1" ht="150" customHeight="1">
      <c r="A415"/>
      <c r="B415"/>
      <c r="C415"/>
      <c r="D415"/>
      <c r="E415"/>
      <c r="F415"/>
      <c r="G415"/>
      <c r="H415"/>
      <c r="I415" t="str">
        <f>IF(M415="","",INDEX(Criterion_list!F:F,MATCH('MMS criteria'!M415,Criterion_list!C:C,0)))</f>
        <v/>
      </c>
      <c r="J415" s="312"/>
      <c r="K415" s="316" t="str">
        <f>IFERROR(IF(_xlfn.XLOOKUP($M415,Criterion_list!$C:$C,Criterion_list!A:A)=0,"",_xlfn.XLOOKUP($M415,Criterion_list!$C:$C,Criterion_list!A:A)),"")</f>
        <v/>
      </c>
      <c r="L415" s="317" t="str">
        <f>IFERROR(IF(_xlfn.XLOOKUP($M415,Criterion_list!$C:$C,Criterion_list!B:B)=0,"",_xlfn.XLOOKUP($M415,Criterion_list!$C:$C,Criterion_list!B:B)),"")</f>
        <v/>
      </c>
      <c r="M415" s="317" t="str">
        <f>IF(J415="","",_xlfn.XLOOKUP(J415,'Criteria Mapping'!B:B,'Criteria Mapping'!A:A))</f>
        <v/>
      </c>
      <c r="N415" s="318" t="str">
        <f>IFERROR(IF(_xlfn.XLOOKUP($J415,Criterion_list!$J:$J,Criterion_list!D:D)=0,"",_xlfn.XLOOKUP($J415,Criterion_list!$J:$J,Criterion_list!D:D)),"")</f>
        <v/>
      </c>
      <c r="O415" s="318" t="str">
        <f>IFERROR(IF(_xlfn.XLOOKUP($M415,Criterion_list!$C:$C,Criterion_list!E:E)=0,"",_xlfn.XLOOKUP($M415,Criterion_list!$C:$C,Criterion_list!E:E)),"")</f>
        <v/>
      </c>
      <c r="P415" s="330"/>
      <c r="Q415" s="304"/>
      <c r="R415" s="319" t="str">
        <f t="shared" si="6"/>
        <v/>
      </c>
      <c r="S415" s="304"/>
      <c r="T415" s="306"/>
      <c r="U415" s="305"/>
      <c r="V415" s="304"/>
      <c r="W415" s="304"/>
      <c r="X415" s="320" t="str">
        <f>IF(M415="","",_xlfn.XLOOKUP(M415,'Criteria Mapping'!A:A,'Criteria Mapping'!W:W))</f>
        <v/>
      </c>
      <c r="Y415" s="320" t="str">
        <f>IF(M415="","",_xlfn.XLOOKUP(M415,'Criteria Mapping'!A:A,'Criteria Mapping'!AH:AH))</f>
        <v/>
      </c>
      <c r="Z415" s="320" t="str">
        <f>IF(M415="","",_xlfn.XLOOKUP(M415,'Criteria Mapping'!A:A,'Criteria Mapping'!AD:AD))</f>
        <v/>
      </c>
      <c r="AA415"/>
      <c r="AC415" s="313"/>
      <c r="AE415" s="313"/>
      <c r="AG415" s="313"/>
      <c r="AI415" s="313"/>
      <c r="AK415" s="313"/>
      <c r="AM415" s="313"/>
      <c r="AO415" s="313"/>
      <c r="AQ415" s="313"/>
      <c r="AS415" s="313"/>
      <c r="AU415" s="313"/>
      <c r="KR415" s="313"/>
      <c r="KT415" s="313"/>
      <c r="KV415" s="313"/>
      <c r="KX415" s="313"/>
      <c r="KZ415" s="313"/>
      <c r="LB415" s="313"/>
      <c r="LD415" s="313"/>
      <c r="LF415" s="313"/>
      <c r="LH415" s="313"/>
      <c r="LJ415" s="313"/>
      <c r="LL415" s="313"/>
      <c r="LN415" s="313"/>
      <c r="LP415" s="313"/>
      <c r="LR415" s="313"/>
      <c r="LT415" s="313"/>
      <c r="LV415" s="313"/>
      <c r="LX415" s="313"/>
      <c r="LZ415" s="313"/>
      <c r="MB415" s="313"/>
      <c r="MD415" s="313"/>
      <c r="MF415" s="313"/>
      <c r="MH415" s="313"/>
      <c r="MJ415" s="313"/>
      <c r="ML415" s="313"/>
      <c r="MN415" s="313"/>
      <c r="MP415" s="313"/>
      <c r="MR415" s="313"/>
      <c r="MT415" s="313"/>
      <c r="MV415" s="313"/>
      <c r="MX415" s="313"/>
      <c r="MZ415" s="313"/>
      <c r="NB415" s="313"/>
      <c r="ND415" s="313"/>
      <c r="NF415" s="313"/>
      <c r="NH415" s="313"/>
      <c r="NJ415" s="313"/>
      <c r="NL415" s="313"/>
      <c r="NN415" s="313"/>
      <c r="NP415" s="313"/>
      <c r="NR415" s="313"/>
    </row>
    <row r="416" spans="1:382" s="281" customFormat="1" ht="150" customHeight="1">
      <c r="A416"/>
      <c r="B416"/>
      <c r="C416"/>
      <c r="D416"/>
      <c r="E416"/>
      <c r="F416"/>
      <c r="G416"/>
      <c r="H416"/>
      <c r="I416" t="str">
        <f>IF(M416="","",INDEX(Criterion_list!F:F,MATCH('MMS criteria'!M416,Criterion_list!C:C,0)))</f>
        <v/>
      </c>
      <c r="J416" s="312"/>
      <c r="K416" s="316" t="str">
        <f>IFERROR(IF(_xlfn.XLOOKUP($M416,Criterion_list!$C:$C,Criterion_list!A:A)=0,"",_xlfn.XLOOKUP($M416,Criterion_list!$C:$C,Criterion_list!A:A)),"")</f>
        <v/>
      </c>
      <c r="L416" s="317" t="str">
        <f>IFERROR(IF(_xlfn.XLOOKUP($M416,Criterion_list!$C:$C,Criterion_list!B:B)=0,"",_xlfn.XLOOKUP($M416,Criterion_list!$C:$C,Criterion_list!B:B)),"")</f>
        <v/>
      </c>
      <c r="M416" s="317" t="str">
        <f>IF(J416="","",_xlfn.XLOOKUP(J416,'Criteria Mapping'!B:B,'Criteria Mapping'!A:A))</f>
        <v/>
      </c>
      <c r="N416" s="318" t="str">
        <f>IFERROR(IF(_xlfn.XLOOKUP($J416,Criterion_list!$J:$J,Criterion_list!D:D)=0,"",_xlfn.XLOOKUP($J416,Criterion_list!$J:$J,Criterion_list!D:D)),"")</f>
        <v/>
      </c>
      <c r="O416" s="318" t="str">
        <f>IFERROR(IF(_xlfn.XLOOKUP($M416,Criterion_list!$C:$C,Criterion_list!E:E)=0,"",_xlfn.XLOOKUP($M416,Criterion_list!$C:$C,Criterion_list!E:E)),"")</f>
        <v/>
      </c>
      <c r="P416" s="330"/>
      <c r="Q416" s="304"/>
      <c r="R416" s="319" t="str">
        <f t="shared" si="6"/>
        <v/>
      </c>
      <c r="S416" s="304"/>
      <c r="T416" s="306"/>
      <c r="U416" s="305"/>
      <c r="V416" s="304"/>
      <c r="W416" s="304"/>
      <c r="X416" s="320" t="str">
        <f>IF(M416="","",_xlfn.XLOOKUP(M416,'Criteria Mapping'!A:A,'Criteria Mapping'!W:W))</f>
        <v/>
      </c>
      <c r="Y416" s="320" t="str">
        <f>IF(M416="","",_xlfn.XLOOKUP(M416,'Criteria Mapping'!A:A,'Criteria Mapping'!AH:AH))</f>
        <v/>
      </c>
      <c r="Z416" s="320" t="str">
        <f>IF(M416="","",_xlfn.XLOOKUP(M416,'Criteria Mapping'!A:A,'Criteria Mapping'!AD:AD))</f>
        <v/>
      </c>
      <c r="AA416"/>
      <c r="AC416" s="313"/>
      <c r="AE416" s="313"/>
      <c r="AG416" s="313"/>
      <c r="AI416" s="313"/>
      <c r="AK416" s="313"/>
      <c r="AM416" s="313"/>
      <c r="AO416" s="313"/>
      <c r="AQ416" s="313"/>
      <c r="AS416" s="313"/>
      <c r="AU416" s="313"/>
      <c r="KR416" s="313"/>
      <c r="KT416" s="313"/>
      <c r="KV416" s="313"/>
      <c r="KX416" s="313"/>
      <c r="KZ416" s="313"/>
      <c r="LB416" s="313"/>
      <c r="LD416" s="313"/>
      <c r="LF416" s="313"/>
      <c r="LH416" s="313"/>
      <c r="LJ416" s="313"/>
      <c r="LL416" s="313"/>
      <c r="LN416" s="313"/>
      <c r="LP416" s="313"/>
      <c r="LR416" s="313"/>
      <c r="LT416" s="313"/>
      <c r="LV416" s="313"/>
      <c r="LX416" s="313"/>
      <c r="LZ416" s="313"/>
      <c r="MB416" s="313"/>
      <c r="MD416" s="313"/>
      <c r="MF416" s="313"/>
      <c r="MH416" s="313"/>
      <c r="MJ416" s="313"/>
      <c r="ML416" s="313"/>
      <c r="MN416" s="313"/>
      <c r="MP416" s="313"/>
      <c r="MR416" s="313"/>
      <c r="MT416" s="313"/>
      <c r="MV416" s="313"/>
      <c r="MX416" s="313"/>
      <c r="MZ416" s="313"/>
      <c r="NB416" s="313"/>
      <c r="ND416" s="313"/>
      <c r="NF416" s="313"/>
      <c r="NH416" s="313"/>
      <c r="NJ416" s="313"/>
      <c r="NL416" s="313"/>
      <c r="NN416" s="313"/>
      <c r="NP416" s="313"/>
      <c r="NR416" s="313"/>
    </row>
    <row r="417" spans="1:382" s="281" customFormat="1" ht="150" customHeight="1">
      <c r="A417"/>
      <c r="B417"/>
      <c r="C417"/>
      <c r="D417"/>
      <c r="E417"/>
      <c r="F417"/>
      <c r="G417"/>
      <c r="H417"/>
      <c r="I417" t="str">
        <f>IF(M417="","",INDEX(Criterion_list!F:F,MATCH('MMS criteria'!M417,Criterion_list!C:C,0)))</f>
        <v/>
      </c>
      <c r="J417" s="312"/>
      <c r="K417" s="316" t="str">
        <f>IFERROR(IF(_xlfn.XLOOKUP($M417,Criterion_list!$C:$C,Criterion_list!A:A)=0,"",_xlfn.XLOOKUP($M417,Criterion_list!$C:$C,Criterion_list!A:A)),"")</f>
        <v/>
      </c>
      <c r="L417" s="317" t="str">
        <f>IFERROR(IF(_xlfn.XLOOKUP($M417,Criterion_list!$C:$C,Criterion_list!B:B)=0,"",_xlfn.XLOOKUP($M417,Criterion_list!$C:$C,Criterion_list!B:B)),"")</f>
        <v/>
      </c>
      <c r="M417" s="317" t="str">
        <f>IF(J417="","",_xlfn.XLOOKUP(J417,'Criteria Mapping'!B:B,'Criteria Mapping'!A:A))</f>
        <v/>
      </c>
      <c r="N417" s="318" t="str">
        <f>IFERROR(IF(_xlfn.XLOOKUP($J417,Criterion_list!$J:$J,Criterion_list!D:D)=0,"",_xlfn.XLOOKUP($J417,Criterion_list!$J:$J,Criterion_list!D:D)),"")</f>
        <v/>
      </c>
      <c r="O417" s="318" t="str">
        <f>IFERROR(IF(_xlfn.XLOOKUP($M417,Criterion_list!$C:$C,Criterion_list!E:E)=0,"",_xlfn.XLOOKUP($M417,Criterion_list!$C:$C,Criterion_list!E:E)),"")</f>
        <v/>
      </c>
      <c r="P417" s="330"/>
      <c r="Q417" s="304"/>
      <c r="R417" s="319" t="str">
        <f t="shared" si="6"/>
        <v/>
      </c>
      <c r="S417" s="304"/>
      <c r="T417" s="306"/>
      <c r="U417" s="305"/>
      <c r="V417" s="304"/>
      <c r="W417" s="304"/>
      <c r="X417" s="320" t="str">
        <f>IF(M417="","",_xlfn.XLOOKUP(M417,'Criteria Mapping'!A:A,'Criteria Mapping'!W:W))</f>
        <v/>
      </c>
      <c r="Y417" s="320" t="str">
        <f>IF(M417="","",_xlfn.XLOOKUP(M417,'Criteria Mapping'!A:A,'Criteria Mapping'!AH:AH))</f>
        <v/>
      </c>
      <c r="Z417" s="320" t="str">
        <f>IF(M417="","",_xlfn.XLOOKUP(M417,'Criteria Mapping'!A:A,'Criteria Mapping'!AD:AD))</f>
        <v/>
      </c>
      <c r="AA417"/>
      <c r="AC417" s="313"/>
      <c r="AE417" s="313"/>
      <c r="AG417" s="313"/>
      <c r="AI417" s="313"/>
      <c r="AK417" s="313"/>
      <c r="AM417" s="313"/>
      <c r="AO417" s="313"/>
      <c r="AQ417" s="313"/>
      <c r="AS417" s="313"/>
      <c r="AU417" s="313"/>
      <c r="KR417" s="313"/>
      <c r="KT417" s="313"/>
      <c r="KV417" s="313"/>
      <c r="KX417" s="313"/>
      <c r="KZ417" s="313"/>
      <c r="LB417" s="313"/>
      <c r="LD417" s="313"/>
      <c r="LF417" s="313"/>
      <c r="LH417" s="313"/>
      <c r="LJ417" s="313"/>
      <c r="LL417" s="313"/>
      <c r="LN417" s="313"/>
      <c r="LP417" s="313"/>
      <c r="LR417" s="313"/>
      <c r="LT417" s="313"/>
      <c r="LV417" s="313"/>
      <c r="LX417" s="313"/>
      <c r="LZ417" s="313"/>
      <c r="MB417" s="313"/>
      <c r="MD417" s="313"/>
      <c r="MF417" s="313"/>
      <c r="MH417" s="313"/>
      <c r="MJ417" s="313"/>
      <c r="ML417" s="313"/>
      <c r="MN417" s="313"/>
      <c r="MP417" s="313"/>
      <c r="MR417" s="313"/>
      <c r="MT417" s="313"/>
      <c r="MV417" s="313"/>
      <c r="MX417" s="313"/>
      <c r="MZ417" s="313"/>
      <c r="NB417" s="313"/>
      <c r="ND417" s="313"/>
      <c r="NF417" s="313"/>
      <c r="NH417" s="313"/>
      <c r="NJ417" s="313"/>
      <c r="NL417" s="313"/>
      <c r="NN417" s="313"/>
      <c r="NP417" s="313"/>
      <c r="NR417" s="313"/>
    </row>
    <row r="418" spans="1:382" s="281" customFormat="1" ht="150" customHeight="1">
      <c r="A418"/>
      <c r="B418"/>
      <c r="C418"/>
      <c r="D418"/>
      <c r="E418"/>
      <c r="F418"/>
      <c r="G418"/>
      <c r="H418"/>
      <c r="I418" t="str">
        <f>IF(M418="","",INDEX(Criterion_list!F:F,MATCH('MMS criteria'!M418,Criterion_list!C:C,0)))</f>
        <v/>
      </c>
      <c r="J418" s="312"/>
      <c r="K418" s="316" t="str">
        <f>IFERROR(IF(_xlfn.XLOOKUP($M418,Criterion_list!$C:$C,Criterion_list!A:A)=0,"",_xlfn.XLOOKUP($M418,Criterion_list!$C:$C,Criterion_list!A:A)),"")</f>
        <v/>
      </c>
      <c r="L418" s="317" t="str">
        <f>IFERROR(IF(_xlfn.XLOOKUP($M418,Criterion_list!$C:$C,Criterion_list!B:B)=0,"",_xlfn.XLOOKUP($M418,Criterion_list!$C:$C,Criterion_list!B:B)),"")</f>
        <v/>
      </c>
      <c r="M418" s="317" t="str">
        <f>IF(J418="","",_xlfn.XLOOKUP(J418,'Criteria Mapping'!B:B,'Criteria Mapping'!A:A))</f>
        <v/>
      </c>
      <c r="N418" s="318" t="str">
        <f>IFERROR(IF(_xlfn.XLOOKUP($J418,Criterion_list!$J:$J,Criterion_list!D:D)=0,"",_xlfn.XLOOKUP($J418,Criterion_list!$J:$J,Criterion_list!D:D)),"")</f>
        <v/>
      </c>
      <c r="O418" s="318" t="str">
        <f>IFERROR(IF(_xlfn.XLOOKUP($M418,Criterion_list!$C:$C,Criterion_list!E:E)=0,"",_xlfn.XLOOKUP($M418,Criterion_list!$C:$C,Criterion_list!E:E)),"")</f>
        <v/>
      </c>
      <c r="P418" s="330"/>
      <c r="Q418" s="304"/>
      <c r="R418" s="319" t="str">
        <f t="shared" si="6"/>
        <v/>
      </c>
      <c r="S418" s="304"/>
      <c r="T418" s="306"/>
      <c r="U418" s="305"/>
      <c r="V418" s="304"/>
      <c r="W418" s="304"/>
      <c r="X418" s="320" t="str">
        <f>IF(M418="","",_xlfn.XLOOKUP(M418,'Criteria Mapping'!A:A,'Criteria Mapping'!W:W))</f>
        <v/>
      </c>
      <c r="Y418" s="320" t="str">
        <f>IF(M418="","",_xlfn.XLOOKUP(M418,'Criteria Mapping'!A:A,'Criteria Mapping'!AH:AH))</f>
        <v/>
      </c>
      <c r="Z418" s="320" t="str">
        <f>IF(M418="","",_xlfn.XLOOKUP(M418,'Criteria Mapping'!A:A,'Criteria Mapping'!AD:AD))</f>
        <v/>
      </c>
      <c r="AA418"/>
      <c r="AC418" s="313"/>
      <c r="AE418" s="313"/>
      <c r="AG418" s="313"/>
      <c r="AI418" s="313"/>
      <c r="AK418" s="313"/>
      <c r="AM418" s="313"/>
      <c r="AO418" s="313"/>
      <c r="AQ418" s="313"/>
      <c r="AS418" s="313"/>
      <c r="AU418" s="313"/>
      <c r="KR418" s="313"/>
      <c r="KT418" s="313"/>
      <c r="KV418" s="313"/>
      <c r="KX418" s="313"/>
      <c r="KZ418" s="313"/>
      <c r="LB418" s="313"/>
      <c r="LD418" s="313"/>
      <c r="LF418" s="313"/>
      <c r="LH418" s="313"/>
      <c r="LJ418" s="313"/>
      <c r="LL418" s="313"/>
      <c r="LN418" s="313"/>
      <c r="LP418" s="313"/>
      <c r="LR418" s="313"/>
      <c r="LT418" s="313"/>
      <c r="LV418" s="313"/>
      <c r="LX418" s="313"/>
      <c r="LZ418" s="313"/>
      <c r="MB418" s="313"/>
      <c r="MD418" s="313"/>
      <c r="MF418" s="313"/>
      <c r="MH418" s="313"/>
      <c r="MJ418" s="313"/>
      <c r="ML418" s="313"/>
      <c r="MN418" s="313"/>
      <c r="MP418" s="313"/>
      <c r="MR418" s="313"/>
      <c r="MT418" s="313"/>
      <c r="MV418" s="313"/>
      <c r="MX418" s="313"/>
      <c r="MZ418" s="313"/>
      <c r="NB418" s="313"/>
      <c r="ND418" s="313"/>
      <c r="NF418" s="313"/>
      <c r="NH418" s="313"/>
      <c r="NJ418" s="313"/>
      <c r="NL418" s="313"/>
      <c r="NN418" s="313"/>
      <c r="NP418" s="313"/>
      <c r="NR418" s="313"/>
    </row>
    <row r="419" spans="1:382" s="281" customFormat="1" ht="150" customHeight="1">
      <c r="A419"/>
      <c r="B419"/>
      <c r="C419"/>
      <c r="D419"/>
      <c r="E419"/>
      <c r="F419"/>
      <c r="G419"/>
      <c r="H419"/>
      <c r="I419" t="str">
        <f>IF(M419="","",INDEX(Criterion_list!F:F,MATCH('MMS criteria'!M419,Criterion_list!C:C,0)))</f>
        <v/>
      </c>
      <c r="J419" s="312"/>
      <c r="K419" s="316" t="str">
        <f>IFERROR(IF(_xlfn.XLOOKUP($M419,Criterion_list!$C:$C,Criterion_list!A:A)=0,"",_xlfn.XLOOKUP($M419,Criterion_list!$C:$C,Criterion_list!A:A)),"")</f>
        <v/>
      </c>
      <c r="L419" s="317" t="str">
        <f>IFERROR(IF(_xlfn.XLOOKUP($M419,Criterion_list!$C:$C,Criterion_list!B:B)=0,"",_xlfn.XLOOKUP($M419,Criterion_list!$C:$C,Criterion_list!B:B)),"")</f>
        <v/>
      </c>
      <c r="M419" s="317" t="str">
        <f>IF(J419="","",_xlfn.XLOOKUP(J419,'Criteria Mapping'!B:B,'Criteria Mapping'!A:A))</f>
        <v/>
      </c>
      <c r="N419" s="318" t="str">
        <f>IFERROR(IF(_xlfn.XLOOKUP($J419,Criterion_list!$J:$J,Criterion_list!D:D)=0,"",_xlfn.XLOOKUP($J419,Criterion_list!$J:$J,Criterion_list!D:D)),"")</f>
        <v/>
      </c>
      <c r="O419" s="318" t="str">
        <f>IFERROR(IF(_xlfn.XLOOKUP($M419,Criterion_list!$C:$C,Criterion_list!E:E)=0,"",_xlfn.XLOOKUP($M419,Criterion_list!$C:$C,Criterion_list!E:E)),"")</f>
        <v/>
      </c>
      <c r="P419" s="330"/>
      <c r="Q419" s="304"/>
      <c r="R419" s="319" t="str">
        <f t="shared" si="6"/>
        <v/>
      </c>
      <c r="S419" s="304"/>
      <c r="T419" s="306"/>
      <c r="U419" s="305"/>
      <c r="V419" s="304"/>
      <c r="W419" s="304"/>
      <c r="X419" s="320" t="str">
        <f>IF(M419="","",_xlfn.XLOOKUP(M419,'Criteria Mapping'!A:A,'Criteria Mapping'!W:W))</f>
        <v/>
      </c>
      <c r="Y419" s="320" t="str">
        <f>IF(M419="","",_xlfn.XLOOKUP(M419,'Criteria Mapping'!A:A,'Criteria Mapping'!AH:AH))</f>
        <v/>
      </c>
      <c r="Z419" s="320" t="str">
        <f>IF(M419="","",_xlfn.XLOOKUP(M419,'Criteria Mapping'!A:A,'Criteria Mapping'!AD:AD))</f>
        <v/>
      </c>
      <c r="AA419"/>
      <c r="AC419" s="313"/>
      <c r="AE419" s="313"/>
      <c r="AG419" s="313"/>
      <c r="AI419" s="313"/>
      <c r="AK419" s="313"/>
      <c r="AM419" s="313"/>
      <c r="AO419" s="313"/>
      <c r="AQ419" s="313"/>
      <c r="AS419" s="313"/>
      <c r="AU419" s="313"/>
      <c r="KR419" s="313"/>
      <c r="KT419" s="313"/>
      <c r="KV419" s="313"/>
      <c r="KX419" s="313"/>
      <c r="KZ419" s="313"/>
      <c r="LB419" s="313"/>
      <c r="LD419" s="313"/>
      <c r="LF419" s="313"/>
      <c r="LH419" s="313"/>
      <c r="LJ419" s="313"/>
      <c r="LL419" s="313"/>
      <c r="LN419" s="313"/>
      <c r="LP419" s="313"/>
      <c r="LR419" s="313"/>
      <c r="LT419" s="313"/>
      <c r="LV419" s="313"/>
      <c r="LX419" s="313"/>
      <c r="LZ419" s="313"/>
      <c r="MB419" s="313"/>
      <c r="MD419" s="313"/>
      <c r="MF419" s="313"/>
      <c r="MH419" s="313"/>
      <c r="MJ419" s="313"/>
      <c r="ML419" s="313"/>
      <c r="MN419" s="313"/>
      <c r="MP419" s="313"/>
      <c r="MR419" s="313"/>
      <c r="MT419" s="313"/>
      <c r="MV419" s="313"/>
      <c r="MX419" s="313"/>
      <c r="MZ419" s="313"/>
      <c r="NB419" s="313"/>
      <c r="ND419" s="313"/>
      <c r="NF419" s="313"/>
      <c r="NH419" s="313"/>
      <c r="NJ419" s="313"/>
      <c r="NL419" s="313"/>
      <c r="NN419" s="313"/>
      <c r="NP419" s="313"/>
      <c r="NR419" s="313"/>
    </row>
    <row r="420" spans="1:382" s="281" customFormat="1" ht="150" customHeight="1">
      <c r="A420"/>
      <c r="B420"/>
      <c r="C420"/>
      <c r="D420"/>
      <c r="E420"/>
      <c r="F420"/>
      <c r="G420"/>
      <c r="H420"/>
      <c r="I420" t="str">
        <f>IF(M420="","",INDEX(Criterion_list!F:F,MATCH('MMS criteria'!M420,Criterion_list!C:C,0)))</f>
        <v/>
      </c>
      <c r="J420" s="312"/>
      <c r="K420" s="316" t="str">
        <f>IFERROR(IF(_xlfn.XLOOKUP($M420,Criterion_list!$C:$C,Criterion_list!A:A)=0,"",_xlfn.XLOOKUP($M420,Criterion_list!$C:$C,Criterion_list!A:A)),"")</f>
        <v/>
      </c>
      <c r="L420" s="317" t="str">
        <f>IFERROR(IF(_xlfn.XLOOKUP($M420,Criterion_list!$C:$C,Criterion_list!B:B)=0,"",_xlfn.XLOOKUP($M420,Criterion_list!$C:$C,Criterion_list!B:B)),"")</f>
        <v/>
      </c>
      <c r="M420" s="317" t="str">
        <f>IF(J420="","",_xlfn.XLOOKUP(J420,'Criteria Mapping'!B:B,'Criteria Mapping'!A:A))</f>
        <v/>
      </c>
      <c r="N420" s="318" t="str">
        <f>IFERROR(IF(_xlfn.XLOOKUP($J420,Criterion_list!$J:$J,Criterion_list!D:D)=0,"",_xlfn.XLOOKUP($J420,Criterion_list!$J:$J,Criterion_list!D:D)),"")</f>
        <v/>
      </c>
      <c r="O420" s="318" t="str">
        <f>IFERROR(IF(_xlfn.XLOOKUP($M420,Criterion_list!$C:$C,Criterion_list!E:E)=0,"",_xlfn.XLOOKUP($M420,Criterion_list!$C:$C,Criterion_list!E:E)),"")</f>
        <v/>
      </c>
      <c r="P420" s="330"/>
      <c r="Q420" s="304"/>
      <c r="R420" s="319" t="str">
        <f t="shared" si="6"/>
        <v/>
      </c>
      <c r="S420" s="304"/>
      <c r="T420" s="306"/>
      <c r="U420" s="305"/>
      <c r="V420" s="304"/>
      <c r="W420" s="304"/>
      <c r="X420" s="320" t="str">
        <f>IF(M420="","",_xlfn.XLOOKUP(M420,'Criteria Mapping'!A:A,'Criteria Mapping'!W:W))</f>
        <v/>
      </c>
      <c r="Y420" s="320" t="str">
        <f>IF(M420="","",_xlfn.XLOOKUP(M420,'Criteria Mapping'!A:A,'Criteria Mapping'!AH:AH))</f>
        <v/>
      </c>
      <c r="Z420" s="320" t="str">
        <f>IF(M420="","",_xlfn.XLOOKUP(M420,'Criteria Mapping'!A:A,'Criteria Mapping'!AD:AD))</f>
        <v/>
      </c>
      <c r="AA420"/>
      <c r="AC420" s="313"/>
      <c r="AE420" s="313"/>
      <c r="AG420" s="313"/>
      <c r="AI420" s="313"/>
      <c r="AK420" s="313"/>
      <c r="AM420" s="313"/>
      <c r="AO420" s="313"/>
      <c r="AQ420" s="313"/>
      <c r="AS420" s="313"/>
      <c r="AU420" s="313"/>
      <c r="KR420" s="313"/>
      <c r="KT420" s="313"/>
      <c r="KV420" s="313"/>
      <c r="KX420" s="313"/>
      <c r="KZ420" s="313"/>
      <c r="LB420" s="313"/>
      <c r="LD420" s="313"/>
      <c r="LF420" s="313"/>
      <c r="LH420" s="313"/>
      <c r="LJ420" s="313"/>
      <c r="LL420" s="313"/>
      <c r="LN420" s="313"/>
      <c r="LP420" s="313"/>
      <c r="LR420" s="313"/>
      <c r="LT420" s="313"/>
      <c r="LV420" s="313"/>
      <c r="LX420" s="313"/>
      <c r="LZ420" s="313"/>
      <c r="MB420" s="313"/>
      <c r="MD420" s="313"/>
      <c r="MF420" s="313"/>
      <c r="MH420" s="313"/>
      <c r="MJ420" s="313"/>
      <c r="ML420" s="313"/>
      <c r="MN420" s="313"/>
      <c r="MP420" s="313"/>
      <c r="MR420" s="313"/>
      <c r="MT420" s="313"/>
      <c r="MV420" s="313"/>
      <c r="MX420" s="313"/>
      <c r="MZ420" s="313"/>
      <c r="NB420" s="313"/>
      <c r="ND420" s="313"/>
      <c r="NF420" s="313"/>
      <c r="NH420" s="313"/>
      <c r="NJ420" s="313"/>
      <c r="NL420" s="313"/>
      <c r="NN420" s="313"/>
      <c r="NP420" s="313"/>
      <c r="NR420" s="313"/>
    </row>
    <row r="421" spans="1:382" s="281" customFormat="1" ht="150" customHeight="1">
      <c r="A421"/>
      <c r="B421"/>
      <c r="C421"/>
      <c r="D421"/>
      <c r="E421"/>
      <c r="F421"/>
      <c r="G421"/>
      <c r="H421"/>
      <c r="I421" t="str">
        <f>IF(M421="","",INDEX(Criterion_list!F:F,MATCH('MMS criteria'!M421,Criterion_list!C:C,0)))</f>
        <v/>
      </c>
      <c r="J421" s="312"/>
      <c r="K421" s="316" t="str">
        <f>IFERROR(IF(_xlfn.XLOOKUP($M421,Criterion_list!$C:$C,Criterion_list!A:A)=0,"",_xlfn.XLOOKUP($M421,Criterion_list!$C:$C,Criterion_list!A:A)),"")</f>
        <v/>
      </c>
      <c r="L421" s="317" t="str">
        <f>IFERROR(IF(_xlfn.XLOOKUP($M421,Criterion_list!$C:$C,Criterion_list!B:B)=0,"",_xlfn.XLOOKUP($M421,Criterion_list!$C:$C,Criterion_list!B:B)),"")</f>
        <v/>
      </c>
      <c r="M421" s="317" t="str">
        <f>IF(J421="","",_xlfn.XLOOKUP(J421,'Criteria Mapping'!B:B,'Criteria Mapping'!A:A))</f>
        <v/>
      </c>
      <c r="N421" s="318" t="str">
        <f>IFERROR(IF(_xlfn.XLOOKUP($J421,Criterion_list!$J:$J,Criterion_list!D:D)=0,"",_xlfn.XLOOKUP($J421,Criterion_list!$J:$J,Criterion_list!D:D)),"")</f>
        <v/>
      </c>
      <c r="O421" s="318" t="str">
        <f>IFERROR(IF(_xlfn.XLOOKUP($M421,Criterion_list!$C:$C,Criterion_list!E:E)=0,"",_xlfn.XLOOKUP($M421,Criterion_list!$C:$C,Criterion_list!E:E)),"")</f>
        <v/>
      </c>
      <c r="P421" s="330"/>
      <c r="Q421" s="304"/>
      <c r="R421" s="319" t="str">
        <f t="shared" si="6"/>
        <v/>
      </c>
      <c r="S421" s="304"/>
      <c r="T421" s="306"/>
      <c r="U421" s="305"/>
      <c r="V421" s="304"/>
      <c r="W421" s="304"/>
      <c r="X421" s="320" t="str">
        <f>IF(M421="","",_xlfn.XLOOKUP(M421,'Criteria Mapping'!A:A,'Criteria Mapping'!W:W))</f>
        <v/>
      </c>
      <c r="Y421" s="320" t="str">
        <f>IF(M421="","",_xlfn.XLOOKUP(M421,'Criteria Mapping'!A:A,'Criteria Mapping'!AH:AH))</f>
        <v/>
      </c>
      <c r="Z421" s="320" t="str">
        <f>IF(M421="","",_xlfn.XLOOKUP(M421,'Criteria Mapping'!A:A,'Criteria Mapping'!AD:AD))</f>
        <v/>
      </c>
      <c r="AA421"/>
      <c r="AC421" s="313"/>
      <c r="AE421" s="313"/>
      <c r="AG421" s="313"/>
      <c r="AI421" s="313"/>
      <c r="AK421" s="313"/>
      <c r="AM421" s="313"/>
      <c r="AO421" s="313"/>
      <c r="AQ421" s="313"/>
      <c r="AS421" s="313"/>
      <c r="AU421" s="313"/>
      <c r="KR421" s="313"/>
      <c r="KT421" s="313"/>
      <c r="KV421" s="313"/>
      <c r="KX421" s="313"/>
      <c r="KZ421" s="313"/>
      <c r="LB421" s="313"/>
      <c r="LD421" s="313"/>
      <c r="LF421" s="313"/>
      <c r="LH421" s="313"/>
      <c r="LJ421" s="313"/>
      <c r="LL421" s="313"/>
      <c r="LN421" s="313"/>
      <c r="LP421" s="313"/>
      <c r="LR421" s="313"/>
      <c r="LT421" s="313"/>
      <c r="LV421" s="313"/>
      <c r="LX421" s="313"/>
      <c r="LZ421" s="313"/>
      <c r="MB421" s="313"/>
      <c r="MD421" s="313"/>
      <c r="MF421" s="313"/>
      <c r="MH421" s="313"/>
      <c r="MJ421" s="313"/>
      <c r="ML421" s="313"/>
      <c r="MN421" s="313"/>
      <c r="MP421" s="313"/>
      <c r="MR421" s="313"/>
      <c r="MT421" s="313"/>
      <c r="MV421" s="313"/>
      <c r="MX421" s="313"/>
      <c r="MZ421" s="313"/>
      <c r="NB421" s="313"/>
      <c r="ND421" s="313"/>
      <c r="NF421" s="313"/>
      <c r="NH421" s="313"/>
      <c r="NJ421" s="313"/>
      <c r="NL421" s="313"/>
      <c r="NN421" s="313"/>
      <c r="NP421" s="313"/>
      <c r="NR421" s="313"/>
    </row>
    <row r="422" spans="1:382" s="281" customFormat="1" ht="150" customHeight="1">
      <c r="A422"/>
      <c r="B422"/>
      <c r="C422"/>
      <c r="D422"/>
      <c r="E422"/>
      <c r="F422"/>
      <c r="G422"/>
      <c r="H422"/>
      <c r="I422" t="str">
        <f>IF(M422="","",INDEX(Criterion_list!F:F,MATCH('MMS criteria'!M422,Criterion_list!C:C,0)))</f>
        <v/>
      </c>
      <c r="J422" s="312"/>
      <c r="K422" s="316" t="str">
        <f>IFERROR(IF(_xlfn.XLOOKUP($M422,Criterion_list!$C:$C,Criterion_list!A:A)=0,"",_xlfn.XLOOKUP($M422,Criterion_list!$C:$C,Criterion_list!A:A)),"")</f>
        <v/>
      </c>
      <c r="L422" s="317" t="str">
        <f>IFERROR(IF(_xlfn.XLOOKUP($M422,Criterion_list!$C:$C,Criterion_list!B:B)=0,"",_xlfn.XLOOKUP($M422,Criterion_list!$C:$C,Criterion_list!B:B)),"")</f>
        <v/>
      </c>
      <c r="M422" s="317" t="str">
        <f>IF(J422="","",_xlfn.XLOOKUP(J422,'Criteria Mapping'!B:B,'Criteria Mapping'!A:A))</f>
        <v/>
      </c>
      <c r="N422" s="318" t="str">
        <f>IFERROR(IF(_xlfn.XLOOKUP($J422,Criterion_list!$J:$J,Criterion_list!D:D)=0,"",_xlfn.XLOOKUP($J422,Criterion_list!$J:$J,Criterion_list!D:D)),"")</f>
        <v/>
      </c>
      <c r="O422" s="318" t="str">
        <f>IFERROR(IF(_xlfn.XLOOKUP($M422,Criterion_list!$C:$C,Criterion_list!E:E)=0,"",_xlfn.XLOOKUP($M422,Criterion_list!$C:$C,Criterion_list!E:E)),"")</f>
        <v/>
      </c>
      <c r="P422" s="330"/>
      <c r="Q422" s="304"/>
      <c r="R422" s="319" t="str">
        <f t="shared" si="6"/>
        <v/>
      </c>
      <c r="S422" s="304"/>
      <c r="T422" s="306"/>
      <c r="U422" s="305"/>
      <c r="V422" s="304"/>
      <c r="W422" s="304"/>
      <c r="X422" s="320" t="str">
        <f>IF(M422="","",_xlfn.XLOOKUP(M422,'Criteria Mapping'!A:A,'Criteria Mapping'!W:W))</f>
        <v/>
      </c>
      <c r="Y422" s="320" t="str">
        <f>IF(M422="","",_xlfn.XLOOKUP(M422,'Criteria Mapping'!A:A,'Criteria Mapping'!AH:AH))</f>
        <v/>
      </c>
      <c r="Z422" s="320" t="str">
        <f>IF(M422="","",_xlfn.XLOOKUP(M422,'Criteria Mapping'!A:A,'Criteria Mapping'!AD:AD))</f>
        <v/>
      </c>
      <c r="AA422"/>
      <c r="AC422" s="313"/>
      <c r="AE422" s="313"/>
      <c r="AG422" s="313"/>
      <c r="AI422" s="313"/>
      <c r="AK422" s="313"/>
      <c r="AM422" s="313"/>
      <c r="AO422" s="313"/>
      <c r="AQ422" s="313"/>
      <c r="AS422" s="313"/>
      <c r="AU422" s="313"/>
      <c r="KR422" s="313"/>
      <c r="KT422" s="313"/>
      <c r="KV422" s="313"/>
      <c r="KX422" s="313"/>
      <c r="KZ422" s="313"/>
      <c r="LB422" s="313"/>
      <c r="LD422" s="313"/>
      <c r="LF422" s="313"/>
      <c r="LH422" s="313"/>
      <c r="LJ422" s="313"/>
      <c r="LL422" s="313"/>
      <c r="LN422" s="313"/>
      <c r="LP422" s="313"/>
      <c r="LR422" s="313"/>
      <c r="LT422" s="313"/>
      <c r="LV422" s="313"/>
      <c r="LX422" s="313"/>
      <c r="LZ422" s="313"/>
      <c r="MB422" s="313"/>
      <c r="MD422" s="313"/>
      <c r="MF422" s="313"/>
      <c r="MH422" s="313"/>
      <c r="MJ422" s="313"/>
      <c r="ML422" s="313"/>
      <c r="MN422" s="313"/>
      <c r="MP422" s="313"/>
      <c r="MR422" s="313"/>
      <c r="MT422" s="313"/>
      <c r="MV422" s="313"/>
      <c r="MX422" s="313"/>
      <c r="MZ422" s="313"/>
      <c r="NB422" s="313"/>
      <c r="ND422" s="313"/>
      <c r="NF422" s="313"/>
      <c r="NH422" s="313"/>
      <c r="NJ422" s="313"/>
      <c r="NL422" s="313"/>
      <c r="NN422" s="313"/>
      <c r="NP422" s="313"/>
      <c r="NR422" s="313"/>
    </row>
    <row r="423" spans="1:382" s="281" customFormat="1" ht="150" customHeight="1">
      <c r="A423"/>
      <c r="B423"/>
      <c r="C423"/>
      <c r="D423"/>
      <c r="E423"/>
      <c r="F423"/>
      <c r="G423"/>
      <c r="H423"/>
      <c r="I423" t="str">
        <f>IF(M423="","",INDEX(Criterion_list!F:F,MATCH('MMS criteria'!M423,Criterion_list!C:C,0)))</f>
        <v/>
      </c>
      <c r="J423" s="312"/>
      <c r="K423" s="316" t="str">
        <f>IFERROR(IF(_xlfn.XLOOKUP($M423,Criterion_list!$C:$C,Criterion_list!A:A)=0,"",_xlfn.XLOOKUP($M423,Criterion_list!$C:$C,Criterion_list!A:A)),"")</f>
        <v/>
      </c>
      <c r="L423" s="317" t="str">
        <f>IFERROR(IF(_xlfn.XLOOKUP($M423,Criterion_list!$C:$C,Criterion_list!B:B)=0,"",_xlfn.XLOOKUP($M423,Criterion_list!$C:$C,Criterion_list!B:B)),"")</f>
        <v/>
      </c>
      <c r="M423" s="317" t="str">
        <f>IF(J423="","",_xlfn.XLOOKUP(J423,'Criteria Mapping'!B:B,'Criteria Mapping'!A:A))</f>
        <v/>
      </c>
      <c r="N423" s="318" t="str">
        <f>IFERROR(IF(_xlfn.XLOOKUP($J423,Criterion_list!$J:$J,Criterion_list!D:D)=0,"",_xlfn.XLOOKUP($J423,Criterion_list!$J:$J,Criterion_list!D:D)),"")</f>
        <v/>
      </c>
      <c r="O423" s="318" t="str">
        <f>IFERROR(IF(_xlfn.XLOOKUP($M423,Criterion_list!$C:$C,Criterion_list!E:E)=0,"",_xlfn.XLOOKUP($M423,Criterion_list!$C:$C,Criterion_list!E:E)),"")</f>
        <v/>
      </c>
      <c r="P423" s="330"/>
      <c r="Q423" s="304"/>
      <c r="R423" s="319" t="str">
        <f t="shared" si="6"/>
        <v/>
      </c>
      <c r="S423" s="304"/>
      <c r="T423" s="306"/>
      <c r="U423" s="305"/>
      <c r="V423" s="304"/>
      <c r="W423" s="304"/>
      <c r="X423" s="320" t="str">
        <f>IF(M423="","",_xlfn.XLOOKUP(M423,'Criteria Mapping'!A:A,'Criteria Mapping'!W:W))</f>
        <v/>
      </c>
      <c r="Y423" s="320" t="str">
        <f>IF(M423="","",_xlfn.XLOOKUP(M423,'Criteria Mapping'!A:A,'Criteria Mapping'!AH:AH))</f>
        <v/>
      </c>
      <c r="Z423" s="320" t="str">
        <f>IF(M423="","",_xlfn.XLOOKUP(M423,'Criteria Mapping'!A:A,'Criteria Mapping'!AD:AD))</f>
        <v/>
      </c>
      <c r="AA423"/>
      <c r="AC423" s="313"/>
      <c r="AE423" s="313"/>
      <c r="AG423" s="313"/>
      <c r="AI423" s="313"/>
      <c r="AK423" s="313"/>
      <c r="AM423" s="313"/>
      <c r="AO423" s="313"/>
      <c r="AQ423" s="313"/>
      <c r="AS423" s="313"/>
      <c r="AU423" s="313"/>
      <c r="KR423" s="313"/>
      <c r="KT423" s="313"/>
      <c r="KV423" s="313"/>
      <c r="KX423" s="313"/>
      <c r="KZ423" s="313"/>
      <c r="LB423" s="313"/>
      <c r="LD423" s="313"/>
      <c r="LF423" s="313"/>
      <c r="LH423" s="313"/>
      <c r="LJ423" s="313"/>
      <c r="LL423" s="313"/>
      <c r="LN423" s="313"/>
      <c r="LP423" s="313"/>
      <c r="LR423" s="313"/>
      <c r="LT423" s="313"/>
      <c r="LV423" s="313"/>
      <c r="LX423" s="313"/>
      <c r="LZ423" s="313"/>
      <c r="MB423" s="313"/>
      <c r="MD423" s="313"/>
      <c r="MF423" s="313"/>
      <c r="MH423" s="313"/>
      <c r="MJ423" s="313"/>
      <c r="ML423" s="313"/>
      <c r="MN423" s="313"/>
      <c r="MP423" s="313"/>
      <c r="MR423" s="313"/>
      <c r="MT423" s="313"/>
      <c r="MV423" s="313"/>
      <c r="MX423" s="313"/>
      <c r="MZ423" s="313"/>
      <c r="NB423" s="313"/>
      <c r="ND423" s="313"/>
      <c r="NF423" s="313"/>
      <c r="NH423" s="313"/>
      <c r="NJ423" s="313"/>
      <c r="NL423" s="313"/>
      <c r="NN423" s="313"/>
      <c r="NP423" s="313"/>
      <c r="NR423" s="313"/>
    </row>
    <row r="424" spans="1:382" s="281" customFormat="1" ht="150" customHeight="1">
      <c r="A424"/>
      <c r="B424"/>
      <c r="C424"/>
      <c r="D424"/>
      <c r="E424"/>
      <c r="F424"/>
      <c r="G424"/>
      <c r="H424"/>
      <c r="I424" t="str">
        <f>IF(M424="","",INDEX(Criterion_list!F:F,MATCH('MMS criteria'!M424,Criterion_list!C:C,0)))</f>
        <v/>
      </c>
      <c r="J424" s="312"/>
      <c r="K424" s="316" t="str">
        <f>IFERROR(IF(_xlfn.XLOOKUP($M424,Criterion_list!$C:$C,Criterion_list!A:A)=0,"",_xlfn.XLOOKUP($M424,Criterion_list!$C:$C,Criterion_list!A:A)),"")</f>
        <v/>
      </c>
      <c r="L424" s="317" t="str">
        <f>IFERROR(IF(_xlfn.XLOOKUP($M424,Criterion_list!$C:$C,Criterion_list!B:B)=0,"",_xlfn.XLOOKUP($M424,Criterion_list!$C:$C,Criterion_list!B:B)),"")</f>
        <v/>
      </c>
      <c r="M424" s="317" t="str">
        <f>IF(J424="","",_xlfn.XLOOKUP(J424,'Criteria Mapping'!B:B,'Criteria Mapping'!A:A))</f>
        <v/>
      </c>
      <c r="N424" s="318" t="str">
        <f>IFERROR(IF(_xlfn.XLOOKUP($J424,Criterion_list!$J:$J,Criterion_list!D:D)=0,"",_xlfn.XLOOKUP($J424,Criterion_list!$J:$J,Criterion_list!D:D)),"")</f>
        <v/>
      </c>
      <c r="O424" s="318" t="str">
        <f>IFERROR(IF(_xlfn.XLOOKUP($M424,Criterion_list!$C:$C,Criterion_list!E:E)=0,"",_xlfn.XLOOKUP($M424,Criterion_list!$C:$C,Criterion_list!E:E)),"")</f>
        <v/>
      </c>
      <c r="P424" s="330"/>
      <c r="Q424" s="304"/>
      <c r="R424" s="319" t="str">
        <f t="shared" si="6"/>
        <v/>
      </c>
      <c r="S424" s="304"/>
      <c r="T424" s="306"/>
      <c r="U424" s="305"/>
      <c r="V424" s="304"/>
      <c r="W424" s="304"/>
      <c r="X424" s="320" t="str">
        <f>IF(M424="","",_xlfn.XLOOKUP(M424,'Criteria Mapping'!A:A,'Criteria Mapping'!W:W))</f>
        <v/>
      </c>
      <c r="Y424" s="320" t="str">
        <f>IF(M424="","",_xlfn.XLOOKUP(M424,'Criteria Mapping'!A:A,'Criteria Mapping'!AH:AH))</f>
        <v/>
      </c>
      <c r="Z424" s="320" t="str">
        <f>IF(M424="","",_xlfn.XLOOKUP(M424,'Criteria Mapping'!A:A,'Criteria Mapping'!AD:AD))</f>
        <v/>
      </c>
      <c r="AA424"/>
      <c r="AC424" s="313"/>
      <c r="AE424" s="313"/>
      <c r="AG424" s="313"/>
      <c r="AI424" s="313"/>
      <c r="AK424" s="313"/>
      <c r="AM424" s="313"/>
      <c r="AO424" s="313"/>
      <c r="AQ424" s="313"/>
      <c r="AS424" s="313"/>
      <c r="AU424" s="313"/>
      <c r="KR424" s="313"/>
      <c r="KT424" s="313"/>
      <c r="KV424" s="313"/>
      <c r="KX424" s="313"/>
      <c r="KZ424" s="313"/>
      <c r="LB424" s="313"/>
      <c r="LD424" s="313"/>
      <c r="LF424" s="313"/>
      <c r="LH424" s="313"/>
      <c r="LJ424" s="313"/>
      <c r="LL424" s="313"/>
      <c r="LN424" s="313"/>
      <c r="LP424" s="313"/>
      <c r="LR424" s="313"/>
      <c r="LT424" s="313"/>
      <c r="LV424" s="313"/>
      <c r="LX424" s="313"/>
      <c r="LZ424" s="313"/>
      <c r="MB424" s="313"/>
      <c r="MD424" s="313"/>
      <c r="MF424" s="313"/>
      <c r="MH424" s="313"/>
      <c r="MJ424" s="313"/>
      <c r="ML424" s="313"/>
      <c r="MN424" s="313"/>
      <c r="MP424" s="313"/>
      <c r="MR424" s="313"/>
      <c r="MT424" s="313"/>
      <c r="MV424" s="313"/>
      <c r="MX424" s="313"/>
      <c r="MZ424" s="313"/>
      <c r="NB424" s="313"/>
      <c r="ND424" s="313"/>
      <c r="NF424" s="313"/>
      <c r="NH424" s="313"/>
      <c r="NJ424" s="313"/>
      <c r="NL424" s="313"/>
      <c r="NN424" s="313"/>
      <c r="NP424" s="313"/>
      <c r="NR424" s="313"/>
    </row>
    <row r="425" spans="1:382" s="281" customFormat="1" ht="150" customHeight="1">
      <c r="A425"/>
      <c r="B425"/>
      <c r="C425"/>
      <c r="D425"/>
      <c r="E425"/>
      <c r="F425"/>
      <c r="G425"/>
      <c r="H425"/>
      <c r="I425" t="str">
        <f>IF(M425="","",INDEX(Criterion_list!F:F,MATCH('MMS criteria'!M425,Criterion_list!C:C,0)))</f>
        <v/>
      </c>
      <c r="J425" s="312"/>
      <c r="K425" s="316" t="str">
        <f>IFERROR(IF(_xlfn.XLOOKUP($M425,Criterion_list!$C:$C,Criterion_list!A:A)=0,"",_xlfn.XLOOKUP($M425,Criterion_list!$C:$C,Criterion_list!A:A)),"")</f>
        <v/>
      </c>
      <c r="L425" s="317" t="str">
        <f>IFERROR(IF(_xlfn.XLOOKUP($M425,Criterion_list!$C:$C,Criterion_list!B:B)=0,"",_xlfn.XLOOKUP($M425,Criterion_list!$C:$C,Criterion_list!B:B)),"")</f>
        <v/>
      </c>
      <c r="M425" s="317" t="str">
        <f>IF(J425="","",_xlfn.XLOOKUP(J425,'Criteria Mapping'!B:B,'Criteria Mapping'!A:A))</f>
        <v/>
      </c>
      <c r="N425" s="318" t="str">
        <f>IFERROR(IF(_xlfn.XLOOKUP($J425,Criterion_list!$J:$J,Criterion_list!D:D)=0,"",_xlfn.XLOOKUP($J425,Criterion_list!$J:$J,Criterion_list!D:D)),"")</f>
        <v/>
      </c>
      <c r="O425" s="318" t="str">
        <f>IFERROR(IF(_xlfn.XLOOKUP($M425,Criterion_list!$C:$C,Criterion_list!E:E)=0,"",_xlfn.XLOOKUP($M425,Criterion_list!$C:$C,Criterion_list!E:E)),"")</f>
        <v/>
      </c>
      <c r="P425" s="330"/>
      <c r="Q425" s="304"/>
      <c r="R425" s="319" t="str">
        <f t="shared" si="6"/>
        <v/>
      </c>
      <c r="S425" s="304"/>
      <c r="T425" s="306"/>
      <c r="U425" s="305"/>
      <c r="V425" s="304"/>
      <c r="W425" s="304"/>
      <c r="X425" s="320" t="str">
        <f>IF(M425="","",_xlfn.XLOOKUP(M425,'Criteria Mapping'!A:A,'Criteria Mapping'!W:W))</f>
        <v/>
      </c>
      <c r="Y425" s="320" t="str">
        <f>IF(M425="","",_xlfn.XLOOKUP(M425,'Criteria Mapping'!A:A,'Criteria Mapping'!AH:AH))</f>
        <v/>
      </c>
      <c r="Z425" s="320" t="str">
        <f>IF(M425="","",_xlfn.XLOOKUP(M425,'Criteria Mapping'!A:A,'Criteria Mapping'!AD:AD))</f>
        <v/>
      </c>
      <c r="AA425"/>
      <c r="AC425" s="313"/>
      <c r="AE425" s="313"/>
      <c r="AG425" s="313"/>
      <c r="AI425" s="313"/>
      <c r="AK425" s="313"/>
      <c r="AM425" s="313"/>
      <c r="AO425" s="313"/>
      <c r="AQ425" s="313"/>
      <c r="AS425" s="313"/>
      <c r="AU425" s="313"/>
      <c r="KR425" s="313"/>
      <c r="KT425" s="313"/>
      <c r="KV425" s="313"/>
      <c r="KX425" s="313"/>
      <c r="KZ425" s="313"/>
      <c r="LB425" s="313"/>
      <c r="LD425" s="313"/>
      <c r="LF425" s="313"/>
      <c r="LH425" s="313"/>
      <c r="LJ425" s="313"/>
      <c r="LL425" s="313"/>
      <c r="LN425" s="313"/>
      <c r="LP425" s="313"/>
      <c r="LR425" s="313"/>
      <c r="LT425" s="313"/>
      <c r="LV425" s="313"/>
      <c r="LX425" s="313"/>
      <c r="LZ425" s="313"/>
      <c r="MB425" s="313"/>
      <c r="MD425" s="313"/>
      <c r="MF425" s="313"/>
      <c r="MH425" s="313"/>
      <c r="MJ425" s="313"/>
      <c r="ML425" s="313"/>
      <c r="MN425" s="313"/>
      <c r="MP425" s="313"/>
      <c r="MR425" s="313"/>
      <c r="MT425" s="313"/>
      <c r="MV425" s="313"/>
      <c r="MX425" s="313"/>
      <c r="MZ425" s="313"/>
      <c r="NB425" s="313"/>
      <c r="ND425" s="313"/>
      <c r="NF425" s="313"/>
      <c r="NH425" s="313"/>
      <c r="NJ425" s="313"/>
      <c r="NL425" s="313"/>
      <c r="NN425" s="313"/>
      <c r="NP425" s="313"/>
      <c r="NR425" s="313"/>
    </row>
    <row r="426" spans="1:382" s="281" customFormat="1" ht="150" customHeight="1">
      <c r="A426"/>
      <c r="B426"/>
      <c r="C426"/>
      <c r="D426"/>
      <c r="E426"/>
      <c r="F426"/>
      <c r="G426"/>
      <c r="H426"/>
      <c r="I426" t="str">
        <f>IF(M426="","",INDEX(Criterion_list!F:F,MATCH('MMS criteria'!M426,Criterion_list!C:C,0)))</f>
        <v/>
      </c>
      <c r="J426" s="312"/>
      <c r="K426" s="316" t="str">
        <f>IFERROR(IF(_xlfn.XLOOKUP($M426,Criterion_list!$C:$C,Criterion_list!A:A)=0,"",_xlfn.XLOOKUP($M426,Criterion_list!$C:$C,Criterion_list!A:A)),"")</f>
        <v/>
      </c>
      <c r="L426" s="317" t="str">
        <f>IFERROR(IF(_xlfn.XLOOKUP($M426,Criterion_list!$C:$C,Criterion_list!B:B)=0,"",_xlfn.XLOOKUP($M426,Criterion_list!$C:$C,Criterion_list!B:B)),"")</f>
        <v/>
      </c>
      <c r="M426" s="317" t="str">
        <f>IF(J426="","",_xlfn.XLOOKUP(J426,'Criteria Mapping'!B:B,'Criteria Mapping'!A:A))</f>
        <v/>
      </c>
      <c r="N426" s="318" t="str">
        <f>IFERROR(IF(_xlfn.XLOOKUP($J426,Criterion_list!$J:$J,Criterion_list!D:D)=0,"",_xlfn.XLOOKUP($J426,Criterion_list!$J:$J,Criterion_list!D:D)),"")</f>
        <v/>
      </c>
      <c r="O426" s="318" t="str">
        <f>IFERROR(IF(_xlfn.XLOOKUP($M426,Criterion_list!$C:$C,Criterion_list!E:E)=0,"",_xlfn.XLOOKUP($M426,Criterion_list!$C:$C,Criterion_list!E:E)),"")</f>
        <v/>
      </c>
      <c r="P426" s="330"/>
      <c r="Q426" s="304"/>
      <c r="R426" s="319" t="str">
        <f t="shared" si="6"/>
        <v/>
      </c>
      <c r="S426" s="304"/>
      <c r="T426" s="306"/>
      <c r="U426" s="305"/>
      <c r="V426" s="304"/>
      <c r="W426" s="304"/>
      <c r="X426" s="320" t="str">
        <f>IF(M426="","",_xlfn.XLOOKUP(M426,'Criteria Mapping'!A:A,'Criteria Mapping'!W:W))</f>
        <v/>
      </c>
      <c r="Y426" s="320" t="str">
        <f>IF(M426="","",_xlfn.XLOOKUP(M426,'Criteria Mapping'!A:A,'Criteria Mapping'!AH:AH))</f>
        <v/>
      </c>
      <c r="Z426" s="320" t="str">
        <f>IF(M426="","",_xlfn.XLOOKUP(M426,'Criteria Mapping'!A:A,'Criteria Mapping'!AD:AD))</f>
        <v/>
      </c>
      <c r="AA426"/>
      <c r="AC426" s="313"/>
      <c r="AE426" s="313"/>
      <c r="AG426" s="313"/>
      <c r="AI426" s="313"/>
      <c r="AK426" s="313"/>
      <c r="AM426" s="313"/>
      <c r="AO426" s="313"/>
      <c r="AQ426" s="313"/>
      <c r="AS426" s="313"/>
      <c r="AU426" s="313"/>
      <c r="KR426" s="313"/>
      <c r="KT426" s="313"/>
      <c r="KV426" s="313"/>
      <c r="KX426" s="313"/>
      <c r="KZ426" s="313"/>
      <c r="LB426" s="313"/>
      <c r="LD426" s="313"/>
      <c r="LF426" s="313"/>
      <c r="LH426" s="313"/>
      <c r="LJ426" s="313"/>
      <c r="LL426" s="313"/>
      <c r="LN426" s="313"/>
      <c r="LP426" s="313"/>
      <c r="LR426" s="313"/>
      <c r="LT426" s="313"/>
      <c r="LV426" s="313"/>
      <c r="LX426" s="313"/>
      <c r="LZ426" s="313"/>
      <c r="MB426" s="313"/>
      <c r="MD426" s="313"/>
      <c r="MF426" s="313"/>
      <c r="MH426" s="313"/>
      <c r="MJ426" s="313"/>
      <c r="ML426" s="313"/>
      <c r="MN426" s="313"/>
      <c r="MP426" s="313"/>
      <c r="MR426" s="313"/>
      <c r="MT426" s="313"/>
      <c r="MV426" s="313"/>
      <c r="MX426" s="313"/>
      <c r="MZ426" s="313"/>
      <c r="NB426" s="313"/>
      <c r="ND426" s="313"/>
      <c r="NF426" s="313"/>
      <c r="NH426" s="313"/>
      <c r="NJ426" s="313"/>
      <c r="NL426" s="313"/>
      <c r="NN426" s="313"/>
      <c r="NP426" s="313"/>
      <c r="NR426" s="313"/>
    </row>
    <row r="427" spans="1:382" s="281" customFormat="1" ht="150" customHeight="1">
      <c r="A427"/>
      <c r="B427"/>
      <c r="C427"/>
      <c r="D427"/>
      <c r="E427"/>
      <c r="F427"/>
      <c r="G427"/>
      <c r="H427"/>
      <c r="I427" t="str">
        <f>IF(M427="","",INDEX(Criterion_list!F:F,MATCH('MMS criteria'!M427,Criterion_list!C:C,0)))</f>
        <v/>
      </c>
      <c r="J427" s="312"/>
      <c r="K427" s="316" t="str">
        <f>IFERROR(IF(_xlfn.XLOOKUP($M427,Criterion_list!$C:$C,Criterion_list!A:A)=0,"",_xlfn.XLOOKUP($M427,Criterion_list!$C:$C,Criterion_list!A:A)),"")</f>
        <v/>
      </c>
      <c r="L427" s="317" t="str">
        <f>IFERROR(IF(_xlfn.XLOOKUP($M427,Criterion_list!$C:$C,Criterion_list!B:B)=0,"",_xlfn.XLOOKUP($M427,Criterion_list!$C:$C,Criterion_list!B:B)),"")</f>
        <v/>
      </c>
      <c r="M427" s="317" t="str">
        <f>IF(J427="","",_xlfn.XLOOKUP(J427,'Criteria Mapping'!B:B,'Criteria Mapping'!A:A))</f>
        <v/>
      </c>
      <c r="N427" s="318" t="str">
        <f>IFERROR(IF(_xlfn.XLOOKUP($J427,Criterion_list!$J:$J,Criterion_list!D:D)=0,"",_xlfn.XLOOKUP($J427,Criterion_list!$J:$J,Criterion_list!D:D)),"")</f>
        <v/>
      </c>
      <c r="O427" s="318" t="str">
        <f>IFERROR(IF(_xlfn.XLOOKUP($M427,Criterion_list!$C:$C,Criterion_list!E:E)=0,"",_xlfn.XLOOKUP($M427,Criterion_list!$C:$C,Criterion_list!E:E)),"")</f>
        <v/>
      </c>
      <c r="P427" s="330"/>
      <c r="Q427" s="304"/>
      <c r="R427" s="319" t="str">
        <f t="shared" si="6"/>
        <v/>
      </c>
      <c r="S427" s="304"/>
      <c r="T427" s="306"/>
      <c r="U427" s="305"/>
      <c r="V427" s="304"/>
      <c r="W427" s="304"/>
      <c r="X427" s="320" t="str">
        <f>IF(M427="","",_xlfn.XLOOKUP(M427,'Criteria Mapping'!A:A,'Criteria Mapping'!W:W))</f>
        <v/>
      </c>
      <c r="Y427" s="320" t="str">
        <f>IF(M427="","",_xlfn.XLOOKUP(M427,'Criteria Mapping'!A:A,'Criteria Mapping'!AH:AH))</f>
        <v/>
      </c>
      <c r="Z427" s="320" t="str">
        <f>IF(M427="","",_xlfn.XLOOKUP(M427,'Criteria Mapping'!A:A,'Criteria Mapping'!AD:AD))</f>
        <v/>
      </c>
      <c r="AA427"/>
      <c r="AC427" s="313"/>
      <c r="AE427" s="313"/>
      <c r="AG427" s="313"/>
      <c r="AI427" s="313"/>
      <c r="AK427" s="313"/>
      <c r="AM427" s="313"/>
      <c r="AO427" s="313"/>
      <c r="AQ427" s="313"/>
      <c r="AS427" s="313"/>
      <c r="AU427" s="313"/>
      <c r="KR427" s="313"/>
      <c r="KT427" s="313"/>
      <c r="KV427" s="313"/>
      <c r="KX427" s="313"/>
      <c r="KZ427" s="313"/>
      <c r="LB427" s="313"/>
      <c r="LD427" s="313"/>
      <c r="LF427" s="313"/>
      <c r="LH427" s="313"/>
      <c r="LJ427" s="313"/>
      <c r="LL427" s="313"/>
      <c r="LN427" s="313"/>
      <c r="LP427" s="313"/>
      <c r="LR427" s="313"/>
      <c r="LT427" s="313"/>
      <c r="LV427" s="313"/>
      <c r="LX427" s="313"/>
      <c r="LZ427" s="313"/>
      <c r="MB427" s="313"/>
      <c r="MD427" s="313"/>
      <c r="MF427" s="313"/>
      <c r="MH427" s="313"/>
      <c r="MJ427" s="313"/>
      <c r="ML427" s="313"/>
      <c r="MN427" s="313"/>
      <c r="MP427" s="313"/>
      <c r="MR427" s="313"/>
      <c r="MT427" s="313"/>
      <c r="MV427" s="313"/>
      <c r="MX427" s="313"/>
      <c r="MZ427" s="313"/>
      <c r="NB427" s="313"/>
      <c r="ND427" s="313"/>
      <c r="NF427" s="313"/>
      <c r="NH427" s="313"/>
      <c r="NJ427" s="313"/>
      <c r="NL427" s="313"/>
      <c r="NN427" s="313"/>
      <c r="NP427" s="313"/>
      <c r="NR427" s="313"/>
    </row>
    <row r="428" spans="1:382" s="281" customFormat="1" ht="150" customHeight="1">
      <c r="A428"/>
      <c r="B428"/>
      <c r="C428"/>
      <c r="D428"/>
      <c r="E428"/>
      <c r="F428"/>
      <c r="G428"/>
      <c r="H428"/>
      <c r="I428" t="str">
        <f>IF(M428="","",INDEX(Criterion_list!F:F,MATCH('MMS criteria'!M428,Criterion_list!C:C,0)))</f>
        <v/>
      </c>
      <c r="J428" s="312"/>
      <c r="K428" s="316" t="str">
        <f>IFERROR(IF(_xlfn.XLOOKUP($M428,Criterion_list!$C:$C,Criterion_list!A:A)=0,"",_xlfn.XLOOKUP($M428,Criterion_list!$C:$C,Criterion_list!A:A)),"")</f>
        <v/>
      </c>
      <c r="L428" s="317" t="str">
        <f>IFERROR(IF(_xlfn.XLOOKUP($M428,Criterion_list!$C:$C,Criterion_list!B:B)=0,"",_xlfn.XLOOKUP($M428,Criterion_list!$C:$C,Criterion_list!B:B)),"")</f>
        <v/>
      </c>
      <c r="M428" s="317" t="str">
        <f>IF(J428="","",_xlfn.XLOOKUP(J428,'Criteria Mapping'!B:B,'Criteria Mapping'!A:A))</f>
        <v/>
      </c>
      <c r="N428" s="318" t="str">
        <f>IFERROR(IF(_xlfn.XLOOKUP($J428,Criterion_list!$J:$J,Criterion_list!D:D)=0,"",_xlfn.XLOOKUP($J428,Criterion_list!$J:$J,Criterion_list!D:D)),"")</f>
        <v/>
      </c>
      <c r="O428" s="318" t="str">
        <f>IFERROR(IF(_xlfn.XLOOKUP($M428,Criterion_list!$C:$C,Criterion_list!E:E)=0,"",_xlfn.XLOOKUP($M428,Criterion_list!$C:$C,Criterion_list!E:E)),"")</f>
        <v/>
      </c>
      <c r="P428" s="330"/>
      <c r="Q428" s="304"/>
      <c r="R428" s="319" t="str">
        <f t="shared" si="6"/>
        <v/>
      </c>
      <c r="S428" s="304"/>
      <c r="T428" s="306"/>
      <c r="U428" s="305"/>
      <c r="V428" s="304"/>
      <c r="W428" s="304"/>
      <c r="X428" s="320" t="str">
        <f>IF(M428="","",_xlfn.XLOOKUP(M428,'Criteria Mapping'!A:A,'Criteria Mapping'!W:W))</f>
        <v/>
      </c>
      <c r="Y428" s="320" t="str">
        <f>IF(M428="","",_xlfn.XLOOKUP(M428,'Criteria Mapping'!A:A,'Criteria Mapping'!AH:AH))</f>
        <v/>
      </c>
      <c r="Z428" s="320" t="str">
        <f>IF(M428="","",_xlfn.XLOOKUP(M428,'Criteria Mapping'!A:A,'Criteria Mapping'!AD:AD))</f>
        <v/>
      </c>
      <c r="AA428"/>
      <c r="AC428" s="313"/>
      <c r="AE428" s="313"/>
      <c r="AG428" s="313"/>
      <c r="AI428" s="313"/>
      <c r="AK428" s="313"/>
      <c r="AM428" s="313"/>
      <c r="AO428" s="313"/>
      <c r="AQ428" s="313"/>
      <c r="AS428" s="313"/>
      <c r="AU428" s="313"/>
      <c r="KR428" s="313"/>
      <c r="KT428" s="313"/>
      <c r="KV428" s="313"/>
      <c r="KX428" s="313"/>
      <c r="KZ428" s="313"/>
      <c r="LB428" s="313"/>
      <c r="LD428" s="313"/>
      <c r="LF428" s="313"/>
      <c r="LH428" s="313"/>
      <c r="LJ428" s="313"/>
      <c r="LL428" s="313"/>
      <c r="LN428" s="313"/>
      <c r="LP428" s="313"/>
      <c r="LR428" s="313"/>
      <c r="LT428" s="313"/>
      <c r="LV428" s="313"/>
      <c r="LX428" s="313"/>
      <c r="LZ428" s="313"/>
      <c r="MB428" s="313"/>
      <c r="MD428" s="313"/>
      <c r="MF428" s="313"/>
      <c r="MH428" s="313"/>
      <c r="MJ428" s="313"/>
      <c r="ML428" s="313"/>
      <c r="MN428" s="313"/>
      <c r="MP428" s="313"/>
      <c r="MR428" s="313"/>
      <c r="MT428" s="313"/>
      <c r="MV428" s="313"/>
      <c r="MX428" s="313"/>
      <c r="MZ428" s="313"/>
      <c r="NB428" s="313"/>
      <c r="ND428" s="313"/>
      <c r="NF428" s="313"/>
      <c r="NH428" s="313"/>
      <c r="NJ428" s="313"/>
      <c r="NL428" s="313"/>
      <c r="NN428" s="313"/>
      <c r="NP428" s="313"/>
      <c r="NR428" s="313"/>
    </row>
    <row r="429" spans="1:382" s="281" customFormat="1" ht="150" customHeight="1">
      <c r="A429"/>
      <c r="B429"/>
      <c r="C429"/>
      <c r="D429"/>
      <c r="E429"/>
      <c r="F429"/>
      <c r="G429"/>
      <c r="H429"/>
      <c r="I429" t="str">
        <f>IF(M429="","",INDEX(Criterion_list!F:F,MATCH('MMS criteria'!M429,Criterion_list!C:C,0)))</f>
        <v/>
      </c>
      <c r="J429" s="312"/>
      <c r="K429" s="316" t="str">
        <f>IFERROR(IF(_xlfn.XLOOKUP($M429,Criterion_list!$C:$C,Criterion_list!A:A)=0,"",_xlfn.XLOOKUP($M429,Criterion_list!$C:$C,Criterion_list!A:A)),"")</f>
        <v/>
      </c>
      <c r="L429" s="317" t="str">
        <f>IFERROR(IF(_xlfn.XLOOKUP($M429,Criterion_list!$C:$C,Criterion_list!B:B)=0,"",_xlfn.XLOOKUP($M429,Criterion_list!$C:$C,Criterion_list!B:B)),"")</f>
        <v/>
      </c>
      <c r="M429" s="317" t="str">
        <f>IF(J429="","",_xlfn.XLOOKUP(J429,'Criteria Mapping'!B:B,'Criteria Mapping'!A:A))</f>
        <v/>
      </c>
      <c r="N429" s="318" t="str">
        <f>IFERROR(IF(_xlfn.XLOOKUP($J429,Criterion_list!$J:$J,Criterion_list!D:D)=0,"",_xlfn.XLOOKUP($J429,Criterion_list!$J:$J,Criterion_list!D:D)),"")</f>
        <v/>
      </c>
      <c r="O429" s="318" t="str">
        <f>IFERROR(IF(_xlfn.XLOOKUP($M429,Criterion_list!$C:$C,Criterion_list!E:E)=0,"",_xlfn.XLOOKUP($M429,Criterion_list!$C:$C,Criterion_list!E:E)),"")</f>
        <v/>
      </c>
      <c r="P429" s="330"/>
      <c r="Q429" s="304"/>
      <c r="R429" s="319" t="str">
        <f t="shared" si="6"/>
        <v/>
      </c>
      <c r="S429" s="304"/>
      <c r="T429" s="306"/>
      <c r="U429" s="305"/>
      <c r="V429" s="304"/>
      <c r="W429" s="304"/>
      <c r="X429" s="320" t="str">
        <f>IF(M429="","",_xlfn.XLOOKUP(M429,'Criteria Mapping'!A:A,'Criteria Mapping'!W:W))</f>
        <v/>
      </c>
      <c r="Y429" s="320" t="str">
        <f>IF(M429="","",_xlfn.XLOOKUP(M429,'Criteria Mapping'!A:A,'Criteria Mapping'!AH:AH))</f>
        <v/>
      </c>
      <c r="Z429" s="320" t="str">
        <f>IF(M429="","",_xlfn.XLOOKUP(M429,'Criteria Mapping'!A:A,'Criteria Mapping'!AD:AD))</f>
        <v/>
      </c>
      <c r="AA429"/>
      <c r="AC429" s="313"/>
      <c r="AE429" s="313"/>
      <c r="AG429" s="313"/>
      <c r="AI429" s="313"/>
      <c r="AK429" s="313"/>
      <c r="AM429" s="313"/>
      <c r="AO429" s="313"/>
      <c r="AQ429" s="313"/>
      <c r="AS429" s="313"/>
      <c r="AU429" s="313"/>
      <c r="KR429" s="313"/>
      <c r="KT429" s="313"/>
      <c r="KV429" s="313"/>
      <c r="KX429" s="313"/>
      <c r="KZ429" s="313"/>
      <c r="LB429" s="313"/>
      <c r="LD429" s="313"/>
      <c r="LF429" s="313"/>
      <c r="LH429" s="313"/>
      <c r="LJ429" s="313"/>
      <c r="LL429" s="313"/>
      <c r="LN429" s="313"/>
      <c r="LP429" s="313"/>
      <c r="LR429" s="313"/>
      <c r="LT429" s="313"/>
      <c r="LV429" s="313"/>
      <c r="LX429" s="313"/>
      <c r="LZ429" s="313"/>
      <c r="MB429" s="313"/>
      <c r="MD429" s="313"/>
      <c r="MF429" s="313"/>
      <c r="MH429" s="313"/>
      <c r="MJ429" s="313"/>
      <c r="ML429" s="313"/>
      <c r="MN429" s="313"/>
      <c r="MP429" s="313"/>
      <c r="MR429" s="313"/>
      <c r="MT429" s="313"/>
      <c r="MV429" s="313"/>
      <c r="MX429" s="313"/>
      <c r="MZ429" s="313"/>
      <c r="NB429" s="313"/>
      <c r="ND429" s="313"/>
      <c r="NF429" s="313"/>
      <c r="NH429" s="313"/>
      <c r="NJ429" s="313"/>
      <c r="NL429" s="313"/>
      <c r="NN429" s="313"/>
      <c r="NP429" s="313"/>
      <c r="NR429" s="313"/>
    </row>
    <row r="430" spans="1:382" s="281" customFormat="1" ht="150" customHeight="1">
      <c r="A430"/>
      <c r="B430"/>
      <c r="C430"/>
      <c r="D430"/>
      <c r="E430"/>
      <c r="F430"/>
      <c r="G430"/>
      <c r="H430"/>
      <c r="I430" t="str">
        <f>IF(M430="","",INDEX(Criterion_list!F:F,MATCH('MMS criteria'!M430,Criterion_list!C:C,0)))</f>
        <v/>
      </c>
      <c r="J430" s="312"/>
      <c r="K430" s="316" t="str">
        <f>IFERROR(IF(_xlfn.XLOOKUP($M430,Criterion_list!$C:$C,Criterion_list!A:A)=0,"",_xlfn.XLOOKUP($M430,Criterion_list!$C:$C,Criterion_list!A:A)),"")</f>
        <v/>
      </c>
      <c r="L430" s="317" t="str">
        <f>IFERROR(IF(_xlfn.XLOOKUP($M430,Criterion_list!$C:$C,Criterion_list!B:B)=0,"",_xlfn.XLOOKUP($M430,Criterion_list!$C:$C,Criterion_list!B:B)),"")</f>
        <v/>
      </c>
      <c r="M430" s="317" t="str">
        <f>IF(J430="","",_xlfn.XLOOKUP(J430,'Criteria Mapping'!B:B,'Criteria Mapping'!A:A))</f>
        <v/>
      </c>
      <c r="N430" s="318" t="str">
        <f>IFERROR(IF(_xlfn.XLOOKUP($J430,Criterion_list!$J:$J,Criterion_list!D:D)=0,"",_xlfn.XLOOKUP($J430,Criterion_list!$J:$J,Criterion_list!D:D)),"")</f>
        <v/>
      </c>
      <c r="O430" s="318" t="str">
        <f>IFERROR(IF(_xlfn.XLOOKUP($M430,Criterion_list!$C:$C,Criterion_list!E:E)=0,"",_xlfn.XLOOKUP($M430,Criterion_list!$C:$C,Criterion_list!E:E)),"")</f>
        <v/>
      </c>
      <c r="P430" s="330"/>
      <c r="Q430" s="304"/>
      <c r="R430" s="319" t="str">
        <f t="shared" si="6"/>
        <v/>
      </c>
      <c r="S430" s="304"/>
      <c r="T430" s="306"/>
      <c r="U430" s="305"/>
      <c r="V430" s="304"/>
      <c r="W430" s="304"/>
      <c r="X430" s="320" t="str">
        <f>IF(M430="","",_xlfn.XLOOKUP(M430,'Criteria Mapping'!A:A,'Criteria Mapping'!W:W))</f>
        <v/>
      </c>
      <c r="Y430" s="320" t="str">
        <f>IF(M430="","",_xlfn.XLOOKUP(M430,'Criteria Mapping'!A:A,'Criteria Mapping'!AH:AH))</f>
        <v/>
      </c>
      <c r="Z430" s="320" t="str">
        <f>IF(M430="","",_xlfn.XLOOKUP(M430,'Criteria Mapping'!A:A,'Criteria Mapping'!AD:AD))</f>
        <v/>
      </c>
      <c r="AA430"/>
      <c r="AC430" s="313"/>
      <c r="AE430" s="313"/>
      <c r="AG430" s="313"/>
      <c r="AI430" s="313"/>
      <c r="AK430" s="313"/>
      <c r="AM430" s="313"/>
      <c r="AO430" s="313"/>
      <c r="AQ430" s="313"/>
      <c r="AS430" s="313"/>
      <c r="AU430" s="313"/>
      <c r="KR430" s="313"/>
      <c r="KT430" s="313"/>
      <c r="KV430" s="313"/>
      <c r="KX430" s="313"/>
      <c r="KZ430" s="313"/>
      <c r="LB430" s="313"/>
      <c r="LD430" s="313"/>
      <c r="LF430" s="313"/>
      <c r="LH430" s="313"/>
      <c r="LJ430" s="313"/>
      <c r="LL430" s="313"/>
      <c r="LN430" s="313"/>
      <c r="LP430" s="313"/>
      <c r="LR430" s="313"/>
      <c r="LT430" s="313"/>
      <c r="LV430" s="313"/>
      <c r="LX430" s="313"/>
      <c r="LZ430" s="313"/>
      <c r="MB430" s="313"/>
      <c r="MD430" s="313"/>
      <c r="MF430" s="313"/>
      <c r="MH430" s="313"/>
      <c r="MJ430" s="313"/>
      <c r="ML430" s="313"/>
      <c r="MN430" s="313"/>
      <c r="MP430" s="313"/>
      <c r="MR430" s="313"/>
      <c r="MT430" s="313"/>
      <c r="MV430" s="313"/>
      <c r="MX430" s="313"/>
      <c r="MZ430" s="313"/>
      <c r="NB430" s="313"/>
      <c r="ND430" s="313"/>
      <c r="NF430" s="313"/>
      <c r="NH430" s="313"/>
      <c r="NJ430" s="313"/>
      <c r="NL430" s="313"/>
      <c r="NN430" s="313"/>
      <c r="NP430" s="313"/>
      <c r="NR430" s="313"/>
    </row>
    <row r="431" spans="1:382" s="281" customFormat="1" ht="150" customHeight="1">
      <c r="A431"/>
      <c r="B431"/>
      <c r="C431"/>
      <c r="D431"/>
      <c r="E431"/>
      <c r="F431"/>
      <c r="G431"/>
      <c r="H431"/>
      <c r="I431" t="str">
        <f>IF(M431="","",INDEX(Criterion_list!F:F,MATCH('MMS criteria'!M431,Criterion_list!C:C,0)))</f>
        <v/>
      </c>
      <c r="J431" s="312"/>
      <c r="K431" s="316" t="str">
        <f>IFERROR(IF(_xlfn.XLOOKUP($M431,Criterion_list!$C:$C,Criterion_list!A:A)=0,"",_xlfn.XLOOKUP($M431,Criterion_list!$C:$C,Criterion_list!A:A)),"")</f>
        <v/>
      </c>
      <c r="L431" s="317" t="str">
        <f>IFERROR(IF(_xlfn.XLOOKUP($M431,Criterion_list!$C:$C,Criterion_list!B:B)=0,"",_xlfn.XLOOKUP($M431,Criterion_list!$C:$C,Criterion_list!B:B)),"")</f>
        <v/>
      </c>
      <c r="M431" s="317" t="str">
        <f>IF(J431="","",_xlfn.XLOOKUP(J431,'Criteria Mapping'!B:B,'Criteria Mapping'!A:A))</f>
        <v/>
      </c>
      <c r="N431" s="318" t="str">
        <f>IFERROR(IF(_xlfn.XLOOKUP($J431,Criterion_list!$J:$J,Criterion_list!D:D)=0,"",_xlfn.XLOOKUP($J431,Criterion_list!$J:$J,Criterion_list!D:D)),"")</f>
        <v/>
      </c>
      <c r="O431" s="318" t="str">
        <f>IFERROR(IF(_xlfn.XLOOKUP($M431,Criterion_list!$C:$C,Criterion_list!E:E)=0,"",_xlfn.XLOOKUP($M431,Criterion_list!$C:$C,Criterion_list!E:E)),"")</f>
        <v/>
      </c>
      <c r="P431" s="330"/>
      <c r="Q431" s="304"/>
      <c r="R431" s="319" t="str">
        <f t="shared" si="6"/>
        <v/>
      </c>
      <c r="S431" s="304"/>
      <c r="T431" s="306"/>
      <c r="U431" s="305"/>
      <c r="V431" s="304"/>
      <c r="W431" s="304"/>
      <c r="X431" s="320" t="str">
        <f>IF(M431="","",_xlfn.XLOOKUP(M431,'Criteria Mapping'!A:A,'Criteria Mapping'!W:W))</f>
        <v/>
      </c>
      <c r="Y431" s="320" t="str">
        <f>IF(M431="","",_xlfn.XLOOKUP(M431,'Criteria Mapping'!A:A,'Criteria Mapping'!AH:AH))</f>
        <v/>
      </c>
      <c r="Z431" s="320" t="str">
        <f>IF(M431="","",_xlfn.XLOOKUP(M431,'Criteria Mapping'!A:A,'Criteria Mapping'!AD:AD))</f>
        <v/>
      </c>
      <c r="AA431"/>
      <c r="AC431" s="313"/>
      <c r="AE431" s="313"/>
      <c r="AG431" s="313"/>
      <c r="AI431" s="313"/>
      <c r="AK431" s="313"/>
      <c r="AM431" s="313"/>
      <c r="AO431" s="313"/>
      <c r="AQ431" s="313"/>
      <c r="AS431" s="313"/>
      <c r="AU431" s="313"/>
      <c r="KR431" s="313"/>
      <c r="KT431" s="313"/>
      <c r="KV431" s="313"/>
      <c r="KX431" s="313"/>
      <c r="KZ431" s="313"/>
      <c r="LB431" s="313"/>
      <c r="LD431" s="313"/>
      <c r="LF431" s="313"/>
      <c r="LH431" s="313"/>
      <c r="LJ431" s="313"/>
      <c r="LL431" s="313"/>
      <c r="LN431" s="313"/>
      <c r="LP431" s="313"/>
      <c r="LR431" s="313"/>
      <c r="LT431" s="313"/>
      <c r="LV431" s="313"/>
      <c r="LX431" s="313"/>
      <c r="LZ431" s="313"/>
      <c r="MB431" s="313"/>
      <c r="MD431" s="313"/>
      <c r="MF431" s="313"/>
      <c r="MH431" s="313"/>
      <c r="MJ431" s="313"/>
      <c r="ML431" s="313"/>
      <c r="MN431" s="313"/>
      <c r="MP431" s="313"/>
      <c r="MR431" s="313"/>
      <c r="MT431" s="313"/>
      <c r="MV431" s="313"/>
      <c r="MX431" s="313"/>
      <c r="MZ431" s="313"/>
      <c r="NB431" s="313"/>
      <c r="ND431" s="313"/>
      <c r="NF431" s="313"/>
      <c r="NH431" s="313"/>
      <c r="NJ431" s="313"/>
      <c r="NL431" s="313"/>
      <c r="NN431" s="313"/>
      <c r="NP431" s="313"/>
      <c r="NR431" s="313"/>
    </row>
    <row r="432" spans="1:382" s="281" customFormat="1" ht="150" customHeight="1">
      <c r="A432"/>
      <c r="B432"/>
      <c r="C432"/>
      <c r="D432"/>
      <c r="E432"/>
      <c r="F432"/>
      <c r="G432"/>
      <c r="H432"/>
      <c r="I432" t="str">
        <f>IF(M432="","",INDEX(Criterion_list!F:F,MATCH('MMS criteria'!M432,Criterion_list!C:C,0)))</f>
        <v/>
      </c>
      <c r="J432" s="312"/>
      <c r="K432" s="316" t="str">
        <f>IFERROR(IF(_xlfn.XLOOKUP($M432,Criterion_list!$C:$C,Criterion_list!A:A)=0,"",_xlfn.XLOOKUP($M432,Criterion_list!$C:$C,Criterion_list!A:A)),"")</f>
        <v/>
      </c>
      <c r="L432" s="317" t="str">
        <f>IFERROR(IF(_xlfn.XLOOKUP($M432,Criterion_list!$C:$C,Criterion_list!B:B)=0,"",_xlfn.XLOOKUP($M432,Criterion_list!$C:$C,Criterion_list!B:B)),"")</f>
        <v/>
      </c>
      <c r="M432" s="317" t="str">
        <f>IF(J432="","",_xlfn.XLOOKUP(J432,'Criteria Mapping'!B:B,'Criteria Mapping'!A:A))</f>
        <v/>
      </c>
      <c r="N432" s="318" t="str">
        <f>IFERROR(IF(_xlfn.XLOOKUP($J432,Criterion_list!$J:$J,Criterion_list!D:D)=0,"",_xlfn.XLOOKUP($J432,Criterion_list!$J:$J,Criterion_list!D:D)),"")</f>
        <v/>
      </c>
      <c r="O432" s="318" t="str">
        <f>IFERROR(IF(_xlfn.XLOOKUP($M432,Criterion_list!$C:$C,Criterion_list!E:E)=0,"",_xlfn.XLOOKUP($M432,Criterion_list!$C:$C,Criterion_list!E:E)),"")</f>
        <v/>
      </c>
      <c r="P432" s="330"/>
      <c r="Q432" s="304"/>
      <c r="R432" s="319" t="str">
        <f t="shared" si="6"/>
        <v/>
      </c>
      <c r="S432" s="304"/>
      <c r="T432" s="306"/>
      <c r="U432" s="305"/>
      <c r="V432" s="304"/>
      <c r="W432" s="304"/>
      <c r="X432" s="320" t="str">
        <f>IF(M432="","",_xlfn.XLOOKUP(M432,'Criteria Mapping'!A:A,'Criteria Mapping'!W:W))</f>
        <v/>
      </c>
      <c r="Y432" s="320" t="str">
        <f>IF(M432="","",_xlfn.XLOOKUP(M432,'Criteria Mapping'!A:A,'Criteria Mapping'!AH:AH))</f>
        <v/>
      </c>
      <c r="Z432" s="320" t="str">
        <f>IF(M432="","",_xlfn.XLOOKUP(M432,'Criteria Mapping'!A:A,'Criteria Mapping'!AD:AD))</f>
        <v/>
      </c>
      <c r="AA432"/>
      <c r="AC432" s="313"/>
      <c r="AE432" s="313"/>
      <c r="AG432" s="313"/>
      <c r="AI432" s="313"/>
      <c r="AK432" s="313"/>
      <c r="AM432" s="313"/>
      <c r="AO432" s="313"/>
      <c r="AQ432" s="313"/>
      <c r="AS432" s="313"/>
      <c r="AU432" s="313"/>
      <c r="KR432" s="313"/>
      <c r="KT432" s="313"/>
      <c r="KV432" s="313"/>
      <c r="KX432" s="313"/>
      <c r="KZ432" s="313"/>
      <c r="LB432" s="313"/>
      <c r="LD432" s="313"/>
      <c r="LF432" s="313"/>
      <c r="LH432" s="313"/>
      <c r="LJ432" s="313"/>
      <c r="LL432" s="313"/>
      <c r="LN432" s="313"/>
      <c r="LP432" s="313"/>
      <c r="LR432" s="313"/>
      <c r="LT432" s="313"/>
      <c r="LV432" s="313"/>
      <c r="LX432" s="313"/>
      <c r="LZ432" s="313"/>
      <c r="MB432" s="313"/>
      <c r="MD432" s="313"/>
      <c r="MF432" s="313"/>
      <c r="MH432" s="313"/>
      <c r="MJ432" s="313"/>
      <c r="ML432" s="313"/>
      <c r="MN432" s="313"/>
      <c r="MP432" s="313"/>
      <c r="MR432" s="313"/>
      <c r="MT432" s="313"/>
      <c r="MV432" s="313"/>
      <c r="MX432" s="313"/>
      <c r="MZ432" s="313"/>
      <c r="NB432" s="313"/>
      <c r="ND432" s="313"/>
      <c r="NF432" s="313"/>
      <c r="NH432" s="313"/>
      <c r="NJ432" s="313"/>
      <c r="NL432" s="313"/>
      <c r="NN432" s="313"/>
      <c r="NP432" s="313"/>
      <c r="NR432" s="313"/>
    </row>
    <row r="433" spans="1:382" s="281" customFormat="1" ht="150" customHeight="1">
      <c r="A433"/>
      <c r="B433"/>
      <c r="C433"/>
      <c r="D433"/>
      <c r="E433"/>
      <c r="F433"/>
      <c r="G433"/>
      <c r="H433"/>
      <c r="I433" t="str">
        <f>IF(M433="","",INDEX(Criterion_list!F:F,MATCH('MMS criteria'!M433,Criterion_list!C:C,0)))</f>
        <v/>
      </c>
      <c r="J433" s="312"/>
      <c r="K433" s="316" t="str">
        <f>IFERROR(IF(_xlfn.XLOOKUP($M433,Criterion_list!$C:$C,Criterion_list!A:A)=0,"",_xlfn.XLOOKUP($M433,Criterion_list!$C:$C,Criterion_list!A:A)),"")</f>
        <v/>
      </c>
      <c r="L433" s="317" t="str">
        <f>IFERROR(IF(_xlfn.XLOOKUP($M433,Criterion_list!$C:$C,Criterion_list!B:B)=0,"",_xlfn.XLOOKUP($M433,Criterion_list!$C:$C,Criterion_list!B:B)),"")</f>
        <v/>
      </c>
      <c r="M433" s="317" t="str">
        <f>IF(J433="","",_xlfn.XLOOKUP(J433,'Criteria Mapping'!B:B,'Criteria Mapping'!A:A))</f>
        <v/>
      </c>
      <c r="N433" s="318" t="str">
        <f>IFERROR(IF(_xlfn.XLOOKUP($J433,Criterion_list!$J:$J,Criterion_list!D:D)=0,"",_xlfn.XLOOKUP($J433,Criterion_list!$J:$J,Criterion_list!D:D)),"")</f>
        <v/>
      </c>
      <c r="O433" s="318" t="str">
        <f>IFERROR(IF(_xlfn.XLOOKUP($M433,Criterion_list!$C:$C,Criterion_list!E:E)=0,"",_xlfn.XLOOKUP($M433,Criterion_list!$C:$C,Criterion_list!E:E)),"")</f>
        <v/>
      </c>
      <c r="P433" s="330"/>
      <c r="Q433" s="304"/>
      <c r="R433" s="319" t="str">
        <f t="shared" si="6"/>
        <v/>
      </c>
      <c r="S433" s="304"/>
      <c r="T433" s="306"/>
      <c r="U433" s="305"/>
      <c r="V433" s="304"/>
      <c r="W433" s="304"/>
      <c r="X433" s="320" t="str">
        <f>IF(M433="","",_xlfn.XLOOKUP(M433,'Criteria Mapping'!A:A,'Criteria Mapping'!W:W))</f>
        <v/>
      </c>
      <c r="Y433" s="320" t="str">
        <f>IF(M433="","",_xlfn.XLOOKUP(M433,'Criteria Mapping'!A:A,'Criteria Mapping'!AH:AH))</f>
        <v/>
      </c>
      <c r="Z433" s="320" t="str">
        <f>IF(M433="","",_xlfn.XLOOKUP(M433,'Criteria Mapping'!A:A,'Criteria Mapping'!AD:AD))</f>
        <v/>
      </c>
      <c r="AA433"/>
      <c r="AC433" s="313"/>
      <c r="AE433" s="313"/>
      <c r="AG433" s="313"/>
      <c r="AI433" s="313"/>
      <c r="AK433" s="313"/>
      <c r="AM433" s="313"/>
      <c r="AO433" s="313"/>
      <c r="AQ433" s="313"/>
      <c r="AS433" s="313"/>
      <c r="AU433" s="313"/>
      <c r="KR433" s="313"/>
      <c r="KT433" s="313"/>
      <c r="KV433" s="313"/>
      <c r="KX433" s="313"/>
      <c r="KZ433" s="313"/>
      <c r="LB433" s="313"/>
      <c r="LD433" s="313"/>
      <c r="LF433" s="313"/>
      <c r="LH433" s="313"/>
      <c r="LJ433" s="313"/>
      <c r="LL433" s="313"/>
      <c r="LN433" s="313"/>
      <c r="LP433" s="313"/>
      <c r="LR433" s="313"/>
      <c r="LT433" s="313"/>
      <c r="LV433" s="313"/>
      <c r="LX433" s="313"/>
      <c r="LZ433" s="313"/>
      <c r="MB433" s="313"/>
      <c r="MD433" s="313"/>
      <c r="MF433" s="313"/>
      <c r="MH433" s="313"/>
      <c r="MJ433" s="313"/>
      <c r="ML433" s="313"/>
      <c r="MN433" s="313"/>
      <c r="MP433" s="313"/>
      <c r="MR433" s="313"/>
      <c r="MT433" s="313"/>
      <c r="MV433" s="313"/>
      <c r="MX433" s="313"/>
      <c r="MZ433" s="313"/>
      <c r="NB433" s="313"/>
      <c r="ND433" s="313"/>
      <c r="NF433" s="313"/>
      <c r="NH433" s="313"/>
      <c r="NJ433" s="313"/>
      <c r="NL433" s="313"/>
      <c r="NN433" s="313"/>
      <c r="NP433" s="313"/>
      <c r="NR433" s="313"/>
    </row>
    <row r="434" spans="1:382" s="281" customFormat="1" ht="150" customHeight="1">
      <c r="A434"/>
      <c r="B434"/>
      <c r="C434"/>
      <c r="D434"/>
      <c r="E434"/>
      <c r="F434"/>
      <c r="G434"/>
      <c r="H434"/>
      <c r="I434" t="str">
        <f>IF(M434="","",INDEX(Criterion_list!F:F,MATCH('MMS criteria'!M434,Criterion_list!C:C,0)))</f>
        <v/>
      </c>
      <c r="J434" s="312"/>
      <c r="K434" s="316" t="str">
        <f>IFERROR(IF(_xlfn.XLOOKUP($M434,Criterion_list!$C:$C,Criterion_list!A:A)=0,"",_xlfn.XLOOKUP($M434,Criterion_list!$C:$C,Criterion_list!A:A)),"")</f>
        <v/>
      </c>
      <c r="L434" s="317" t="str">
        <f>IFERROR(IF(_xlfn.XLOOKUP($M434,Criterion_list!$C:$C,Criterion_list!B:B)=0,"",_xlfn.XLOOKUP($M434,Criterion_list!$C:$C,Criterion_list!B:B)),"")</f>
        <v/>
      </c>
      <c r="M434" s="317" t="str">
        <f>IF(J434="","",_xlfn.XLOOKUP(J434,'Criteria Mapping'!B:B,'Criteria Mapping'!A:A))</f>
        <v/>
      </c>
      <c r="N434" s="318" t="str">
        <f>IFERROR(IF(_xlfn.XLOOKUP($J434,Criterion_list!$J:$J,Criterion_list!D:D)=0,"",_xlfn.XLOOKUP($J434,Criterion_list!$J:$J,Criterion_list!D:D)),"")</f>
        <v/>
      </c>
      <c r="O434" s="318" t="str">
        <f>IFERROR(IF(_xlfn.XLOOKUP($M434,Criterion_list!$C:$C,Criterion_list!E:E)=0,"",_xlfn.XLOOKUP($M434,Criterion_list!$C:$C,Criterion_list!E:E)),"")</f>
        <v/>
      </c>
      <c r="P434" s="330"/>
      <c r="Q434" s="304"/>
      <c r="R434" s="319" t="str">
        <f t="shared" si="6"/>
        <v/>
      </c>
      <c r="S434" s="304"/>
      <c r="T434" s="306"/>
      <c r="U434" s="305"/>
      <c r="V434" s="304"/>
      <c r="W434" s="304"/>
      <c r="X434" s="320" t="str">
        <f>IF(M434="","",_xlfn.XLOOKUP(M434,'Criteria Mapping'!A:A,'Criteria Mapping'!W:W))</f>
        <v/>
      </c>
      <c r="Y434" s="320" t="str">
        <f>IF(M434="","",_xlfn.XLOOKUP(M434,'Criteria Mapping'!A:A,'Criteria Mapping'!AH:AH))</f>
        <v/>
      </c>
      <c r="Z434" s="320" t="str">
        <f>IF(M434="","",_xlfn.XLOOKUP(M434,'Criteria Mapping'!A:A,'Criteria Mapping'!AD:AD))</f>
        <v/>
      </c>
      <c r="AA434"/>
      <c r="AC434" s="313"/>
      <c r="AE434" s="313"/>
      <c r="AG434" s="313"/>
      <c r="AI434" s="313"/>
      <c r="AK434" s="313"/>
      <c r="AM434" s="313"/>
      <c r="AO434" s="313"/>
      <c r="AQ434" s="313"/>
      <c r="AS434" s="313"/>
      <c r="AU434" s="313"/>
      <c r="KR434" s="313"/>
      <c r="KT434" s="313"/>
      <c r="KV434" s="313"/>
      <c r="KX434" s="313"/>
      <c r="KZ434" s="313"/>
      <c r="LB434" s="313"/>
      <c r="LD434" s="313"/>
      <c r="LF434" s="313"/>
      <c r="LH434" s="313"/>
      <c r="LJ434" s="313"/>
      <c r="LL434" s="313"/>
      <c r="LN434" s="313"/>
      <c r="LP434" s="313"/>
      <c r="LR434" s="313"/>
      <c r="LT434" s="313"/>
      <c r="LV434" s="313"/>
      <c r="LX434" s="313"/>
      <c r="LZ434" s="313"/>
      <c r="MB434" s="313"/>
      <c r="MD434" s="313"/>
      <c r="MF434" s="313"/>
      <c r="MH434" s="313"/>
      <c r="MJ434" s="313"/>
      <c r="ML434" s="313"/>
      <c r="MN434" s="313"/>
      <c r="MP434" s="313"/>
      <c r="MR434" s="313"/>
      <c r="MT434" s="313"/>
      <c r="MV434" s="313"/>
      <c r="MX434" s="313"/>
      <c r="MZ434" s="313"/>
      <c r="NB434" s="313"/>
      <c r="ND434" s="313"/>
      <c r="NF434" s="313"/>
      <c r="NH434" s="313"/>
      <c r="NJ434" s="313"/>
      <c r="NL434" s="313"/>
      <c r="NN434" s="313"/>
      <c r="NP434" s="313"/>
      <c r="NR434" s="313"/>
    </row>
    <row r="435" spans="1:382" s="281" customFormat="1" ht="150" customHeight="1">
      <c r="A435"/>
      <c r="B435"/>
      <c r="C435"/>
      <c r="D435"/>
      <c r="E435"/>
      <c r="F435"/>
      <c r="G435"/>
      <c r="H435"/>
      <c r="I435" t="str">
        <f>IF(M435="","",INDEX(Criterion_list!F:F,MATCH('MMS criteria'!M435,Criterion_list!C:C,0)))</f>
        <v/>
      </c>
      <c r="J435" s="312"/>
      <c r="K435" s="316" t="str">
        <f>IFERROR(IF(_xlfn.XLOOKUP($M435,Criterion_list!$C:$C,Criterion_list!A:A)=0,"",_xlfn.XLOOKUP($M435,Criterion_list!$C:$C,Criterion_list!A:A)),"")</f>
        <v/>
      </c>
      <c r="L435" s="317" t="str">
        <f>IFERROR(IF(_xlfn.XLOOKUP($M435,Criterion_list!$C:$C,Criterion_list!B:B)=0,"",_xlfn.XLOOKUP($M435,Criterion_list!$C:$C,Criterion_list!B:B)),"")</f>
        <v/>
      </c>
      <c r="M435" s="317" t="str">
        <f>IF(J435="","",_xlfn.XLOOKUP(J435,'Criteria Mapping'!B:B,'Criteria Mapping'!A:A))</f>
        <v/>
      </c>
      <c r="N435" s="318" t="str">
        <f>IFERROR(IF(_xlfn.XLOOKUP($J435,Criterion_list!$J:$J,Criterion_list!D:D)=0,"",_xlfn.XLOOKUP($J435,Criterion_list!$J:$J,Criterion_list!D:D)),"")</f>
        <v/>
      </c>
      <c r="O435" s="318" t="str">
        <f>IFERROR(IF(_xlfn.XLOOKUP($M435,Criterion_list!$C:$C,Criterion_list!E:E)=0,"",_xlfn.XLOOKUP($M435,Criterion_list!$C:$C,Criterion_list!E:E)),"")</f>
        <v/>
      </c>
      <c r="P435" s="330"/>
      <c r="Q435" s="304"/>
      <c r="R435" s="319" t="str">
        <f t="shared" si="6"/>
        <v/>
      </c>
      <c r="S435" s="304"/>
      <c r="T435" s="306"/>
      <c r="U435" s="305"/>
      <c r="V435" s="304"/>
      <c r="W435" s="304"/>
      <c r="X435" s="320" t="str">
        <f>IF(M435="","",_xlfn.XLOOKUP(M435,'Criteria Mapping'!A:A,'Criteria Mapping'!W:W))</f>
        <v/>
      </c>
      <c r="Y435" s="320" t="str">
        <f>IF(M435="","",_xlfn.XLOOKUP(M435,'Criteria Mapping'!A:A,'Criteria Mapping'!AH:AH))</f>
        <v/>
      </c>
      <c r="Z435" s="320" t="str">
        <f>IF(M435="","",_xlfn.XLOOKUP(M435,'Criteria Mapping'!A:A,'Criteria Mapping'!AD:AD))</f>
        <v/>
      </c>
      <c r="AA435"/>
      <c r="AC435" s="313"/>
      <c r="AE435" s="313"/>
      <c r="AG435" s="313"/>
      <c r="AI435" s="313"/>
      <c r="AK435" s="313"/>
      <c r="AM435" s="313"/>
      <c r="AO435" s="313"/>
      <c r="AQ435" s="313"/>
      <c r="AS435" s="313"/>
      <c r="AU435" s="313"/>
      <c r="KR435" s="313"/>
      <c r="KT435" s="313"/>
      <c r="KV435" s="313"/>
      <c r="KX435" s="313"/>
      <c r="KZ435" s="313"/>
      <c r="LB435" s="313"/>
      <c r="LD435" s="313"/>
      <c r="LF435" s="313"/>
      <c r="LH435" s="313"/>
      <c r="LJ435" s="313"/>
      <c r="LL435" s="313"/>
      <c r="LN435" s="313"/>
      <c r="LP435" s="313"/>
      <c r="LR435" s="313"/>
      <c r="LT435" s="313"/>
      <c r="LV435" s="313"/>
      <c r="LX435" s="313"/>
      <c r="LZ435" s="313"/>
      <c r="MB435" s="313"/>
      <c r="MD435" s="313"/>
      <c r="MF435" s="313"/>
      <c r="MH435" s="313"/>
      <c r="MJ435" s="313"/>
      <c r="ML435" s="313"/>
      <c r="MN435" s="313"/>
      <c r="MP435" s="313"/>
      <c r="MR435" s="313"/>
      <c r="MT435" s="313"/>
      <c r="MV435" s="313"/>
      <c r="MX435" s="313"/>
      <c r="MZ435" s="313"/>
      <c r="NB435" s="313"/>
      <c r="ND435" s="313"/>
      <c r="NF435" s="313"/>
      <c r="NH435" s="313"/>
      <c r="NJ435" s="313"/>
      <c r="NL435" s="313"/>
      <c r="NN435" s="313"/>
      <c r="NP435" s="313"/>
      <c r="NR435" s="313"/>
    </row>
    <row r="436" spans="1:382" s="281" customFormat="1" ht="150" customHeight="1">
      <c r="A436"/>
      <c r="B436"/>
      <c r="C436"/>
      <c r="D436"/>
      <c r="E436"/>
      <c r="F436"/>
      <c r="G436"/>
      <c r="H436"/>
      <c r="I436" t="str">
        <f>IF(M436="","",INDEX(Criterion_list!F:F,MATCH('MMS criteria'!M436,Criterion_list!C:C,0)))</f>
        <v/>
      </c>
      <c r="J436" s="312"/>
      <c r="K436" s="316" t="str">
        <f>IFERROR(IF(_xlfn.XLOOKUP($M436,Criterion_list!$C:$C,Criterion_list!A:A)=0,"",_xlfn.XLOOKUP($M436,Criterion_list!$C:$C,Criterion_list!A:A)),"")</f>
        <v/>
      </c>
      <c r="L436" s="317" t="str">
        <f>IFERROR(IF(_xlfn.XLOOKUP($M436,Criterion_list!$C:$C,Criterion_list!B:B)=0,"",_xlfn.XLOOKUP($M436,Criterion_list!$C:$C,Criterion_list!B:B)),"")</f>
        <v/>
      </c>
      <c r="M436" s="317" t="str">
        <f>IF(J436="","",_xlfn.XLOOKUP(J436,'Criteria Mapping'!B:B,'Criteria Mapping'!A:A))</f>
        <v/>
      </c>
      <c r="N436" s="318" t="str">
        <f>IFERROR(IF(_xlfn.XLOOKUP($J436,Criterion_list!$J:$J,Criterion_list!D:D)=0,"",_xlfn.XLOOKUP($J436,Criterion_list!$J:$J,Criterion_list!D:D)),"")</f>
        <v/>
      </c>
      <c r="O436" s="318" t="str">
        <f>IFERROR(IF(_xlfn.XLOOKUP($M436,Criterion_list!$C:$C,Criterion_list!E:E)=0,"",_xlfn.XLOOKUP($M436,Criterion_list!$C:$C,Criterion_list!E:E)),"")</f>
        <v/>
      </c>
      <c r="P436" s="330"/>
      <c r="Q436" s="304"/>
      <c r="R436" s="319" t="str">
        <f t="shared" si="6"/>
        <v/>
      </c>
      <c r="S436" s="304"/>
      <c r="T436" s="306"/>
      <c r="U436" s="305"/>
      <c r="V436" s="304"/>
      <c r="W436" s="304"/>
      <c r="X436" s="320" t="str">
        <f>IF(M436="","",_xlfn.XLOOKUP(M436,'Criteria Mapping'!A:A,'Criteria Mapping'!W:W))</f>
        <v/>
      </c>
      <c r="Y436" s="320" t="str">
        <f>IF(M436="","",_xlfn.XLOOKUP(M436,'Criteria Mapping'!A:A,'Criteria Mapping'!AH:AH))</f>
        <v/>
      </c>
      <c r="Z436" s="320" t="str">
        <f>IF(M436="","",_xlfn.XLOOKUP(M436,'Criteria Mapping'!A:A,'Criteria Mapping'!AD:AD))</f>
        <v/>
      </c>
      <c r="AA436"/>
      <c r="AC436" s="313"/>
      <c r="AE436" s="313"/>
      <c r="AG436" s="313"/>
      <c r="AI436" s="313"/>
      <c r="AK436" s="313"/>
      <c r="AM436" s="313"/>
      <c r="AO436" s="313"/>
      <c r="AQ436" s="313"/>
      <c r="AS436" s="313"/>
      <c r="AU436" s="313"/>
      <c r="KR436" s="313"/>
      <c r="KT436" s="313"/>
      <c r="KV436" s="313"/>
      <c r="KX436" s="313"/>
      <c r="KZ436" s="313"/>
      <c r="LB436" s="313"/>
      <c r="LD436" s="313"/>
      <c r="LF436" s="313"/>
      <c r="LH436" s="313"/>
      <c r="LJ436" s="313"/>
      <c r="LL436" s="313"/>
      <c r="LN436" s="313"/>
      <c r="LP436" s="313"/>
      <c r="LR436" s="313"/>
      <c r="LT436" s="313"/>
      <c r="LV436" s="313"/>
      <c r="LX436" s="313"/>
      <c r="LZ436" s="313"/>
      <c r="MB436" s="313"/>
      <c r="MD436" s="313"/>
      <c r="MF436" s="313"/>
      <c r="MH436" s="313"/>
      <c r="MJ436" s="313"/>
      <c r="ML436" s="313"/>
      <c r="MN436" s="313"/>
      <c r="MP436" s="313"/>
      <c r="MR436" s="313"/>
      <c r="MT436" s="313"/>
      <c r="MV436" s="313"/>
      <c r="MX436" s="313"/>
      <c r="MZ436" s="313"/>
      <c r="NB436" s="313"/>
      <c r="ND436" s="313"/>
      <c r="NF436" s="313"/>
      <c r="NH436" s="313"/>
      <c r="NJ436" s="313"/>
      <c r="NL436" s="313"/>
      <c r="NN436" s="313"/>
      <c r="NP436" s="313"/>
      <c r="NR436" s="313"/>
    </row>
    <row r="437" spans="1:382" s="281" customFormat="1" ht="150" customHeight="1">
      <c r="A437"/>
      <c r="B437"/>
      <c r="C437"/>
      <c r="D437"/>
      <c r="E437"/>
      <c r="F437"/>
      <c r="G437"/>
      <c r="H437"/>
      <c r="I437" t="str">
        <f>IF(M437="","",INDEX(Criterion_list!F:F,MATCH('MMS criteria'!M437,Criterion_list!C:C,0)))</f>
        <v/>
      </c>
      <c r="J437" s="312"/>
      <c r="K437" s="316" t="str">
        <f>IFERROR(IF(_xlfn.XLOOKUP($M437,Criterion_list!$C:$C,Criterion_list!A:A)=0,"",_xlfn.XLOOKUP($M437,Criterion_list!$C:$C,Criterion_list!A:A)),"")</f>
        <v/>
      </c>
      <c r="L437" s="317" t="str">
        <f>IFERROR(IF(_xlfn.XLOOKUP($M437,Criterion_list!$C:$C,Criterion_list!B:B)=0,"",_xlfn.XLOOKUP($M437,Criterion_list!$C:$C,Criterion_list!B:B)),"")</f>
        <v/>
      </c>
      <c r="M437" s="317" t="str">
        <f>IF(J437="","",_xlfn.XLOOKUP(J437,'Criteria Mapping'!B:B,'Criteria Mapping'!A:A))</f>
        <v/>
      </c>
      <c r="N437" s="318" t="str">
        <f>IFERROR(IF(_xlfn.XLOOKUP($J437,Criterion_list!$J:$J,Criterion_list!D:D)=0,"",_xlfn.XLOOKUP($J437,Criterion_list!$J:$J,Criterion_list!D:D)),"")</f>
        <v/>
      </c>
      <c r="O437" s="318" t="str">
        <f>IFERROR(IF(_xlfn.XLOOKUP($M437,Criterion_list!$C:$C,Criterion_list!E:E)=0,"",_xlfn.XLOOKUP($M437,Criterion_list!$C:$C,Criterion_list!E:E)),"")</f>
        <v/>
      </c>
      <c r="P437" s="330"/>
      <c r="Q437" s="304"/>
      <c r="R437" s="319" t="str">
        <f t="shared" si="6"/>
        <v/>
      </c>
      <c r="S437" s="304"/>
      <c r="T437" s="306"/>
      <c r="U437" s="305"/>
      <c r="V437" s="304"/>
      <c r="W437" s="304"/>
      <c r="X437" s="320" t="str">
        <f>IF(M437="","",_xlfn.XLOOKUP(M437,'Criteria Mapping'!A:A,'Criteria Mapping'!W:W))</f>
        <v/>
      </c>
      <c r="Y437" s="320" t="str">
        <f>IF(M437="","",_xlfn.XLOOKUP(M437,'Criteria Mapping'!A:A,'Criteria Mapping'!AH:AH))</f>
        <v/>
      </c>
      <c r="Z437" s="320" t="str">
        <f>IF(M437="","",_xlfn.XLOOKUP(M437,'Criteria Mapping'!A:A,'Criteria Mapping'!AD:AD))</f>
        <v/>
      </c>
      <c r="AA437"/>
      <c r="AC437" s="313"/>
      <c r="AE437" s="313"/>
      <c r="AG437" s="313"/>
      <c r="AI437" s="313"/>
      <c r="AK437" s="313"/>
      <c r="AM437" s="313"/>
      <c r="AO437" s="313"/>
      <c r="AQ437" s="313"/>
      <c r="AS437" s="313"/>
      <c r="AU437" s="313"/>
      <c r="KR437" s="313"/>
      <c r="KT437" s="313"/>
      <c r="KV437" s="313"/>
      <c r="KX437" s="313"/>
      <c r="KZ437" s="313"/>
      <c r="LB437" s="313"/>
      <c r="LD437" s="313"/>
      <c r="LF437" s="313"/>
      <c r="LH437" s="313"/>
      <c r="LJ437" s="313"/>
      <c r="LL437" s="313"/>
      <c r="LN437" s="313"/>
      <c r="LP437" s="313"/>
      <c r="LR437" s="313"/>
      <c r="LT437" s="313"/>
      <c r="LV437" s="313"/>
      <c r="LX437" s="313"/>
      <c r="LZ437" s="313"/>
      <c r="MB437" s="313"/>
      <c r="MD437" s="313"/>
      <c r="MF437" s="313"/>
      <c r="MH437" s="313"/>
      <c r="MJ437" s="313"/>
      <c r="ML437" s="313"/>
      <c r="MN437" s="313"/>
      <c r="MP437" s="313"/>
      <c r="MR437" s="313"/>
      <c r="MT437" s="313"/>
      <c r="MV437" s="313"/>
      <c r="MX437" s="313"/>
      <c r="MZ437" s="313"/>
      <c r="NB437" s="313"/>
      <c r="ND437" s="313"/>
      <c r="NF437" s="313"/>
      <c r="NH437" s="313"/>
      <c r="NJ437" s="313"/>
      <c r="NL437" s="313"/>
      <c r="NN437" s="313"/>
      <c r="NP437" s="313"/>
      <c r="NR437" s="313"/>
    </row>
    <row r="438" spans="1:382" s="281" customFormat="1" ht="150" customHeight="1">
      <c r="A438"/>
      <c r="B438"/>
      <c r="C438"/>
      <c r="D438"/>
      <c r="E438"/>
      <c r="F438"/>
      <c r="G438"/>
      <c r="H438"/>
      <c r="I438" t="str">
        <f>IF(M438="","",INDEX(Criterion_list!F:F,MATCH('MMS criteria'!M438,Criterion_list!C:C,0)))</f>
        <v/>
      </c>
      <c r="J438" s="312"/>
      <c r="K438" s="316" t="str">
        <f>IFERROR(IF(_xlfn.XLOOKUP($M438,Criterion_list!$C:$C,Criterion_list!A:A)=0,"",_xlfn.XLOOKUP($M438,Criterion_list!$C:$C,Criterion_list!A:A)),"")</f>
        <v/>
      </c>
      <c r="L438" s="317" t="str">
        <f>IFERROR(IF(_xlfn.XLOOKUP($M438,Criterion_list!$C:$C,Criterion_list!B:B)=0,"",_xlfn.XLOOKUP($M438,Criterion_list!$C:$C,Criterion_list!B:B)),"")</f>
        <v/>
      </c>
      <c r="M438" s="317" t="str">
        <f>IF(J438="","",_xlfn.XLOOKUP(J438,'Criteria Mapping'!B:B,'Criteria Mapping'!A:A))</f>
        <v/>
      </c>
      <c r="N438" s="318" t="str">
        <f>IFERROR(IF(_xlfn.XLOOKUP($J438,Criterion_list!$J:$J,Criterion_list!D:D)=0,"",_xlfn.XLOOKUP($J438,Criterion_list!$J:$J,Criterion_list!D:D)),"")</f>
        <v/>
      </c>
      <c r="O438" s="318" t="str">
        <f>IFERROR(IF(_xlfn.XLOOKUP($M438,Criterion_list!$C:$C,Criterion_list!E:E)=0,"",_xlfn.XLOOKUP($M438,Criterion_list!$C:$C,Criterion_list!E:E)),"")</f>
        <v/>
      </c>
      <c r="P438" s="330"/>
      <c r="Q438" s="304"/>
      <c r="R438" s="319" t="str">
        <f t="shared" si="6"/>
        <v/>
      </c>
      <c r="S438" s="304"/>
      <c r="T438" s="306"/>
      <c r="U438" s="305"/>
      <c r="V438" s="304"/>
      <c r="W438" s="304"/>
      <c r="X438" s="320" t="str">
        <f>IF(M438="","",_xlfn.XLOOKUP(M438,'Criteria Mapping'!A:A,'Criteria Mapping'!W:W))</f>
        <v/>
      </c>
      <c r="Y438" s="320" t="str">
        <f>IF(M438="","",_xlfn.XLOOKUP(M438,'Criteria Mapping'!A:A,'Criteria Mapping'!AH:AH))</f>
        <v/>
      </c>
      <c r="Z438" s="320" t="str">
        <f>IF(M438="","",_xlfn.XLOOKUP(M438,'Criteria Mapping'!A:A,'Criteria Mapping'!AD:AD))</f>
        <v/>
      </c>
      <c r="AA438"/>
      <c r="AC438" s="313"/>
      <c r="AE438" s="313"/>
      <c r="AG438" s="313"/>
      <c r="AI438" s="313"/>
      <c r="AK438" s="313"/>
      <c r="AM438" s="313"/>
      <c r="AO438" s="313"/>
      <c r="AQ438" s="313"/>
      <c r="AS438" s="313"/>
      <c r="AU438" s="313"/>
      <c r="KR438" s="313"/>
      <c r="KT438" s="313"/>
      <c r="KV438" s="313"/>
      <c r="KX438" s="313"/>
      <c r="KZ438" s="313"/>
      <c r="LB438" s="313"/>
      <c r="LD438" s="313"/>
      <c r="LF438" s="313"/>
      <c r="LH438" s="313"/>
      <c r="LJ438" s="313"/>
      <c r="LL438" s="313"/>
      <c r="LN438" s="313"/>
      <c r="LP438" s="313"/>
      <c r="LR438" s="313"/>
      <c r="LT438" s="313"/>
      <c r="LV438" s="313"/>
      <c r="LX438" s="313"/>
      <c r="LZ438" s="313"/>
      <c r="MB438" s="313"/>
      <c r="MD438" s="313"/>
      <c r="MF438" s="313"/>
      <c r="MH438" s="313"/>
      <c r="MJ438" s="313"/>
      <c r="ML438" s="313"/>
      <c r="MN438" s="313"/>
      <c r="MP438" s="313"/>
      <c r="MR438" s="313"/>
      <c r="MT438" s="313"/>
      <c r="MV438" s="313"/>
      <c r="MX438" s="313"/>
      <c r="MZ438" s="313"/>
      <c r="NB438" s="313"/>
      <c r="ND438" s="313"/>
      <c r="NF438" s="313"/>
      <c r="NH438" s="313"/>
      <c r="NJ438" s="313"/>
      <c r="NL438" s="313"/>
      <c r="NN438" s="313"/>
      <c r="NP438" s="313"/>
      <c r="NR438" s="313"/>
    </row>
    <row r="439" spans="1:382" s="281" customFormat="1" ht="150" customHeight="1">
      <c r="A439"/>
      <c r="B439"/>
      <c r="C439"/>
      <c r="D439"/>
      <c r="E439"/>
      <c r="F439"/>
      <c r="G439"/>
      <c r="H439"/>
      <c r="I439" t="str">
        <f>IF(M439="","",INDEX(Criterion_list!F:F,MATCH('MMS criteria'!M439,Criterion_list!C:C,0)))</f>
        <v/>
      </c>
      <c r="J439" s="312"/>
      <c r="K439" s="316" t="str">
        <f>IFERROR(IF(_xlfn.XLOOKUP($M439,Criterion_list!$C:$C,Criterion_list!A:A)=0,"",_xlfn.XLOOKUP($M439,Criterion_list!$C:$C,Criterion_list!A:A)),"")</f>
        <v/>
      </c>
      <c r="L439" s="317" t="str">
        <f>IFERROR(IF(_xlfn.XLOOKUP($M439,Criterion_list!$C:$C,Criterion_list!B:B)=0,"",_xlfn.XLOOKUP($M439,Criterion_list!$C:$C,Criterion_list!B:B)),"")</f>
        <v/>
      </c>
      <c r="M439" s="317" t="str">
        <f>IF(J439="","",_xlfn.XLOOKUP(J439,'Criteria Mapping'!B:B,'Criteria Mapping'!A:A))</f>
        <v/>
      </c>
      <c r="N439" s="318" t="str">
        <f>IFERROR(IF(_xlfn.XLOOKUP($J439,Criterion_list!$J:$J,Criterion_list!D:D)=0,"",_xlfn.XLOOKUP($J439,Criterion_list!$J:$J,Criterion_list!D:D)),"")</f>
        <v/>
      </c>
      <c r="O439" s="318" t="str">
        <f>IFERROR(IF(_xlfn.XLOOKUP($M439,Criterion_list!$C:$C,Criterion_list!E:E)=0,"",_xlfn.XLOOKUP($M439,Criterion_list!$C:$C,Criterion_list!E:E)),"")</f>
        <v/>
      </c>
      <c r="P439" s="330"/>
      <c r="Q439" s="304"/>
      <c r="R439" s="319" t="str">
        <f t="shared" si="6"/>
        <v/>
      </c>
      <c r="S439" s="304"/>
      <c r="T439" s="306"/>
      <c r="U439" s="305"/>
      <c r="V439" s="304"/>
      <c r="W439" s="304"/>
      <c r="X439" s="320" t="str">
        <f>IF(M439="","",_xlfn.XLOOKUP(M439,'Criteria Mapping'!A:A,'Criteria Mapping'!W:W))</f>
        <v/>
      </c>
      <c r="Y439" s="320" t="str">
        <f>IF(M439="","",_xlfn.XLOOKUP(M439,'Criteria Mapping'!A:A,'Criteria Mapping'!AH:AH))</f>
        <v/>
      </c>
      <c r="Z439" s="320" t="str">
        <f>IF(M439="","",_xlfn.XLOOKUP(M439,'Criteria Mapping'!A:A,'Criteria Mapping'!AD:AD))</f>
        <v/>
      </c>
      <c r="AA439"/>
      <c r="AC439" s="313"/>
      <c r="AE439" s="313"/>
      <c r="AG439" s="313"/>
      <c r="AI439" s="313"/>
      <c r="AK439" s="313"/>
      <c r="AM439" s="313"/>
      <c r="AO439" s="313"/>
      <c r="AQ439" s="313"/>
      <c r="AS439" s="313"/>
      <c r="AU439" s="313"/>
      <c r="KR439" s="313"/>
      <c r="KT439" s="313"/>
      <c r="KV439" s="313"/>
      <c r="KX439" s="313"/>
      <c r="KZ439" s="313"/>
      <c r="LB439" s="313"/>
      <c r="LD439" s="313"/>
      <c r="LF439" s="313"/>
      <c r="LH439" s="313"/>
      <c r="LJ439" s="313"/>
      <c r="LL439" s="313"/>
      <c r="LN439" s="313"/>
      <c r="LP439" s="313"/>
      <c r="LR439" s="313"/>
      <c r="LT439" s="313"/>
      <c r="LV439" s="313"/>
      <c r="LX439" s="313"/>
      <c r="LZ439" s="313"/>
      <c r="MB439" s="313"/>
      <c r="MD439" s="313"/>
      <c r="MF439" s="313"/>
      <c r="MH439" s="313"/>
      <c r="MJ439" s="313"/>
      <c r="ML439" s="313"/>
      <c r="MN439" s="313"/>
      <c r="MP439" s="313"/>
      <c r="MR439" s="313"/>
      <c r="MT439" s="313"/>
      <c r="MV439" s="313"/>
      <c r="MX439" s="313"/>
      <c r="MZ439" s="313"/>
      <c r="NB439" s="313"/>
      <c r="ND439" s="313"/>
      <c r="NF439" s="313"/>
      <c r="NH439" s="313"/>
      <c r="NJ439" s="313"/>
      <c r="NL439" s="313"/>
      <c r="NN439" s="313"/>
      <c r="NP439" s="313"/>
      <c r="NR439" s="313"/>
    </row>
    <row r="440" spans="1:382" s="281" customFormat="1" ht="150" customHeight="1">
      <c r="A440"/>
      <c r="B440"/>
      <c r="C440"/>
      <c r="D440"/>
      <c r="E440"/>
      <c r="F440"/>
      <c r="G440"/>
      <c r="H440"/>
      <c r="I440" t="str">
        <f>IF(M440="","",INDEX(Criterion_list!F:F,MATCH('MMS criteria'!M440,Criterion_list!C:C,0)))</f>
        <v/>
      </c>
      <c r="J440" s="312"/>
      <c r="K440" s="316" t="str">
        <f>IFERROR(IF(_xlfn.XLOOKUP($M440,Criterion_list!$C:$C,Criterion_list!A:A)=0,"",_xlfn.XLOOKUP($M440,Criterion_list!$C:$C,Criterion_list!A:A)),"")</f>
        <v/>
      </c>
      <c r="L440" s="317" t="str">
        <f>IFERROR(IF(_xlfn.XLOOKUP($M440,Criterion_list!$C:$C,Criterion_list!B:B)=0,"",_xlfn.XLOOKUP($M440,Criterion_list!$C:$C,Criterion_list!B:B)),"")</f>
        <v/>
      </c>
      <c r="M440" s="317" t="str">
        <f>IF(J440="","",_xlfn.XLOOKUP(J440,'Criteria Mapping'!B:B,'Criteria Mapping'!A:A))</f>
        <v/>
      </c>
      <c r="N440" s="318" t="str">
        <f>IFERROR(IF(_xlfn.XLOOKUP($J440,Criterion_list!$J:$J,Criterion_list!D:D)=0,"",_xlfn.XLOOKUP($J440,Criterion_list!$J:$J,Criterion_list!D:D)),"")</f>
        <v/>
      </c>
      <c r="O440" s="318" t="str">
        <f>IFERROR(IF(_xlfn.XLOOKUP($M440,Criterion_list!$C:$C,Criterion_list!E:E)=0,"",_xlfn.XLOOKUP($M440,Criterion_list!$C:$C,Criterion_list!E:E)),"")</f>
        <v/>
      </c>
      <c r="P440" s="330"/>
      <c r="Q440" s="304"/>
      <c r="R440" s="319" t="str">
        <f t="shared" si="6"/>
        <v/>
      </c>
      <c r="S440" s="304"/>
      <c r="T440" s="306"/>
      <c r="U440" s="305"/>
      <c r="V440" s="304"/>
      <c r="W440" s="304"/>
      <c r="X440" s="320" t="str">
        <f>IF(M440="","",_xlfn.XLOOKUP(M440,'Criteria Mapping'!A:A,'Criteria Mapping'!W:W))</f>
        <v/>
      </c>
      <c r="Y440" s="320" t="str">
        <f>IF(M440="","",_xlfn.XLOOKUP(M440,'Criteria Mapping'!A:A,'Criteria Mapping'!AH:AH))</f>
        <v/>
      </c>
      <c r="Z440" s="320" t="str">
        <f>IF(M440="","",_xlfn.XLOOKUP(M440,'Criteria Mapping'!A:A,'Criteria Mapping'!AD:AD))</f>
        <v/>
      </c>
      <c r="AA440"/>
      <c r="AC440" s="313"/>
      <c r="AE440" s="313"/>
      <c r="AG440" s="313"/>
      <c r="AI440" s="313"/>
      <c r="AK440" s="313"/>
      <c r="AM440" s="313"/>
      <c r="AO440" s="313"/>
      <c r="AQ440" s="313"/>
      <c r="AS440" s="313"/>
      <c r="AU440" s="313"/>
      <c r="KR440" s="313"/>
      <c r="KT440" s="313"/>
      <c r="KV440" s="313"/>
      <c r="KX440" s="313"/>
      <c r="KZ440" s="313"/>
      <c r="LB440" s="313"/>
      <c r="LD440" s="313"/>
      <c r="LF440" s="313"/>
      <c r="LH440" s="313"/>
      <c r="LJ440" s="313"/>
      <c r="LL440" s="313"/>
      <c r="LN440" s="313"/>
      <c r="LP440" s="313"/>
      <c r="LR440" s="313"/>
      <c r="LT440" s="313"/>
      <c r="LV440" s="313"/>
      <c r="LX440" s="313"/>
      <c r="LZ440" s="313"/>
      <c r="MB440" s="313"/>
      <c r="MD440" s="313"/>
      <c r="MF440" s="313"/>
      <c r="MH440" s="313"/>
      <c r="MJ440" s="313"/>
      <c r="ML440" s="313"/>
      <c r="MN440" s="313"/>
      <c r="MP440" s="313"/>
      <c r="MR440" s="313"/>
      <c r="MT440" s="313"/>
      <c r="MV440" s="313"/>
      <c r="MX440" s="313"/>
      <c r="MZ440" s="313"/>
      <c r="NB440" s="313"/>
      <c r="ND440" s="313"/>
      <c r="NF440" s="313"/>
      <c r="NH440" s="313"/>
      <c r="NJ440" s="313"/>
      <c r="NL440" s="313"/>
      <c r="NN440" s="313"/>
      <c r="NP440" s="313"/>
      <c r="NR440" s="313"/>
    </row>
    <row r="441" spans="1:382" s="281" customFormat="1" ht="150" customHeight="1">
      <c r="A441"/>
      <c r="B441"/>
      <c r="C441"/>
      <c r="D441"/>
      <c r="E441"/>
      <c r="F441"/>
      <c r="G441"/>
      <c r="H441"/>
      <c r="I441" t="str">
        <f>IF(M441="","",INDEX(Criterion_list!F:F,MATCH('MMS criteria'!M441,Criterion_list!C:C,0)))</f>
        <v/>
      </c>
      <c r="J441" s="312"/>
      <c r="K441" s="316" t="str">
        <f>IFERROR(IF(_xlfn.XLOOKUP($M441,Criterion_list!$C:$C,Criterion_list!A:A)=0,"",_xlfn.XLOOKUP($M441,Criterion_list!$C:$C,Criterion_list!A:A)),"")</f>
        <v/>
      </c>
      <c r="L441" s="317" t="str">
        <f>IFERROR(IF(_xlfn.XLOOKUP($M441,Criterion_list!$C:$C,Criterion_list!B:B)=0,"",_xlfn.XLOOKUP($M441,Criterion_list!$C:$C,Criterion_list!B:B)),"")</f>
        <v/>
      </c>
      <c r="M441" s="317" t="str">
        <f>IF(J441="","",_xlfn.XLOOKUP(J441,'Criteria Mapping'!B:B,'Criteria Mapping'!A:A))</f>
        <v/>
      </c>
      <c r="N441" s="318" t="str">
        <f>IFERROR(IF(_xlfn.XLOOKUP($J441,Criterion_list!$J:$J,Criterion_list!D:D)=0,"",_xlfn.XLOOKUP($J441,Criterion_list!$J:$J,Criterion_list!D:D)),"")</f>
        <v/>
      </c>
      <c r="O441" s="318" t="str">
        <f>IFERROR(IF(_xlfn.XLOOKUP($M441,Criterion_list!$C:$C,Criterion_list!E:E)=0,"",_xlfn.XLOOKUP($M441,Criterion_list!$C:$C,Criterion_list!E:E)),"")</f>
        <v/>
      </c>
      <c r="P441" s="330"/>
      <c r="Q441" s="304"/>
      <c r="R441" s="319" t="str">
        <f t="shared" si="6"/>
        <v/>
      </c>
      <c r="S441" s="304"/>
      <c r="T441" s="306"/>
      <c r="U441" s="305"/>
      <c r="V441" s="304"/>
      <c r="W441" s="304"/>
      <c r="X441" s="320" t="str">
        <f>IF(M441="","",_xlfn.XLOOKUP(M441,'Criteria Mapping'!A:A,'Criteria Mapping'!W:W))</f>
        <v/>
      </c>
      <c r="Y441" s="320" t="str">
        <f>IF(M441="","",_xlfn.XLOOKUP(M441,'Criteria Mapping'!A:A,'Criteria Mapping'!AH:AH))</f>
        <v/>
      </c>
      <c r="Z441" s="320" t="str">
        <f>IF(M441="","",_xlfn.XLOOKUP(M441,'Criteria Mapping'!A:A,'Criteria Mapping'!AD:AD))</f>
        <v/>
      </c>
      <c r="AA441"/>
      <c r="AC441" s="313"/>
      <c r="AE441" s="313"/>
      <c r="AG441" s="313"/>
      <c r="AI441" s="313"/>
      <c r="AK441" s="313"/>
      <c r="AM441" s="313"/>
      <c r="AO441" s="313"/>
      <c r="AQ441" s="313"/>
      <c r="AS441" s="313"/>
      <c r="AU441" s="313"/>
      <c r="KR441" s="313"/>
      <c r="KT441" s="313"/>
      <c r="KV441" s="313"/>
      <c r="KX441" s="313"/>
      <c r="KZ441" s="313"/>
      <c r="LB441" s="313"/>
      <c r="LD441" s="313"/>
      <c r="LF441" s="313"/>
      <c r="LH441" s="313"/>
      <c r="LJ441" s="313"/>
      <c r="LL441" s="313"/>
      <c r="LN441" s="313"/>
      <c r="LP441" s="313"/>
      <c r="LR441" s="313"/>
      <c r="LT441" s="313"/>
      <c r="LV441" s="313"/>
      <c r="LX441" s="313"/>
      <c r="LZ441" s="313"/>
      <c r="MB441" s="313"/>
      <c r="MD441" s="313"/>
      <c r="MF441" s="313"/>
      <c r="MH441" s="313"/>
      <c r="MJ441" s="313"/>
      <c r="ML441" s="313"/>
      <c r="MN441" s="313"/>
      <c r="MP441" s="313"/>
      <c r="MR441" s="313"/>
      <c r="MT441" s="313"/>
      <c r="MV441" s="313"/>
      <c r="MX441" s="313"/>
      <c r="MZ441" s="313"/>
      <c r="NB441" s="313"/>
      <c r="ND441" s="313"/>
      <c r="NF441" s="313"/>
      <c r="NH441" s="313"/>
      <c r="NJ441" s="313"/>
      <c r="NL441" s="313"/>
      <c r="NN441" s="313"/>
      <c r="NP441" s="313"/>
      <c r="NR441" s="313"/>
    </row>
    <row r="442" spans="1:382" s="281" customFormat="1" ht="150" customHeight="1">
      <c r="A442"/>
      <c r="B442"/>
      <c r="C442"/>
      <c r="D442"/>
      <c r="E442"/>
      <c r="F442"/>
      <c r="G442"/>
      <c r="H442"/>
      <c r="I442" t="str">
        <f>IF(M442="","",INDEX(Criterion_list!F:F,MATCH('MMS criteria'!M442,Criterion_list!C:C,0)))</f>
        <v/>
      </c>
      <c r="J442" s="312"/>
      <c r="K442" s="316" t="str">
        <f>IFERROR(IF(_xlfn.XLOOKUP($M442,Criterion_list!$C:$C,Criterion_list!A:A)=0,"",_xlfn.XLOOKUP($M442,Criterion_list!$C:$C,Criterion_list!A:A)),"")</f>
        <v/>
      </c>
      <c r="L442" s="317" t="str">
        <f>IFERROR(IF(_xlfn.XLOOKUP($M442,Criterion_list!$C:$C,Criterion_list!B:B)=0,"",_xlfn.XLOOKUP($M442,Criterion_list!$C:$C,Criterion_list!B:B)),"")</f>
        <v/>
      </c>
      <c r="M442" s="317" t="str">
        <f>IF(J442="","",_xlfn.XLOOKUP(J442,'Criteria Mapping'!B:B,'Criteria Mapping'!A:A))</f>
        <v/>
      </c>
      <c r="N442" s="318" t="str">
        <f>IFERROR(IF(_xlfn.XLOOKUP($J442,Criterion_list!$J:$J,Criterion_list!D:D)=0,"",_xlfn.XLOOKUP($J442,Criterion_list!$J:$J,Criterion_list!D:D)),"")</f>
        <v/>
      </c>
      <c r="O442" s="318" t="str">
        <f>IFERROR(IF(_xlfn.XLOOKUP($M442,Criterion_list!$C:$C,Criterion_list!E:E)=0,"",_xlfn.XLOOKUP($M442,Criterion_list!$C:$C,Criterion_list!E:E)),"")</f>
        <v/>
      </c>
      <c r="P442" s="330"/>
      <c r="Q442" s="304"/>
      <c r="R442" s="319" t="str">
        <f t="shared" si="6"/>
        <v/>
      </c>
      <c r="S442" s="304"/>
      <c r="T442" s="306"/>
      <c r="U442" s="305"/>
      <c r="V442" s="304"/>
      <c r="W442" s="304"/>
      <c r="X442" s="320" t="str">
        <f>IF(M442="","",_xlfn.XLOOKUP(M442,'Criteria Mapping'!A:A,'Criteria Mapping'!W:W))</f>
        <v/>
      </c>
      <c r="Y442" s="320" t="str">
        <f>IF(M442="","",_xlfn.XLOOKUP(M442,'Criteria Mapping'!A:A,'Criteria Mapping'!AH:AH))</f>
        <v/>
      </c>
      <c r="Z442" s="320" t="str">
        <f>IF(M442="","",_xlfn.XLOOKUP(M442,'Criteria Mapping'!A:A,'Criteria Mapping'!AD:AD))</f>
        <v/>
      </c>
      <c r="AA442"/>
      <c r="AC442" s="313"/>
      <c r="AE442" s="313"/>
      <c r="AG442" s="313"/>
      <c r="AI442" s="313"/>
      <c r="AK442" s="313"/>
      <c r="AM442" s="313"/>
      <c r="AO442" s="313"/>
      <c r="AQ442" s="313"/>
      <c r="AS442" s="313"/>
      <c r="AU442" s="313"/>
      <c r="KR442" s="313"/>
      <c r="KT442" s="313"/>
      <c r="KV442" s="313"/>
      <c r="KX442" s="313"/>
      <c r="KZ442" s="313"/>
      <c r="LB442" s="313"/>
      <c r="LD442" s="313"/>
      <c r="LF442" s="313"/>
      <c r="LH442" s="313"/>
      <c r="LJ442" s="313"/>
      <c r="LL442" s="313"/>
      <c r="LN442" s="313"/>
      <c r="LP442" s="313"/>
      <c r="LR442" s="313"/>
      <c r="LT442" s="313"/>
      <c r="LV442" s="313"/>
      <c r="LX442" s="313"/>
      <c r="LZ442" s="313"/>
      <c r="MB442" s="313"/>
      <c r="MD442" s="313"/>
      <c r="MF442" s="313"/>
      <c r="MH442" s="313"/>
      <c r="MJ442" s="313"/>
      <c r="ML442" s="313"/>
      <c r="MN442" s="313"/>
      <c r="MP442" s="313"/>
      <c r="MR442" s="313"/>
      <c r="MT442" s="313"/>
      <c r="MV442" s="313"/>
      <c r="MX442" s="313"/>
      <c r="MZ442" s="313"/>
      <c r="NB442" s="313"/>
      <c r="ND442" s="313"/>
      <c r="NF442" s="313"/>
      <c r="NH442" s="313"/>
      <c r="NJ442" s="313"/>
      <c r="NL442" s="313"/>
      <c r="NN442" s="313"/>
      <c r="NP442" s="313"/>
      <c r="NR442" s="313"/>
    </row>
    <row r="443" spans="1:382" s="281" customFormat="1" ht="150" customHeight="1">
      <c r="A443"/>
      <c r="B443"/>
      <c r="C443"/>
      <c r="D443"/>
      <c r="E443"/>
      <c r="F443"/>
      <c r="G443"/>
      <c r="H443"/>
      <c r="I443" t="str">
        <f>IF(M443="","",INDEX(Criterion_list!F:F,MATCH('MMS criteria'!M443,Criterion_list!C:C,0)))</f>
        <v/>
      </c>
      <c r="J443" s="312"/>
      <c r="K443" s="316" t="str">
        <f>IFERROR(IF(_xlfn.XLOOKUP($M443,Criterion_list!$C:$C,Criterion_list!A:A)=0,"",_xlfn.XLOOKUP($M443,Criterion_list!$C:$C,Criterion_list!A:A)),"")</f>
        <v/>
      </c>
      <c r="L443" s="317" t="str">
        <f>IFERROR(IF(_xlfn.XLOOKUP($M443,Criterion_list!$C:$C,Criterion_list!B:B)=0,"",_xlfn.XLOOKUP($M443,Criterion_list!$C:$C,Criterion_list!B:B)),"")</f>
        <v/>
      </c>
      <c r="M443" s="317" t="str">
        <f>IF(J443="","",_xlfn.XLOOKUP(J443,'Criteria Mapping'!B:B,'Criteria Mapping'!A:A))</f>
        <v/>
      </c>
      <c r="N443" s="318" t="str">
        <f>IFERROR(IF(_xlfn.XLOOKUP($J443,Criterion_list!$J:$J,Criterion_list!D:D)=0,"",_xlfn.XLOOKUP($J443,Criterion_list!$J:$J,Criterion_list!D:D)),"")</f>
        <v/>
      </c>
      <c r="O443" s="318" t="str">
        <f>IFERROR(IF(_xlfn.XLOOKUP($M443,Criterion_list!$C:$C,Criterion_list!E:E)=0,"",_xlfn.XLOOKUP($M443,Criterion_list!$C:$C,Criterion_list!E:E)),"")</f>
        <v/>
      </c>
      <c r="P443" s="330"/>
      <c r="Q443" s="304"/>
      <c r="R443" s="319" t="str">
        <f t="shared" si="6"/>
        <v/>
      </c>
      <c r="S443" s="304"/>
      <c r="T443" s="306"/>
      <c r="U443" s="305"/>
      <c r="V443" s="304"/>
      <c r="W443" s="304"/>
      <c r="X443" s="320" t="str">
        <f>IF(M443="","",_xlfn.XLOOKUP(M443,'Criteria Mapping'!A:A,'Criteria Mapping'!W:W))</f>
        <v/>
      </c>
      <c r="Y443" s="320" t="str">
        <f>IF(M443="","",_xlfn.XLOOKUP(M443,'Criteria Mapping'!A:A,'Criteria Mapping'!AH:AH))</f>
        <v/>
      </c>
      <c r="Z443" s="320" t="str">
        <f>IF(M443="","",_xlfn.XLOOKUP(M443,'Criteria Mapping'!A:A,'Criteria Mapping'!AD:AD))</f>
        <v/>
      </c>
      <c r="AA443"/>
      <c r="AC443" s="313"/>
      <c r="AE443" s="313"/>
      <c r="AG443" s="313"/>
      <c r="AI443" s="313"/>
      <c r="AK443" s="313"/>
      <c r="AM443" s="313"/>
      <c r="AO443" s="313"/>
      <c r="AQ443" s="313"/>
      <c r="AS443" s="313"/>
      <c r="AU443" s="313"/>
      <c r="KR443" s="313"/>
      <c r="KT443" s="313"/>
      <c r="KV443" s="313"/>
      <c r="KX443" s="313"/>
      <c r="KZ443" s="313"/>
      <c r="LB443" s="313"/>
      <c r="LD443" s="313"/>
      <c r="LF443" s="313"/>
      <c r="LH443" s="313"/>
      <c r="LJ443" s="313"/>
      <c r="LL443" s="313"/>
      <c r="LN443" s="313"/>
      <c r="LP443" s="313"/>
      <c r="LR443" s="313"/>
      <c r="LT443" s="313"/>
      <c r="LV443" s="313"/>
      <c r="LX443" s="313"/>
      <c r="LZ443" s="313"/>
      <c r="MB443" s="313"/>
      <c r="MD443" s="313"/>
      <c r="MF443" s="313"/>
      <c r="MH443" s="313"/>
      <c r="MJ443" s="313"/>
      <c r="ML443" s="313"/>
      <c r="MN443" s="313"/>
      <c r="MP443" s="313"/>
      <c r="MR443" s="313"/>
      <c r="MT443" s="313"/>
      <c r="MV443" s="313"/>
      <c r="MX443" s="313"/>
      <c r="MZ443" s="313"/>
      <c r="NB443" s="313"/>
      <c r="ND443" s="313"/>
      <c r="NF443" s="313"/>
      <c r="NH443" s="313"/>
      <c r="NJ443" s="313"/>
      <c r="NL443" s="313"/>
      <c r="NN443" s="313"/>
      <c r="NP443" s="313"/>
      <c r="NR443" s="313"/>
    </row>
    <row r="444" spans="1:382" s="281" customFormat="1" ht="150" customHeight="1">
      <c r="A444"/>
      <c r="B444"/>
      <c r="C444"/>
      <c r="D444"/>
      <c r="E444"/>
      <c r="F444"/>
      <c r="G444"/>
      <c r="H444"/>
      <c r="I444" t="str">
        <f>IF(M444="","",INDEX(Criterion_list!F:F,MATCH('MMS criteria'!M444,Criterion_list!C:C,0)))</f>
        <v/>
      </c>
      <c r="J444" s="312"/>
      <c r="K444" s="316" t="str">
        <f>IFERROR(IF(_xlfn.XLOOKUP($M444,Criterion_list!$C:$C,Criterion_list!A:A)=0,"",_xlfn.XLOOKUP($M444,Criterion_list!$C:$C,Criterion_list!A:A)),"")</f>
        <v/>
      </c>
      <c r="L444" s="317" t="str">
        <f>IFERROR(IF(_xlfn.XLOOKUP($M444,Criterion_list!$C:$C,Criterion_list!B:B)=0,"",_xlfn.XLOOKUP($M444,Criterion_list!$C:$C,Criterion_list!B:B)),"")</f>
        <v/>
      </c>
      <c r="M444" s="317" t="str">
        <f>IF(J444="","",_xlfn.XLOOKUP(J444,'Criteria Mapping'!B:B,'Criteria Mapping'!A:A))</f>
        <v/>
      </c>
      <c r="N444" s="318" t="str">
        <f>IFERROR(IF(_xlfn.XLOOKUP($J444,Criterion_list!$J:$J,Criterion_list!D:D)=0,"",_xlfn.XLOOKUP($J444,Criterion_list!$J:$J,Criterion_list!D:D)),"")</f>
        <v/>
      </c>
      <c r="O444" s="318" t="str">
        <f>IFERROR(IF(_xlfn.XLOOKUP($M444,Criterion_list!$C:$C,Criterion_list!E:E)=0,"",_xlfn.XLOOKUP($M444,Criterion_list!$C:$C,Criterion_list!E:E)),"")</f>
        <v/>
      </c>
      <c r="P444" s="330"/>
      <c r="Q444" s="304"/>
      <c r="R444" s="319" t="str">
        <f t="shared" si="6"/>
        <v/>
      </c>
      <c r="S444" s="304"/>
      <c r="T444" s="306"/>
      <c r="U444" s="305"/>
      <c r="V444" s="304"/>
      <c r="W444" s="304"/>
      <c r="X444" s="320" t="str">
        <f>IF(M444="","",_xlfn.XLOOKUP(M444,'Criteria Mapping'!A:A,'Criteria Mapping'!W:W))</f>
        <v/>
      </c>
      <c r="Y444" s="320" t="str">
        <f>IF(M444="","",_xlfn.XLOOKUP(M444,'Criteria Mapping'!A:A,'Criteria Mapping'!AH:AH))</f>
        <v/>
      </c>
      <c r="Z444" s="320" t="str">
        <f>IF(M444="","",_xlfn.XLOOKUP(M444,'Criteria Mapping'!A:A,'Criteria Mapping'!AD:AD))</f>
        <v/>
      </c>
      <c r="AA444"/>
      <c r="AC444" s="313"/>
      <c r="AE444" s="313"/>
      <c r="AG444" s="313"/>
      <c r="AI444" s="313"/>
      <c r="AK444" s="313"/>
      <c r="AM444" s="313"/>
      <c r="AO444" s="313"/>
      <c r="AQ444" s="313"/>
      <c r="AS444" s="313"/>
      <c r="AU444" s="313"/>
      <c r="KR444" s="313"/>
      <c r="KT444" s="313"/>
      <c r="KV444" s="313"/>
      <c r="KX444" s="313"/>
      <c r="KZ444" s="313"/>
      <c r="LB444" s="313"/>
      <c r="LD444" s="313"/>
      <c r="LF444" s="313"/>
      <c r="LH444" s="313"/>
      <c r="LJ444" s="313"/>
      <c r="LL444" s="313"/>
      <c r="LN444" s="313"/>
      <c r="LP444" s="313"/>
      <c r="LR444" s="313"/>
      <c r="LT444" s="313"/>
      <c r="LV444" s="313"/>
      <c r="LX444" s="313"/>
      <c r="LZ444" s="313"/>
      <c r="MB444" s="313"/>
      <c r="MD444" s="313"/>
      <c r="MF444" s="313"/>
      <c r="MH444" s="313"/>
      <c r="MJ444" s="313"/>
      <c r="ML444" s="313"/>
      <c r="MN444" s="313"/>
      <c r="MP444" s="313"/>
      <c r="MR444" s="313"/>
      <c r="MT444" s="313"/>
      <c r="MV444" s="313"/>
      <c r="MX444" s="313"/>
      <c r="MZ444" s="313"/>
      <c r="NB444" s="313"/>
      <c r="ND444" s="313"/>
      <c r="NF444" s="313"/>
      <c r="NH444" s="313"/>
      <c r="NJ444" s="313"/>
      <c r="NL444" s="313"/>
      <c r="NN444" s="313"/>
      <c r="NP444" s="313"/>
      <c r="NR444" s="313"/>
    </row>
    <row r="445" spans="1:382" s="281" customFormat="1" ht="150" customHeight="1">
      <c r="A445"/>
      <c r="B445"/>
      <c r="C445"/>
      <c r="D445"/>
      <c r="E445"/>
      <c r="F445"/>
      <c r="G445"/>
      <c r="H445"/>
      <c r="I445" t="str">
        <f>IF(M445="","",INDEX(Criterion_list!F:F,MATCH('MMS criteria'!M445,Criterion_list!C:C,0)))</f>
        <v/>
      </c>
      <c r="J445" s="312"/>
      <c r="K445" s="316" t="str">
        <f>IFERROR(IF(_xlfn.XLOOKUP($M445,Criterion_list!$C:$C,Criterion_list!A:A)=0,"",_xlfn.XLOOKUP($M445,Criterion_list!$C:$C,Criterion_list!A:A)),"")</f>
        <v/>
      </c>
      <c r="L445" s="317" t="str">
        <f>IFERROR(IF(_xlfn.XLOOKUP($M445,Criterion_list!$C:$C,Criterion_list!B:B)=0,"",_xlfn.XLOOKUP($M445,Criterion_list!$C:$C,Criterion_list!B:B)),"")</f>
        <v/>
      </c>
      <c r="M445" s="317" t="str">
        <f>IF(J445="","",_xlfn.XLOOKUP(J445,'Criteria Mapping'!B:B,'Criteria Mapping'!A:A))</f>
        <v/>
      </c>
      <c r="N445" s="318" t="str">
        <f>IFERROR(IF(_xlfn.XLOOKUP($J445,Criterion_list!$J:$J,Criterion_list!D:D)=0,"",_xlfn.XLOOKUP($J445,Criterion_list!$J:$J,Criterion_list!D:D)),"")</f>
        <v/>
      </c>
      <c r="O445" s="318" t="str">
        <f>IFERROR(IF(_xlfn.XLOOKUP($M445,Criterion_list!$C:$C,Criterion_list!E:E)=0,"",_xlfn.XLOOKUP($M445,Criterion_list!$C:$C,Criterion_list!E:E)),"")</f>
        <v/>
      </c>
      <c r="P445" s="330"/>
      <c r="Q445" s="304"/>
      <c r="R445" s="319" t="str">
        <f t="shared" si="6"/>
        <v/>
      </c>
      <c r="S445" s="304"/>
      <c r="T445" s="306"/>
      <c r="U445" s="305"/>
      <c r="V445" s="304"/>
      <c r="W445" s="304"/>
      <c r="X445" s="320" t="str">
        <f>IF(M445="","",_xlfn.XLOOKUP(M445,'Criteria Mapping'!A:A,'Criteria Mapping'!W:W))</f>
        <v/>
      </c>
      <c r="Y445" s="320" t="str">
        <f>IF(M445="","",_xlfn.XLOOKUP(M445,'Criteria Mapping'!A:A,'Criteria Mapping'!AH:AH))</f>
        <v/>
      </c>
      <c r="Z445" s="320" t="str">
        <f>IF(M445="","",_xlfn.XLOOKUP(M445,'Criteria Mapping'!A:A,'Criteria Mapping'!AD:AD))</f>
        <v/>
      </c>
      <c r="AA445"/>
      <c r="AC445" s="313"/>
      <c r="AE445" s="313"/>
      <c r="AG445" s="313"/>
      <c r="AI445" s="313"/>
      <c r="AK445" s="313"/>
      <c r="AM445" s="313"/>
      <c r="AO445" s="313"/>
      <c r="AQ445" s="313"/>
      <c r="AS445" s="313"/>
      <c r="AU445" s="313"/>
      <c r="KR445" s="313"/>
      <c r="KT445" s="313"/>
      <c r="KV445" s="313"/>
      <c r="KX445" s="313"/>
      <c r="KZ445" s="313"/>
      <c r="LB445" s="313"/>
      <c r="LD445" s="313"/>
      <c r="LF445" s="313"/>
      <c r="LH445" s="313"/>
      <c r="LJ445" s="313"/>
      <c r="LL445" s="313"/>
      <c r="LN445" s="313"/>
      <c r="LP445" s="313"/>
      <c r="LR445" s="313"/>
      <c r="LT445" s="313"/>
      <c r="LV445" s="313"/>
      <c r="LX445" s="313"/>
      <c r="LZ445" s="313"/>
      <c r="MB445" s="313"/>
      <c r="MD445" s="313"/>
      <c r="MF445" s="313"/>
      <c r="MH445" s="313"/>
      <c r="MJ445" s="313"/>
      <c r="ML445" s="313"/>
      <c r="MN445" s="313"/>
      <c r="MP445" s="313"/>
      <c r="MR445" s="313"/>
      <c r="MT445" s="313"/>
      <c r="MV445" s="313"/>
      <c r="MX445" s="313"/>
      <c r="MZ445" s="313"/>
      <c r="NB445" s="313"/>
      <c r="ND445" s="313"/>
      <c r="NF445" s="313"/>
      <c r="NH445" s="313"/>
      <c r="NJ445" s="313"/>
      <c r="NL445" s="313"/>
      <c r="NN445" s="313"/>
      <c r="NP445" s="313"/>
      <c r="NR445" s="313"/>
    </row>
    <row r="446" spans="1:382" s="281" customFormat="1" ht="150" customHeight="1">
      <c r="A446"/>
      <c r="B446"/>
      <c r="C446"/>
      <c r="D446"/>
      <c r="E446"/>
      <c r="F446"/>
      <c r="G446"/>
      <c r="H446"/>
      <c r="I446" t="str">
        <f>IF(M446="","",INDEX(Criterion_list!F:F,MATCH('MMS criteria'!M446,Criterion_list!C:C,0)))</f>
        <v/>
      </c>
      <c r="J446" s="312"/>
      <c r="K446" s="316" t="str">
        <f>IFERROR(IF(_xlfn.XLOOKUP($M446,Criterion_list!$C:$C,Criterion_list!A:A)=0,"",_xlfn.XLOOKUP($M446,Criterion_list!$C:$C,Criterion_list!A:A)),"")</f>
        <v/>
      </c>
      <c r="L446" s="317" t="str">
        <f>IFERROR(IF(_xlfn.XLOOKUP($M446,Criterion_list!$C:$C,Criterion_list!B:B)=0,"",_xlfn.XLOOKUP($M446,Criterion_list!$C:$C,Criterion_list!B:B)),"")</f>
        <v/>
      </c>
      <c r="M446" s="317" t="str">
        <f>IF(J446="","",_xlfn.XLOOKUP(J446,'Criteria Mapping'!B:B,'Criteria Mapping'!A:A))</f>
        <v/>
      </c>
      <c r="N446" s="318" t="str">
        <f>IFERROR(IF(_xlfn.XLOOKUP($J446,Criterion_list!$J:$J,Criterion_list!D:D)=0,"",_xlfn.XLOOKUP($J446,Criterion_list!$J:$J,Criterion_list!D:D)),"")</f>
        <v/>
      </c>
      <c r="O446" s="318" t="str">
        <f>IFERROR(IF(_xlfn.XLOOKUP($M446,Criterion_list!$C:$C,Criterion_list!E:E)=0,"",_xlfn.XLOOKUP($M446,Criterion_list!$C:$C,Criterion_list!E:E)),"")</f>
        <v/>
      </c>
      <c r="P446" s="330"/>
      <c r="Q446" s="304"/>
      <c r="R446" s="319" t="str">
        <f t="shared" si="6"/>
        <v/>
      </c>
      <c r="S446" s="304"/>
      <c r="T446" s="306"/>
      <c r="U446" s="305"/>
      <c r="V446" s="304"/>
      <c r="W446" s="304"/>
      <c r="X446" s="320" t="str">
        <f>IF(M446="","",_xlfn.XLOOKUP(M446,'Criteria Mapping'!A:A,'Criteria Mapping'!W:W))</f>
        <v/>
      </c>
      <c r="Y446" s="320" t="str">
        <f>IF(M446="","",_xlfn.XLOOKUP(M446,'Criteria Mapping'!A:A,'Criteria Mapping'!AH:AH))</f>
        <v/>
      </c>
      <c r="Z446" s="320" t="str">
        <f>IF(M446="","",_xlfn.XLOOKUP(M446,'Criteria Mapping'!A:A,'Criteria Mapping'!AD:AD))</f>
        <v/>
      </c>
      <c r="AA446"/>
      <c r="AC446" s="313"/>
      <c r="AE446" s="313"/>
      <c r="AG446" s="313"/>
      <c r="AI446" s="313"/>
      <c r="AK446" s="313"/>
      <c r="AM446" s="313"/>
      <c r="AO446" s="313"/>
      <c r="AQ446" s="313"/>
      <c r="AS446" s="313"/>
      <c r="AU446" s="313"/>
      <c r="KR446" s="313"/>
      <c r="KT446" s="313"/>
      <c r="KV446" s="313"/>
      <c r="KX446" s="313"/>
      <c r="KZ446" s="313"/>
      <c r="LB446" s="313"/>
      <c r="LD446" s="313"/>
      <c r="LF446" s="313"/>
      <c r="LH446" s="313"/>
      <c r="LJ446" s="313"/>
      <c r="LL446" s="313"/>
      <c r="LN446" s="313"/>
      <c r="LP446" s="313"/>
      <c r="LR446" s="313"/>
      <c r="LT446" s="313"/>
      <c r="LV446" s="313"/>
      <c r="LX446" s="313"/>
      <c r="LZ446" s="313"/>
      <c r="MB446" s="313"/>
      <c r="MD446" s="313"/>
      <c r="MF446" s="313"/>
      <c r="MH446" s="313"/>
      <c r="MJ446" s="313"/>
      <c r="ML446" s="313"/>
      <c r="MN446" s="313"/>
      <c r="MP446" s="313"/>
      <c r="MR446" s="313"/>
      <c r="MT446" s="313"/>
      <c r="MV446" s="313"/>
      <c r="MX446" s="313"/>
      <c r="MZ446" s="313"/>
      <c r="NB446" s="313"/>
      <c r="ND446" s="313"/>
      <c r="NF446" s="313"/>
      <c r="NH446" s="313"/>
      <c r="NJ446" s="313"/>
      <c r="NL446" s="313"/>
      <c r="NN446" s="313"/>
      <c r="NP446" s="313"/>
      <c r="NR446" s="313"/>
    </row>
    <row r="447" spans="1:382" s="281" customFormat="1" ht="150" customHeight="1">
      <c r="A447"/>
      <c r="B447"/>
      <c r="C447"/>
      <c r="D447"/>
      <c r="E447"/>
      <c r="F447"/>
      <c r="G447"/>
      <c r="H447"/>
      <c r="I447" t="str">
        <f>IF(M447="","",INDEX(Criterion_list!F:F,MATCH('MMS criteria'!M447,Criterion_list!C:C,0)))</f>
        <v/>
      </c>
      <c r="J447" s="312"/>
      <c r="K447" s="316" t="str">
        <f>IFERROR(IF(_xlfn.XLOOKUP($M447,Criterion_list!$C:$C,Criterion_list!A:A)=0,"",_xlfn.XLOOKUP($M447,Criterion_list!$C:$C,Criterion_list!A:A)),"")</f>
        <v/>
      </c>
      <c r="L447" s="317" t="str">
        <f>IFERROR(IF(_xlfn.XLOOKUP($M447,Criterion_list!$C:$C,Criterion_list!B:B)=0,"",_xlfn.XLOOKUP($M447,Criterion_list!$C:$C,Criterion_list!B:B)),"")</f>
        <v/>
      </c>
      <c r="M447" s="317" t="str">
        <f>IF(J447="","",_xlfn.XLOOKUP(J447,'Criteria Mapping'!B:B,'Criteria Mapping'!A:A))</f>
        <v/>
      </c>
      <c r="N447" s="318" t="str">
        <f>IFERROR(IF(_xlfn.XLOOKUP($J447,Criterion_list!$J:$J,Criterion_list!D:D)=0,"",_xlfn.XLOOKUP($J447,Criterion_list!$J:$J,Criterion_list!D:D)),"")</f>
        <v/>
      </c>
      <c r="O447" s="318" t="str">
        <f>IFERROR(IF(_xlfn.XLOOKUP($M447,Criterion_list!$C:$C,Criterion_list!E:E)=0,"",_xlfn.XLOOKUP($M447,Criterion_list!$C:$C,Criterion_list!E:E)),"")</f>
        <v/>
      </c>
      <c r="P447" s="330"/>
      <c r="Q447" s="304"/>
      <c r="R447" s="319" t="str">
        <f t="shared" si="6"/>
        <v/>
      </c>
      <c r="S447" s="304"/>
      <c r="T447" s="306"/>
      <c r="U447" s="305"/>
      <c r="V447" s="304"/>
      <c r="W447" s="304"/>
      <c r="X447" s="320" t="str">
        <f>IF(M447="","",_xlfn.XLOOKUP(M447,'Criteria Mapping'!A:A,'Criteria Mapping'!W:W))</f>
        <v/>
      </c>
      <c r="Y447" s="320" t="str">
        <f>IF(M447="","",_xlfn.XLOOKUP(M447,'Criteria Mapping'!A:A,'Criteria Mapping'!AH:AH))</f>
        <v/>
      </c>
      <c r="Z447" s="320" t="str">
        <f>IF(M447="","",_xlfn.XLOOKUP(M447,'Criteria Mapping'!A:A,'Criteria Mapping'!AD:AD))</f>
        <v/>
      </c>
      <c r="AA447"/>
      <c r="AC447" s="313"/>
      <c r="AE447" s="313"/>
      <c r="AG447" s="313"/>
      <c r="AI447" s="313"/>
      <c r="AK447" s="313"/>
      <c r="AM447" s="313"/>
      <c r="AO447" s="313"/>
      <c r="AQ447" s="313"/>
      <c r="AS447" s="313"/>
      <c r="AU447" s="313"/>
      <c r="KR447" s="313"/>
      <c r="KT447" s="313"/>
      <c r="KV447" s="313"/>
      <c r="KX447" s="313"/>
      <c r="KZ447" s="313"/>
      <c r="LB447" s="313"/>
      <c r="LD447" s="313"/>
      <c r="LF447" s="313"/>
      <c r="LH447" s="313"/>
      <c r="LJ447" s="313"/>
      <c r="LL447" s="313"/>
      <c r="LN447" s="313"/>
      <c r="LP447" s="313"/>
      <c r="LR447" s="313"/>
      <c r="LT447" s="313"/>
      <c r="LV447" s="313"/>
      <c r="LX447" s="313"/>
      <c r="LZ447" s="313"/>
      <c r="MB447" s="313"/>
      <c r="MD447" s="313"/>
      <c r="MF447" s="313"/>
      <c r="MH447" s="313"/>
      <c r="MJ447" s="313"/>
      <c r="ML447" s="313"/>
      <c r="MN447" s="313"/>
      <c r="MP447" s="313"/>
      <c r="MR447" s="313"/>
      <c r="MT447" s="313"/>
      <c r="MV447" s="313"/>
      <c r="MX447" s="313"/>
      <c r="MZ447" s="313"/>
      <c r="NB447" s="313"/>
      <c r="ND447" s="313"/>
      <c r="NF447" s="313"/>
      <c r="NH447" s="313"/>
      <c r="NJ447" s="313"/>
      <c r="NL447" s="313"/>
      <c r="NN447" s="313"/>
      <c r="NP447" s="313"/>
      <c r="NR447" s="313"/>
    </row>
    <row r="448" spans="1:382" s="281" customFormat="1" ht="150" customHeight="1">
      <c r="A448"/>
      <c r="B448"/>
      <c r="C448"/>
      <c r="D448"/>
      <c r="E448"/>
      <c r="F448"/>
      <c r="G448"/>
      <c r="H448"/>
      <c r="I448" t="str">
        <f>IF(M448="","",INDEX(Criterion_list!F:F,MATCH('MMS criteria'!M448,Criterion_list!C:C,0)))</f>
        <v/>
      </c>
      <c r="J448" s="312"/>
      <c r="K448" s="316" t="str">
        <f>IFERROR(IF(_xlfn.XLOOKUP($M448,Criterion_list!$C:$C,Criterion_list!A:A)=0,"",_xlfn.XLOOKUP($M448,Criterion_list!$C:$C,Criterion_list!A:A)),"")</f>
        <v/>
      </c>
      <c r="L448" s="317" t="str">
        <f>IFERROR(IF(_xlfn.XLOOKUP($M448,Criterion_list!$C:$C,Criterion_list!B:B)=0,"",_xlfn.XLOOKUP($M448,Criterion_list!$C:$C,Criterion_list!B:B)),"")</f>
        <v/>
      </c>
      <c r="M448" s="317" t="str">
        <f>IF(J448="","",_xlfn.XLOOKUP(J448,'Criteria Mapping'!B:B,'Criteria Mapping'!A:A))</f>
        <v/>
      </c>
      <c r="N448" s="318" t="str">
        <f>IFERROR(IF(_xlfn.XLOOKUP($J448,Criterion_list!$J:$J,Criterion_list!D:D)=0,"",_xlfn.XLOOKUP($J448,Criterion_list!$J:$J,Criterion_list!D:D)),"")</f>
        <v/>
      </c>
      <c r="O448" s="318" t="str">
        <f>IFERROR(IF(_xlfn.XLOOKUP($M448,Criterion_list!$C:$C,Criterion_list!E:E)=0,"",_xlfn.XLOOKUP($M448,Criterion_list!$C:$C,Criterion_list!E:E)),"")</f>
        <v/>
      </c>
      <c r="P448" s="330"/>
      <c r="Q448" s="304"/>
      <c r="R448" s="319" t="str">
        <f t="shared" si="6"/>
        <v/>
      </c>
      <c r="S448" s="304"/>
      <c r="T448" s="306"/>
      <c r="U448" s="305"/>
      <c r="V448" s="304"/>
      <c r="W448" s="304"/>
      <c r="X448" s="320" t="str">
        <f>IF(M448="","",_xlfn.XLOOKUP(M448,'Criteria Mapping'!A:A,'Criteria Mapping'!W:W))</f>
        <v/>
      </c>
      <c r="Y448" s="320" t="str">
        <f>IF(M448="","",_xlfn.XLOOKUP(M448,'Criteria Mapping'!A:A,'Criteria Mapping'!AH:AH))</f>
        <v/>
      </c>
      <c r="Z448" s="320" t="str">
        <f>IF(M448="","",_xlfn.XLOOKUP(M448,'Criteria Mapping'!A:A,'Criteria Mapping'!AD:AD))</f>
        <v/>
      </c>
      <c r="AA448"/>
      <c r="AC448" s="313"/>
      <c r="AE448" s="313"/>
      <c r="AG448" s="313"/>
      <c r="AI448" s="313"/>
      <c r="AK448" s="313"/>
      <c r="AM448" s="313"/>
      <c r="AO448" s="313"/>
      <c r="AQ448" s="313"/>
      <c r="AS448" s="313"/>
      <c r="AU448" s="313"/>
      <c r="KR448" s="313"/>
      <c r="KT448" s="313"/>
      <c r="KV448" s="313"/>
      <c r="KX448" s="313"/>
      <c r="KZ448" s="313"/>
      <c r="LB448" s="313"/>
      <c r="LD448" s="313"/>
      <c r="LF448" s="313"/>
      <c r="LH448" s="313"/>
      <c r="LJ448" s="313"/>
      <c r="LL448" s="313"/>
      <c r="LN448" s="313"/>
      <c r="LP448" s="313"/>
      <c r="LR448" s="313"/>
      <c r="LT448" s="313"/>
      <c r="LV448" s="313"/>
      <c r="LX448" s="313"/>
      <c r="LZ448" s="313"/>
      <c r="MB448" s="313"/>
      <c r="MD448" s="313"/>
      <c r="MF448" s="313"/>
      <c r="MH448" s="313"/>
      <c r="MJ448" s="313"/>
      <c r="ML448" s="313"/>
      <c r="MN448" s="313"/>
      <c r="MP448" s="313"/>
      <c r="MR448" s="313"/>
      <c r="MT448" s="313"/>
      <c r="MV448" s="313"/>
      <c r="MX448" s="313"/>
      <c r="MZ448" s="313"/>
      <c r="NB448" s="313"/>
      <c r="ND448" s="313"/>
      <c r="NF448" s="313"/>
      <c r="NH448" s="313"/>
      <c r="NJ448" s="313"/>
      <c r="NL448" s="313"/>
      <c r="NN448" s="313"/>
      <c r="NP448" s="313"/>
      <c r="NR448" s="313"/>
    </row>
    <row r="449" spans="1:382" s="281" customFormat="1" ht="150" customHeight="1">
      <c r="A449"/>
      <c r="B449"/>
      <c r="C449"/>
      <c r="D449"/>
      <c r="E449"/>
      <c r="F449"/>
      <c r="G449"/>
      <c r="H449"/>
      <c r="I449" t="str">
        <f>IF(M449="","",INDEX(Criterion_list!F:F,MATCH('MMS criteria'!M449,Criterion_list!C:C,0)))</f>
        <v/>
      </c>
      <c r="J449" s="312"/>
      <c r="K449" s="316" t="str">
        <f>IFERROR(IF(_xlfn.XLOOKUP($M449,Criterion_list!$C:$C,Criterion_list!A:A)=0,"",_xlfn.XLOOKUP($M449,Criterion_list!$C:$C,Criterion_list!A:A)),"")</f>
        <v/>
      </c>
      <c r="L449" s="317" t="str">
        <f>IFERROR(IF(_xlfn.XLOOKUP($M449,Criterion_list!$C:$C,Criterion_list!B:B)=0,"",_xlfn.XLOOKUP($M449,Criterion_list!$C:$C,Criterion_list!B:B)),"")</f>
        <v/>
      </c>
      <c r="M449" s="317" t="str">
        <f>IF(J449="","",_xlfn.XLOOKUP(J449,'Criteria Mapping'!B:B,'Criteria Mapping'!A:A))</f>
        <v/>
      </c>
      <c r="N449" s="318" t="str">
        <f>IFERROR(IF(_xlfn.XLOOKUP($J449,Criterion_list!$J:$J,Criterion_list!D:D)=0,"",_xlfn.XLOOKUP($J449,Criterion_list!$J:$J,Criterion_list!D:D)),"")</f>
        <v/>
      </c>
      <c r="O449" s="318" t="str">
        <f>IFERROR(IF(_xlfn.XLOOKUP($M449,Criterion_list!$C:$C,Criterion_list!E:E)=0,"",_xlfn.XLOOKUP($M449,Criterion_list!$C:$C,Criterion_list!E:E)),"")</f>
        <v/>
      </c>
      <c r="P449" s="330"/>
      <c r="Q449" s="304"/>
      <c r="R449" s="319" t="str">
        <f t="shared" si="6"/>
        <v/>
      </c>
      <c r="S449" s="304"/>
      <c r="T449" s="306"/>
      <c r="U449" s="305"/>
      <c r="V449" s="304"/>
      <c r="W449" s="304"/>
      <c r="X449" s="320" t="str">
        <f>IF(M449="","",_xlfn.XLOOKUP(M449,'Criteria Mapping'!A:A,'Criteria Mapping'!W:W))</f>
        <v/>
      </c>
      <c r="Y449" s="320" t="str">
        <f>IF(M449="","",_xlfn.XLOOKUP(M449,'Criteria Mapping'!A:A,'Criteria Mapping'!AH:AH))</f>
        <v/>
      </c>
      <c r="Z449" s="320" t="str">
        <f>IF(M449="","",_xlfn.XLOOKUP(M449,'Criteria Mapping'!A:A,'Criteria Mapping'!AD:AD))</f>
        <v/>
      </c>
      <c r="AA449"/>
      <c r="AC449" s="313"/>
      <c r="AE449" s="313"/>
      <c r="AG449" s="313"/>
      <c r="AI449" s="313"/>
      <c r="AK449" s="313"/>
      <c r="AM449" s="313"/>
      <c r="AO449" s="313"/>
      <c r="AQ449" s="313"/>
      <c r="AS449" s="313"/>
      <c r="AU449" s="313"/>
      <c r="KR449" s="313"/>
      <c r="KT449" s="313"/>
      <c r="KV449" s="313"/>
      <c r="KX449" s="313"/>
      <c r="KZ449" s="313"/>
      <c r="LB449" s="313"/>
      <c r="LD449" s="313"/>
      <c r="LF449" s="313"/>
      <c r="LH449" s="313"/>
      <c r="LJ449" s="313"/>
      <c r="LL449" s="313"/>
      <c r="LN449" s="313"/>
      <c r="LP449" s="313"/>
      <c r="LR449" s="313"/>
      <c r="LT449" s="313"/>
      <c r="LV449" s="313"/>
      <c r="LX449" s="313"/>
      <c r="LZ449" s="313"/>
      <c r="MB449" s="313"/>
      <c r="MD449" s="313"/>
      <c r="MF449" s="313"/>
      <c r="MH449" s="313"/>
      <c r="MJ449" s="313"/>
      <c r="ML449" s="313"/>
      <c r="MN449" s="313"/>
      <c r="MP449" s="313"/>
      <c r="MR449" s="313"/>
      <c r="MT449" s="313"/>
      <c r="MV449" s="313"/>
      <c r="MX449" s="313"/>
      <c r="MZ449" s="313"/>
      <c r="NB449" s="313"/>
      <c r="ND449" s="313"/>
      <c r="NF449" s="313"/>
      <c r="NH449" s="313"/>
      <c r="NJ449" s="313"/>
      <c r="NL449" s="313"/>
      <c r="NN449" s="313"/>
      <c r="NP449" s="313"/>
      <c r="NR449" s="313"/>
    </row>
    <row r="450" spans="1:382" s="281" customFormat="1" ht="150" customHeight="1">
      <c r="A450"/>
      <c r="B450"/>
      <c r="C450"/>
      <c r="D450"/>
      <c r="E450"/>
      <c r="F450"/>
      <c r="G450"/>
      <c r="H450"/>
      <c r="I450" t="str">
        <f>IF(M450="","",INDEX(Criterion_list!F:F,MATCH('MMS criteria'!M450,Criterion_list!C:C,0)))</f>
        <v/>
      </c>
      <c r="J450" s="312"/>
      <c r="K450" s="316" t="str">
        <f>IFERROR(IF(_xlfn.XLOOKUP($M450,Criterion_list!$C:$C,Criterion_list!A:A)=0,"",_xlfn.XLOOKUP($M450,Criterion_list!$C:$C,Criterion_list!A:A)),"")</f>
        <v/>
      </c>
      <c r="L450" s="317" t="str">
        <f>IFERROR(IF(_xlfn.XLOOKUP($M450,Criterion_list!$C:$C,Criterion_list!B:B)=0,"",_xlfn.XLOOKUP($M450,Criterion_list!$C:$C,Criterion_list!B:B)),"")</f>
        <v/>
      </c>
      <c r="M450" s="317" t="str">
        <f>IF(J450="","",_xlfn.XLOOKUP(J450,'Criteria Mapping'!B:B,'Criteria Mapping'!A:A))</f>
        <v/>
      </c>
      <c r="N450" s="318" t="str">
        <f>IFERROR(IF(_xlfn.XLOOKUP($J450,Criterion_list!$J:$J,Criterion_list!D:D)=0,"",_xlfn.XLOOKUP($J450,Criterion_list!$J:$J,Criterion_list!D:D)),"")</f>
        <v/>
      </c>
      <c r="O450" s="318" t="str">
        <f>IFERROR(IF(_xlfn.XLOOKUP($M450,Criterion_list!$C:$C,Criterion_list!E:E)=0,"",_xlfn.XLOOKUP($M450,Criterion_list!$C:$C,Criterion_list!E:E)),"")</f>
        <v/>
      </c>
      <c r="P450" s="330"/>
      <c r="Q450" s="304"/>
      <c r="R450" s="319" t="str">
        <f t="shared" si="6"/>
        <v/>
      </c>
      <c r="S450" s="304"/>
      <c r="T450" s="306"/>
      <c r="U450" s="305"/>
      <c r="V450" s="304"/>
      <c r="W450" s="304"/>
      <c r="X450" s="320" t="str">
        <f>IF(M450="","",_xlfn.XLOOKUP(M450,'Criteria Mapping'!A:A,'Criteria Mapping'!W:W))</f>
        <v/>
      </c>
      <c r="Y450" s="320" t="str">
        <f>IF(M450="","",_xlfn.XLOOKUP(M450,'Criteria Mapping'!A:A,'Criteria Mapping'!AH:AH))</f>
        <v/>
      </c>
      <c r="Z450" s="320" t="str">
        <f>IF(M450="","",_xlfn.XLOOKUP(M450,'Criteria Mapping'!A:A,'Criteria Mapping'!AD:AD))</f>
        <v/>
      </c>
      <c r="AA450"/>
      <c r="AC450" s="313"/>
      <c r="AE450" s="313"/>
      <c r="AG450" s="313"/>
      <c r="AI450" s="313"/>
      <c r="AK450" s="313"/>
      <c r="AM450" s="313"/>
      <c r="AO450" s="313"/>
      <c r="AQ450" s="313"/>
      <c r="AS450" s="313"/>
      <c r="AU450" s="313"/>
      <c r="KR450" s="313"/>
      <c r="KT450" s="313"/>
      <c r="KV450" s="313"/>
      <c r="KX450" s="313"/>
      <c r="KZ450" s="313"/>
      <c r="LB450" s="313"/>
      <c r="LD450" s="313"/>
      <c r="LF450" s="313"/>
      <c r="LH450" s="313"/>
      <c r="LJ450" s="313"/>
      <c r="LL450" s="313"/>
      <c r="LN450" s="313"/>
      <c r="LP450" s="313"/>
      <c r="LR450" s="313"/>
      <c r="LT450" s="313"/>
      <c r="LV450" s="313"/>
      <c r="LX450" s="313"/>
      <c r="LZ450" s="313"/>
      <c r="MB450" s="313"/>
      <c r="MD450" s="313"/>
      <c r="MF450" s="313"/>
      <c r="MH450" s="313"/>
      <c r="MJ450" s="313"/>
      <c r="ML450" s="313"/>
      <c r="MN450" s="313"/>
      <c r="MP450" s="313"/>
      <c r="MR450" s="313"/>
      <c r="MT450" s="313"/>
      <c r="MV450" s="313"/>
      <c r="MX450" s="313"/>
      <c r="MZ450" s="313"/>
      <c r="NB450" s="313"/>
      <c r="ND450" s="313"/>
      <c r="NF450" s="313"/>
      <c r="NH450" s="313"/>
      <c r="NJ450" s="313"/>
      <c r="NL450" s="313"/>
      <c r="NN450" s="313"/>
      <c r="NP450" s="313"/>
      <c r="NR450" s="313"/>
    </row>
    <row r="451" spans="1:382" s="281" customFormat="1" ht="150" customHeight="1">
      <c r="A451"/>
      <c r="B451"/>
      <c r="C451"/>
      <c r="D451"/>
      <c r="E451"/>
      <c r="F451"/>
      <c r="G451"/>
      <c r="H451"/>
      <c r="I451" t="str">
        <f>IF(M451="","",INDEX(Criterion_list!F:F,MATCH('MMS criteria'!M451,Criterion_list!C:C,0)))</f>
        <v/>
      </c>
      <c r="J451" s="312"/>
      <c r="K451" s="316" t="str">
        <f>IFERROR(IF(_xlfn.XLOOKUP($M451,Criterion_list!$C:$C,Criterion_list!A:A)=0,"",_xlfn.XLOOKUP($M451,Criterion_list!$C:$C,Criterion_list!A:A)),"")</f>
        <v/>
      </c>
      <c r="L451" s="317" t="str">
        <f>IFERROR(IF(_xlfn.XLOOKUP($M451,Criterion_list!$C:$C,Criterion_list!B:B)=0,"",_xlfn.XLOOKUP($M451,Criterion_list!$C:$C,Criterion_list!B:B)),"")</f>
        <v/>
      </c>
      <c r="M451" s="317" t="str">
        <f>IF(J451="","",_xlfn.XLOOKUP(J451,'Criteria Mapping'!B:B,'Criteria Mapping'!A:A))</f>
        <v/>
      </c>
      <c r="N451" s="318" t="str">
        <f>IFERROR(IF(_xlfn.XLOOKUP($J451,Criterion_list!$J:$J,Criterion_list!D:D)=0,"",_xlfn.XLOOKUP($J451,Criterion_list!$J:$J,Criterion_list!D:D)),"")</f>
        <v/>
      </c>
      <c r="O451" s="318" t="str">
        <f>IFERROR(IF(_xlfn.XLOOKUP($M451,Criterion_list!$C:$C,Criterion_list!E:E)=0,"",_xlfn.XLOOKUP($M451,Criterion_list!$C:$C,Criterion_list!E:E)),"")</f>
        <v/>
      </c>
      <c r="P451" s="330"/>
      <c r="Q451" s="304"/>
      <c r="R451" s="319" t="str">
        <f t="shared" si="6"/>
        <v/>
      </c>
      <c r="S451" s="304"/>
      <c r="T451" s="306"/>
      <c r="U451" s="305"/>
      <c r="V451" s="304"/>
      <c r="W451" s="304"/>
      <c r="X451" s="320" t="str">
        <f>IF(M451="","",_xlfn.XLOOKUP(M451,'Criteria Mapping'!A:A,'Criteria Mapping'!W:W))</f>
        <v/>
      </c>
      <c r="Y451" s="320" t="str">
        <f>IF(M451="","",_xlfn.XLOOKUP(M451,'Criteria Mapping'!A:A,'Criteria Mapping'!AH:AH))</f>
        <v/>
      </c>
      <c r="Z451" s="320" t="str">
        <f>IF(M451="","",_xlfn.XLOOKUP(M451,'Criteria Mapping'!A:A,'Criteria Mapping'!AD:AD))</f>
        <v/>
      </c>
      <c r="AA451"/>
      <c r="AC451" s="313"/>
      <c r="AE451" s="313"/>
      <c r="AG451" s="313"/>
      <c r="AI451" s="313"/>
      <c r="AK451" s="313"/>
      <c r="AM451" s="313"/>
      <c r="AO451" s="313"/>
      <c r="AQ451" s="313"/>
      <c r="AS451" s="313"/>
      <c r="AU451" s="313"/>
      <c r="KR451" s="313"/>
      <c r="KT451" s="313"/>
      <c r="KV451" s="313"/>
      <c r="KX451" s="313"/>
      <c r="KZ451" s="313"/>
      <c r="LB451" s="313"/>
      <c r="LD451" s="313"/>
      <c r="LF451" s="313"/>
      <c r="LH451" s="313"/>
      <c r="LJ451" s="313"/>
      <c r="LL451" s="313"/>
      <c r="LN451" s="313"/>
      <c r="LP451" s="313"/>
      <c r="LR451" s="313"/>
      <c r="LT451" s="313"/>
      <c r="LV451" s="313"/>
      <c r="LX451" s="313"/>
      <c r="LZ451" s="313"/>
      <c r="MB451" s="313"/>
      <c r="MD451" s="313"/>
      <c r="MF451" s="313"/>
      <c r="MH451" s="313"/>
      <c r="MJ451" s="313"/>
      <c r="ML451" s="313"/>
      <c r="MN451" s="313"/>
      <c r="MP451" s="313"/>
      <c r="MR451" s="313"/>
      <c r="MT451" s="313"/>
      <c r="MV451" s="313"/>
      <c r="MX451" s="313"/>
      <c r="MZ451" s="313"/>
      <c r="NB451" s="313"/>
      <c r="ND451" s="313"/>
      <c r="NF451" s="313"/>
      <c r="NH451" s="313"/>
      <c r="NJ451" s="313"/>
      <c r="NL451" s="313"/>
      <c r="NN451" s="313"/>
      <c r="NP451" s="313"/>
      <c r="NR451" s="313"/>
    </row>
    <row r="452" spans="1:382" s="281" customFormat="1" ht="150" customHeight="1">
      <c r="A452"/>
      <c r="B452"/>
      <c r="C452"/>
      <c r="D452"/>
      <c r="E452"/>
      <c r="F452"/>
      <c r="G452"/>
      <c r="H452"/>
      <c r="I452" t="str">
        <f>IF(M452="","",INDEX(Criterion_list!F:F,MATCH('MMS criteria'!M452,Criterion_list!C:C,0)))</f>
        <v/>
      </c>
      <c r="J452" s="312"/>
      <c r="K452" s="316" t="str">
        <f>IFERROR(IF(_xlfn.XLOOKUP($M452,Criterion_list!$C:$C,Criterion_list!A:A)=0,"",_xlfn.XLOOKUP($M452,Criterion_list!$C:$C,Criterion_list!A:A)),"")</f>
        <v/>
      </c>
      <c r="L452" s="317" t="str">
        <f>IFERROR(IF(_xlfn.XLOOKUP($M452,Criterion_list!$C:$C,Criterion_list!B:B)=0,"",_xlfn.XLOOKUP($M452,Criterion_list!$C:$C,Criterion_list!B:B)),"")</f>
        <v/>
      </c>
      <c r="M452" s="317" t="str">
        <f>IF(J452="","",_xlfn.XLOOKUP(J452,'Criteria Mapping'!B:B,'Criteria Mapping'!A:A))</f>
        <v/>
      </c>
      <c r="N452" s="318" t="str">
        <f>IFERROR(IF(_xlfn.XLOOKUP($J452,Criterion_list!$J:$J,Criterion_list!D:D)=0,"",_xlfn.XLOOKUP($J452,Criterion_list!$J:$J,Criterion_list!D:D)),"")</f>
        <v/>
      </c>
      <c r="O452" s="318" t="str">
        <f>IFERROR(IF(_xlfn.XLOOKUP($M452,Criterion_list!$C:$C,Criterion_list!E:E)=0,"",_xlfn.XLOOKUP($M452,Criterion_list!$C:$C,Criterion_list!E:E)),"")</f>
        <v/>
      </c>
      <c r="P452" s="330"/>
      <c r="Q452" s="304"/>
      <c r="R452" s="319" t="str">
        <f t="shared" si="6"/>
        <v/>
      </c>
      <c r="S452" s="304"/>
      <c r="T452" s="306"/>
      <c r="U452" s="305"/>
      <c r="V452" s="304"/>
      <c r="W452" s="304"/>
      <c r="X452" s="320" t="str">
        <f>IF(M452="","",_xlfn.XLOOKUP(M452,'Criteria Mapping'!A:A,'Criteria Mapping'!W:W))</f>
        <v/>
      </c>
      <c r="Y452" s="320" t="str">
        <f>IF(M452="","",_xlfn.XLOOKUP(M452,'Criteria Mapping'!A:A,'Criteria Mapping'!AH:AH))</f>
        <v/>
      </c>
      <c r="Z452" s="320" t="str">
        <f>IF(M452="","",_xlfn.XLOOKUP(M452,'Criteria Mapping'!A:A,'Criteria Mapping'!AD:AD))</f>
        <v/>
      </c>
      <c r="AA452"/>
      <c r="AC452" s="313"/>
      <c r="AE452" s="313"/>
      <c r="AG452" s="313"/>
      <c r="AI452" s="313"/>
      <c r="AK452" s="313"/>
      <c r="AM452" s="313"/>
      <c r="AO452" s="313"/>
      <c r="AQ452" s="313"/>
      <c r="AS452" s="313"/>
      <c r="AU452" s="313"/>
      <c r="KR452" s="313"/>
      <c r="KT452" s="313"/>
      <c r="KV452" s="313"/>
      <c r="KX452" s="313"/>
      <c r="KZ452" s="313"/>
      <c r="LB452" s="313"/>
      <c r="LD452" s="313"/>
      <c r="LF452" s="313"/>
      <c r="LH452" s="313"/>
      <c r="LJ452" s="313"/>
      <c r="LL452" s="313"/>
      <c r="LN452" s="313"/>
      <c r="LP452" s="313"/>
      <c r="LR452" s="313"/>
      <c r="LT452" s="313"/>
      <c r="LV452" s="313"/>
      <c r="LX452" s="313"/>
      <c r="LZ452" s="313"/>
      <c r="MB452" s="313"/>
      <c r="MD452" s="313"/>
      <c r="MF452" s="313"/>
      <c r="MH452" s="313"/>
      <c r="MJ452" s="313"/>
      <c r="ML452" s="313"/>
      <c r="MN452" s="313"/>
      <c r="MP452" s="313"/>
      <c r="MR452" s="313"/>
      <c r="MT452" s="313"/>
      <c r="MV452" s="313"/>
      <c r="MX452" s="313"/>
      <c r="MZ452" s="313"/>
      <c r="NB452" s="313"/>
      <c r="ND452" s="313"/>
      <c r="NF452" s="313"/>
      <c r="NH452" s="313"/>
      <c r="NJ452" s="313"/>
      <c r="NL452" s="313"/>
      <c r="NN452" s="313"/>
      <c r="NP452" s="313"/>
      <c r="NR452" s="313"/>
    </row>
    <row r="453" spans="1:382" s="281" customFormat="1" ht="150" customHeight="1">
      <c r="A453"/>
      <c r="B453"/>
      <c r="C453"/>
      <c r="D453"/>
      <c r="E453"/>
      <c r="F453"/>
      <c r="G453"/>
      <c r="H453"/>
      <c r="I453" t="str">
        <f>IF(M453="","",INDEX(Criterion_list!F:F,MATCH('MMS criteria'!M453,Criterion_list!C:C,0)))</f>
        <v/>
      </c>
      <c r="J453" s="312"/>
      <c r="K453" s="316" t="str">
        <f>IFERROR(IF(_xlfn.XLOOKUP($M453,Criterion_list!$C:$C,Criterion_list!A:A)=0,"",_xlfn.XLOOKUP($M453,Criterion_list!$C:$C,Criterion_list!A:A)),"")</f>
        <v/>
      </c>
      <c r="L453" s="317" t="str">
        <f>IFERROR(IF(_xlfn.XLOOKUP($M453,Criterion_list!$C:$C,Criterion_list!B:B)=0,"",_xlfn.XLOOKUP($M453,Criterion_list!$C:$C,Criterion_list!B:B)),"")</f>
        <v/>
      </c>
      <c r="M453" s="317" t="str">
        <f>IF(J453="","",_xlfn.XLOOKUP(J453,'Criteria Mapping'!B:B,'Criteria Mapping'!A:A))</f>
        <v/>
      </c>
      <c r="N453" s="318" t="str">
        <f>IFERROR(IF(_xlfn.XLOOKUP($J453,Criterion_list!$J:$J,Criterion_list!D:D)=0,"",_xlfn.XLOOKUP($J453,Criterion_list!$J:$J,Criterion_list!D:D)),"")</f>
        <v/>
      </c>
      <c r="O453" s="318" t="str">
        <f>IFERROR(IF(_xlfn.XLOOKUP($M453,Criterion_list!$C:$C,Criterion_list!E:E)=0,"",_xlfn.XLOOKUP($M453,Criterion_list!$C:$C,Criterion_list!E:E)),"")</f>
        <v/>
      </c>
      <c r="P453" s="330"/>
      <c r="Q453" s="304"/>
      <c r="R453" s="319" t="str">
        <f t="shared" si="6"/>
        <v/>
      </c>
      <c r="S453" s="304"/>
      <c r="T453" s="306"/>
      <c r="U453" s="305"/>
      <c r="V453" s="304"/>
      <c r="W453" s="304"/>
      <c r="X453" s="320" t="str">
        <f>IF(M453="","",_xlfn.XLOOKUP(M453,'Criteria Mapping'!A:A,'Criteria Mapping'!W:W))</f>
        <v/>
      </c>
      <c r="Y453" s="320" t="str">
        <f>IF(M453="","",_xlfn.XLOOKUP(M453,'Criteria Mapping'!A:A,'Criteria Mapping'!AH:AH))</f>
        <v/>
      </c>
      <c r="Z453" s="320" t="str">
        <f>IF(M453="","",_xlfn.XLOOKUP(M453,'Criteria Mapping'!A:A,'Criteria Mapping'!AD:AD))</f>
        <v/>
      </c>
      <c r="AA453"/>
      <c r="AC453" s="313"/>
      <c r="AE453" s="313"/>
      <c r="AG453" s="313"/>
      <c r="AI453" s="313"/>
      <c r="AK453" s="313"/>
      <c r="AM453" s="313"/>
      <c r="AO453" s="313"/>
      <c r="AQ453" s="313"/>
      <c r="AS453" s="313"/>
      <c r="AU453" s="313"/>
      <c r="KR453" s="313"/>
      <c r="KT453" s="313"/>
      <c r="KV453" s="313"/>
      <c r="KX453" s="313"/>
      <c r="KZ453" s="313"/>
      <c r="LB453" s="313"/>
      <c r="LD453" s="313"/>
      <c r="LF453" s="313"/>
      <c r="LH453" s="313"/>
      <c r="LJ453" s="313"/>
      <c r="LL453" s="313"/>
      <c r="LN453" s="313"/>
      <c r="LP453" s="313"/>
      <c r="LR453" s="313"/>
      <c r="LT453" s="313"/>
      <c r="LV453" s="313"/>
      <c r="LX453" s="313"/>
      <c r="LZ453" s="313"/>
      <c r="MB453" s="313"/>
      <c r="MD453" s="313"/>
      <c r="MF453" s="313"/>
      <c r="MH453" s="313"/>
      <c r="MJ453" s="313"/>
      <c r="ML453" s="313"/>
      <c r="MN453" s="313"/>
      <c r="MP453" s="313"/>
      <c r="MR453" s="313"/>
      <c r="MT453" s="313"/>
      <c r="MV453" s="313"/>
      <c r="MX453" s="313"/>
      <c r="MZ453" s="313"/>
      <c r="NB453" s="313"/>
      <c r="ND453" s="313"/>
      <c r="NF453" s="313"/>
      <c r="NH453" s="313"/>
      <c r="NJ453" s="313"/>
      <c r="NL453" s="313"/>
      <c r="NN453" s="313"/>
      <c r="NP453" s="313"/>
      <c r="NR453" s="313"/>
    </row>
    <row r="454" spans="1:382" s="281" customFormat="1" ht="150" customHeight="1">
      <c r="A454"/>
      <c r="B454"/>
      <c r="C454"/>
      <c r="D454"/>
      <c r="E454"/>
      <c r="F454"/>
      <c r="G454"/>
      <c r="H454"/>
      <c r="I454" t="str">
        <f>IF(M454="","",INDEX(Criterion_list!F:F,MATCH('MMS criteria'!M454,Criterion_list!C:C,0)))</f>
        <v/>
      </c>
      <c r="J454" s="312"/>
      <c r="K454" s="316" t="str">
        <f>IFERROR(IF(_xlfn.XLOOKUP($M454,Criterion_list!$C:$C,Criterion_list!A:A)=0,"",_xlfn.XLOOKUP($M454,Criterion_list!$C:$C,Criterion_list!A:A)),"")</f>
        <v/>
      </c>
      <c r="L454" s="317" t="str">
        <f>IFERROR(IF(_xlfn.XLOOKUP($M454,Criterion_list!$C:$C,Criterion_list!B:B)=0,"",_xlfn.XLOOKUP($M454,Criterion_list!$C:$C,Criterion_list!B:B)),"")</f>
        <v/>
      </c>
      <c r="M454" s="317" t="str">
        <f>IF(J454="","",_xlfn.XLOOKUP(J454,'Criteria Mapping'!B:B,'Criteria Mapping'!A:A))</f>
        <v/>
      </c>
      <c r="N454" s="318" t="str">
        <f>IFERROR(IF(_xlfn.XLOOKUP($J454,Criterion_list!$J:$J,Criterion_list!D:D)=0,"",_xlfn.XLOOKUP($J454,Criterion_list!$J:$J,Criterion_list!D:D)),"")</f>
        <v/>
      </c>
      <c r="O454" s="318" t="str">
        <f>IFERROR(IF(_xlfn.XLOOKUP($M454,Criterion_list!$C:$C,Criterion_list!E:E)=0,"",_xlfn.XLOOKUP($M454,Criterion_list!$C:$C,Criterion_list!E:E)),"")</f>
        <v/>
      </c>
      <c r="P454" s="330"/>
      <c r="Q454" s="304"/>
      <c r="R454" s="319" t="str">
        <f t="shared" si="6"/>
        <v/>
      </c>
      <c r="S454" s="304"/>
      <c r="T454" s="306"/>
      <c r="U454" s="305"/>
      <c r="V454" s="304"/>
      <c r="W454" s="304"/>
      <c r="X454" s="320" t="str">
        <f>IF(M454="","",_xlfn.XLOOKUP(M454,'Criteria Mapping'!A:A,'Criteria Mapping'!W:W))</f>
        <v/>
      </c>
      <c r="Y454" s="320" t="str">
        <f>IF(M454="","",_xlfn.XLOOKUP(M454,'Criteria Mapping'!A:A,'Criteria Mapping'!AH:AH))</f>
        <v/>
      </c>
      <c r="Z454" s="320" t="str">
        <f>IF(M454="","",_xlfn.XLOOKUP(M454,'Criteria Mapping'!A:A,'Criteria Mapping'!AD:AD))</f>
        <v/>
      </c>
      <c r="AA454"/>
      <c r="AC454" s="313"/>
      <c r="AE454" s="313"/>
      <c r="AG454" s="313"/>
      <c r="AI454" s="313"/>
      <c r="AK454" s="313"/>
      <c r="AM454" s="313"/>
      <c r="AO454" s="313"/>
      <c r="AQ454" s="313"/>
      <c r="AS454" s="313"/>
      <c r="AU454" s="313"/>
      <c r="KR454" s="313"/>
      <c r="KT454" s="313"/>
      <c r="KV454" s="313"/>
      <c r="KX454" s="313"/>
      <c r="KZ454" s="313"/>
      <c r="LB454" s="313"/>
      <c r="LD454" s="313"/>
      <c r="LF454" s="313"/>
      <c r="LH454" s="313"/>
      <c r="LJ454" s="313"/>
      <c r="LL454" s="313"/>
      <c r="LN454" s="313"/>
      <c r="LP454" s="313"/>
      <c r="LR454" s="313"/>
      <c r="LT454" s="313"/>
      <c r="LV454" s="313"/>
      <c r="LX454" s="313"/>
      <c r="LZ454" s="313"/>
      <c r="MB454" s="313"/>
      <c r="MD454" s="313"/>
      <c r="MF454" s="313"/>
      <c r="MH454" s="313"/>
      <c r="MJ454" s="313"/>
      <c r="ML454" s="313"/>
      <c r="MN454" s="313"/>
      <c r="MP454" s="313"/>
      <c r="MR454" s="313"/>
      <c r="MT454" s="313"/>
      <c r="MV454" s="313"/>
      <c r="MX454" s="313"/>
      <c r="MZ454" s="313"/>
      <c r="NB454" s="313"/>
      <c r="ND454" s="313"/>
      <c r="NF454" s="313"/>
      <c r="NH454" s="313"/>
      <c r="NJ454" s="313"/>
      <c r="NL454" s="313"/>
      <c r="NN454" s="313"/>
      <c r="NP454" s="313"/>
      <c r="NR454" s="313"/>
    </row>
    <row r="455" spans="1:382" s="281" customFormat="1" ht="150" customHeight="1">
      <c r="A455"/>
      <c r="B455"/>
      <c r="C455"/>
      <c r="D455"/>
      <c r="E455"/>
      <c r="F455"/>
      <c r="G455"/>
      <c r="H455"/>
      <c r="I455" t="str">
        <f>IF(M455="","",INDEX(Criterion_list!F:F,MATCH('MMS criteria'!M455,Criterion_list!C:C,0)))</f>
        <v/>
      </c>
      <c r="J455" s="312"/>
      <c r="K455" s="316" t="str">
        <f>IFERROR(IF(_xlfn.XLOOKUP($M455,Criterion_list!$C:$C,Criterion_list!A:A)=0,"",_xlfn.XLOOKUP($M455,Criterion_list!$C:$C,Criterion_list!A:A)),"")</f>
        <v/>
      </c>
      <c r="L455" s="317" t="str">
        <f>IFERROR(IF(_xlfn.XLOOKUP($M455,Criterion_list!$C:$C,Criterion_list!B:B)=0,"",_xlfn.XLOOKUP($M455,Criterion_list!$C:$C,Criterion_list!B:B)),"")</f>
        <v/>
      </c>
      <c r="M455" s="317" t="str">
        <f>IF(J455="","",_xlfn.XLOOKUP(J455,'Criteria Mapping'!B:B,'Criteria Mapping'!A:A))</f>
        <v/>
      </c>
      <c r="N455" s="318" t="str">
        <f>IFERROR(IF(_xlfn.XLOOKUP($J455,Criterion_list!$J:$J,Criterion_list!D:D)=0,"",_xlfn.XLOOKUP($J455,Criterion_list!$J:$J,Criterion_list!D:D)),"")</f>
        <v/>
      </c>
      <c r="O455" s="318" t="str">
        <f>IFERROR(IF(_xlfn.XLOOKUP($M455,Criterion_list!$C:$C,Criterion_list!E:E)=0,"",_xlfn.XLOOKUP($M455,Criterion_list!$C:$C,Criterion_list!E:E)),"")</f>
        <v/>
      </c>
      <c r="P455" s="330"/>
      <c r="Q455" s="304"/>
      <c r="R455" s="319" t="str">
        <f t="shared" si="6"/>
        <v/>
      </c>
      <c r="S455" s="304"/>
      <c r="T455" s="306"/>
      <c r="U455" s="305"/>
      <c r="V455" s="304"/>
      <c r="W455" s="304"/>
      <c r="X455" s="320" t="str">
        <f>IF(M455="","",_xlfn.XLOOKUP(M455,'Criteria Mapping'!A:A,'Criteria Mapping'!W:W))</f>
        <v/>
      </c>
      <c r="Y455" s="320" t="str">
        <f>IF(M455="","",_xlfn.XLOOKUP(M455,'Criteria Mapping'!A:A,'Criteria Mapping'!AH:AH))</f>
        <v/>
      </c>
      <c r="Z455" s="320" t="str">
        <f>IF(M455="","",_xlfn.XLOOKUP(M455,'Criteria Mapping'!A:A,'Criteria Mapping'!AD:AD))</f>
        <v/>
      </c>
      <c r="AA455"/>
      <c r="AC455" s="313"/>
      <c r="AE455" s="313"/>
      <c r="AG455" s="313"/>
      <c r="AI455" s="313"/>
      <c r="AK455" s="313"/>
      <c r="AM455" s="313"/>
      <c r="AO455" s="313"/>
      <c r="AQ455" s="313"/>
      <c r="AS455" s="313"/>
      <c r="AU455" s="313"/>
      <c r="KR455" s="313"/>
      <c r="KT455" s="313"/>
      <c r="KV455" s="313"/>
      <c r="KX455" s="313"/>
      <c r="KZ455" s="313"/>
      <c r="LB455" s="313"/>
      <c r="LD455" s="313"/>
      <c r="LF455" s="313"/>
      <c r="LH455" s="313"/>
      <c r="LJ455" s="313"/>
      <c r="LL455" s="313"/>
      <c r="LN455" s="313"/>
      <c r="LP455" s="313"/>
      <c r="LR455" s="313"/>
      <c r="LT455" s="313"/>
      <c r="LV455" s="313"/>
      <c r="LX455" s="313"/>
      <c r="LZ455" s="313"/>
      <c r="MB455" s="313"/>
      <c r="MD455" s="313"/>
      <c r="MF455" s="313"/>
      <c r="MH455" s="313"/>
      <c r="MJ455" s="313"/>
      <c r="ML455" s="313"/>
      <c r="MN455" s="313"/>
      <c r="MP455" s="313"/>
      <c r="MR455" s="313"/>
      <c r="MT455" s="313"/>
      <c r="MV455" s="313"/>
      <c r="MX455" s="313"/>
      <c r="MZ455" s="313"/>
      <c r="NB455" s="313"/>
      <c r="ND455" s="313"/>
      <c r="NF455" s="313"/>
      <c r="NH455" s="313"/>
      <c r="NJ455" s="313"/>
      <c r="NL455" s="313"/>
      <c r="NN455" s="313"/>
      <c r="NP455" s="313"/>
      <c r="NR455" s="313"/>
    </row>
    <row r="456" spans="1:382" s="281" customFormat="1" ht="150" customHeight="1">
      <c r="A456"/>
      <c r="B456"/>
      <c r="C456"/>
      <c r="D456"/>
      <c r="E456"/>
      <c r="F456"/>
      <c r="G456"/>
      <c r="H456"/>
      <c r="I456" t="str">
        <f>IF(M456="","",INDEX(Criterion_list!F:F,MATCH('MMS criteria'!M456,Criterion_list!C:C,0)))</f>
        <v/>
      </c>
      <c r="J456" s="312"/>
      <c r="K456" s="316" t="str">
        <f>IFERROR(IF(_xlfn.XLOOKUP($M456,Criterion_list!$C:$C,Criterion_list!A:A)=0,"",_xlfn.XLOOKUP($M456,Criterion_list!$C:$C,Criterion_list!A:A)),"")</f>
        <v/>
      </c>
      <c r="L456" s="317" t="str">
        <f>IFERROR(IF(_xlfn.XLOOKUP($M456,Criterion_list!$C:$C,Criterion_list!B:B)=0,"",_xlfn.XLOOKUP($M456,Criterion_list!$C:$C,Criterion_list!B:B)),"")</f>
        <v/>
      </c>
      <c r="M456" s="317" t="str">
        <f>IF(J456="","",_xlfn.XLOOKUP(J456,'Criteria Mapping'!B:B,'Criteria Mapping'!A:A))</f>
        <v/>
      </c>
      <c r="N456" s="318" t="str">
        <f>IFERROR(IF(_xlfn.XLOOKUP($J456,Criterion_list!$J:$J,Criterion_list!D:D)=0,"",_xlfn.XLOOKUP($J456,Criterion_list!$J:$J,Criterion_list!D:D)),"")</f>
        <v/>
      </c>
      <c r="O456" s="318" t="str">
        <f>IFERROR(IF(_xlfn.XLOOKUP($M456,Criterion_list!$C:$C,Criterion_list!E:E)=0,"",_xlfn.XLOOKUP($M456,Criterion_list!$C:$C,Criterion_list!E:E)),"")</f>
        <v/>
      </c>
      <c r="P456" s="330"/>
      <c r="Q456" s="304"/>
      <c r="R456" s="319" t="str">
        <f t="shared" si="6"/>
        <v/>
      </c>
      <c r="S456" s="304"/>
      <c r="T456" s="306"/>
      <c r="U456" s="305"/>
      <c r="V456" s="304"/>
      <c r="W456" s="304"/>
      <c r="X456" s="320" t="str">
        <f>IF(M456="","",_xlfn.XLOOKUP(M456,'Criteria Mapping'!A:A,'Criteria Mapping'!W:W))</f>
        <v/>
      </c>
      <c r="Y456" s="320" t="str">
        <f>IF(M456="","",_xlfn.XLOOKUP(M456,'Criteria Mapping'!A:A,'Criteria Mapping'!AH:AH))</f>
        <v/>
      </c>
      <c r="Z456" s="320" t="str">
        <f>IF(M456="","",_xlfn.XLOOKUP(M456,'Criteria Mapping'!A:A,'Criteria Mapping'!AD:AD))</f>
        <v/>
      </c>
      <c r="AA456"/>
      <c r="AC456" s="313"/>
      <c r="AE456" s="313"/>
      <c r="AG456" s="313"/>
      <c r="AI456" s="313"/>
      <c r="AK456" s="313"/>
      <c r="AM456" s="313"/>
      <c r="AO456" s="313"/>
      <c r="AQ456" s="313"/>
      <c r="AS456" s="313"/>
      <c r="AU456" s="313"/>
      <c r="KR456" s="313"/>
      <c r="KT456" s="313"/>
      <c r="KV456" s="313"/>
      <c r="KX456" s="313"/>
      <c r="KZ456" s="313"/>
      <c r="LB456" s="313"/>
      <c r="LD456" s="313"/>
      <c r="LF456" s="313"/>
      <c r="LH456" s="313"/>
      <c r="LJ456" s="313"/>
      <c r="LL456" s="313"/>
      <c r="LN456" s="313"/>
      <c r="LP456" s="313"/>
      <c r="LR456" s="313"/>
      <c r="LT456" s="313"/>
      <c r="LV456" s="313"/>
      <c r="LX456" s="313"/>
      <c r="LZ456" s="313"/>
      <c r="MB456" s="313"/>
      <c r="MD456" s="313"/>
      <c r="MF456" s="313"/>
      <c r="MH456" s="313"/>
      <c r="MJ456" s="313"/>
      <c r="ML456" s="313"/>
      <c r="MN456" s="313"/>
      <c r="MP456" s="313"/>
      <c r="MR456" s="313"/>
      <c r="MT456" s="313"/>
      <c r="MV456" s="313"/>
      <c r="MX456" s="313"/>
      <c r="MZ456" s="313"/>
      <c r="NB456" s="313"/>
      <c r="ND456" s="313"/>
      <c r="NF456" s="313"/>
      <c r="NH456" s="313"/>
      <c r="NJ456" s="313"/>
      <c r="NL456" s="313"/>
      <c r="NN456" s="313"/>
      <c r="NP456" s="313"/>
      <c r="NR456" s="313"/>
    </row>
    <row r="457" spans="1:382" s="281" customFormat="1" ht="150" customHeight="1">
      <c r="A457"/>
      <c r="B457"/>
      <c r="C457"/>
      <c r="D457"/>
      <c r="E457"/>
      <c r="F457"/>
      <c r="G457"/>
      <c r="H457"/>
      <c r="I457" t="str">
        <f>IF(M457="","",INDEX(Criterion_list!F:F,MATCH('MMS criteria'!M457,Criterion_list!C:C,0)))</f>
        <v/>
      </c>
      <c r="J457" s="312"/>
      <c r="K457" s="316" t="str">
        <f>IFERROR(IF(_xlfn.XLOOKUP($M457,Criterion_list!$C:$C,Criterion_list!A:A)=0,"",_xlfn.XLOOKUP($M457,Criterion_list!$C:$C,Criterion_list!A:A)),"")</f>
        <v/>
      </c>
      <c r="L457" s="317" t="str">
        <f>IFERROR(IF(_xlfn.XLOOKUP($M457,Criterion_list!$C:$C,Criterion_list!B:B)=0,"",_xlfn.XLOOKUP($M457,Criterion_list!$C:$C,Criterion_list!B:B)),"")</f>
        <v/>
      </c>
      <c r="M457" s="317" t="str">
        <f>IF(J457="","",_xlfn.XLOOKUP(J457,'Criteria Mapping'!B:B,'Criteria Mapping'!A:A))</f>
        <v/>
      </c>
      <c r="N457" s="318" t="str">
        <f>IFERROR(IF(_xlfn.XLOOKUP($J457,Criterion_list!$J:$J,Criterion_list!D:D)=0,"",_xlfn.XLOOKUP($J457,Criterion_list!$J:$J,Criterion_list!D:D)),"")</f>
        <v/>
      </c>
      <c r="O457" s="318" t="str">
        <f>IFERROR(IF(_xlfn.XLOOKUP($M457,Criterion_list!$C:$C,Criterion_list!E:E)=0,"",_xlfn.XLOOKUP($M457,Criterion_list!$C:$C,Criterion_list!E:E)),"")</f>
        <v/>
      </c>
      <c r="P457" s="330"/>
      <c r="Q457" s="304"/>
      <c r="R457" s="319" t="str">
        <f t="shared" si="6"/>
        <v/>
      </c>
      <c r="S457" s="304"/>
      <c r="T457" s="306"/>
      <c r="U457" s="305"/>
      <c r="V457" s="304"/>
      <c r="W457" s="304"/>
      <c r="X457" s="320" t="str">
        <f>IF(M457="","",_xlfn.XLOOKUP(M457,'Criteria Mapping'!A:A,'Criteria Mapping'!W:W))</f>
        <v/>
      </c>
      <c r="Y457" s="320" t="str">
        <f>IF(M457="","",_xlfn.XLOOKUP(M457,'Criteria Mapping'!A:A,'Criteria Mapping'!AH:AH))</f>
        <v/>
      </c>
      <c r="Z457" s="320" t="str">
        <f>IF(M457="","",_xlfn.XLOOKUP(M457,'Criteria Mapping'!A:A,'Criteria Mapping'!AD:AD))</f>
        <v/>
      </c>
      <c r="AA457"/>
      <c r="AC457" s="313"/>
      <c r="AE457" s="313"/>
      <c r="AG457" s="313"/>
      <c r="AI457" s="313"/>
      <c r="AK457" s="313"/>
      <c r="AM457" s="313"/>
      <c r="AO457" s="313"/>
      <c r="AQ457" s="313"/>
      <c r="AS457" s="313"/>
      <c r="AU457" s="313"/>
      <c r="KR457" s="313"/>
      <c r="KT457" s="313"/>
      <c r="KV457" s="313"/>
      <c r="KX457" s="313"/>
      <c r="KZ457" s="313"/>
      <c r="LB457" s="313"/>
      <c r="LD457" s="313"/>
      <c r="LF457" s="313"/>
      <c r="LH457" s="313"/>
      <c r="LJ457" s="313"/>
      <c r="LL457" s="313"/>
      <c r="LN457" s="313"/>
      <c r="LP457" s="313"/>
      <c r="LR457" s="313"/>
      <c r="LT457" s="313"/>
      <c r="LV457" s="313"/>
      <c r="LX457" s="313"/>
      <c r="LZ457" s="313"/>
      <c r="MB457" s="313"/>
      <c r="MD457" s="313"/>
      <c r="MF457" s="313"/>
      <c r="MH457" s="313"/>
      <c r="MJ457" s="313"/>
      <c r="ML457" s="313"/>
      <c r="MN457" s="313"/>
      <c r="MP457" s="313"/>
      <c r="MR457" s="313"/>
      <c r="MT457" s="313"/>
      <c r="MV457" s="313"/>
      <c r="MX457" s="313"/>
      <c r="MZ457" s="313"/>
      <c r="NB457" s="313"/>
      <c r="ND457" s="313"/>
      <c r="NF457" s="313"/>
      <c r="NH457" s="313"/>
      <c r="NJ457" s="313"/>
      <c r="NL457" s="313"/>
      <c r="NN457" s="313"/>
      <c r="NP457" s="313"/>
      <c r="NR457" s="313"/>
    </row>
    <row r="458" spans="1:382" s="281" customFormat="1" ht="150" customHeight="1">
      <c r="A458"/>
      <c r="B458"/>
      <c r="C458"/>
      <c r="D458"/>
      <c r="E458"/>
      <c r="F458"/>
      <c r="G458"/>
      <c r="H458"/>
      <c r="I458" t="str">
        <f>IF(M458="","",INDEX(Criterion_list!F:F,MATCH('MMS criteria'!M458,Criterion_list!C:C,0)))</f>
        <v/>
      </c>
      <c r="J458" s="312"/>
      <c r="K458" s="316" t="str">
        <f>IFERROR(IF(_xlfn.XLOOKUP($M458,Criterion_list!$C:$C,Criterion_list!A:A)=0,"",_xlfn.XLOOKUP($M458,Criterion_list!$C:$C,Criterion_list!A:A)),"")</f>
        <v/>
      </c>
      <c r="L458" s="317" t="str">
        <f>IFERROR(IF(_xlfn.XLOOKUP($M458,Criterion_list!$C:$C,Criterion_list!B:B)=0,"",_xlfn.XLOOKUP($M458,Criterion_list!$C:$C,Criterion_list!B:B)),"")</f>
        <v/>
      </c>
      <c r="M458" s="317" t="str">
        <f>IF(J458="","",_xlfn.XLOOKUP(J458,'Criteria Mapping'!B:B,'Criteria Mapping'!A:A))</f>
        <v/>
      </c>
      <c r="N458" s="318" t="str">
        <f>IFERROR(IF(_xlfn.XLOOKUP($J458,Criterion_list!$J:$J,Criterion_list!D:D)=0,"",_xlfn.XLOOKUP($J458,Criterion_list!$J:$J,Criterion_list!D:D)),"")</f>
        <v/>
      </c>
      <c r="O458" s="318" t="str">
        <f>IFERROR(IF(_xlfn.XLOOKUP($M458,Criterion_list!$C:$C,Criterion_list!E:E)=0,"",_xlfn.XLOOKUP($M458,Criterion_list!$C:$C,Criterion_list!E:E)),"")</f>
        <v/>
      </c>
      <c r="P458" s="330"/>
      <c r="Q458" s="304"/>
      <c r="R458" s="319" t="str">
        <f t="shared" si="6"/>
        <v/>
      </c>
      <c r="S458" s="304"/>
      <c r="T458" s="306"/>
      <c r="U458" s="305"/>
      <c r="V458" s="304"/>
      <c r="W458" s="304"/>
      <c r="X458" s="320" t="str">
        <f>IF(M458="","",_xlfn.XLOOKUP(M458,'Criteria Mapping'!A:A,'Criteria Mapping'!W:W))</f>
        <v/>
      </c>
      <c r="Y458" s="320" t="str">
        <f>IF(M458="","",_xlfn.XLOOKUP(M458,'Criteria Mapping'!A:A,'Criteria Mapping'!AH:AH))</f>
        <v/>
      </c>
      <c r="Z458" s="320" t="str">
        <f>IF(M458="","",_xlfn.XLOOKUP(M458,'Criteria Mapping'!A:A,'Criteria Mapping'!AD:AD))</f>
        <v/>
      </c>
      <c r="AA458"/>
      <c r="AC458" s="313"/>
      <c r="AE458" s="313"/>
      <c r="AG458" s="313"/>
      <c r="AI458" s="313"/>
      <c r="AK458" s="313"/>
      <c r="AM458" s="313"/>
      <c r="AO458" s="313"/>
      <c r="AQ458" s="313"/>
      <c r="AS458" s="313"/>
      <c r="AU458" s="313"/>
      <c r="KR458" s="313"/>
      <c r="KT458" s="313"/>
      <c r="KV458" s="313"/>
      <c r="KX458" s="313"/>
      <c r="KZ458" s="313"/>
      <c r="LB458" s="313"/>
      <c r="LD458" s="313"/>
      <c r="LF458" s="313"/>
      <c r="LH458" s="313"/>
      <c r="LJ458" s="313"/>
      <c r="LL458" s="313"/>
      <c r="LN458" s="313"/>
      <c r="LP458" s="313"/>
      <c r="LR458" s="313"/>
      <c r="LT458" s="313"/>
      <c r="LV458" s="313"/>
      <c r="LX458" s="313"/>
      <c r="LZ458" s="313"/>
      <c r="MB458" s="313"/>
      <c r="MD458" s="313"/>
      <c r="MF458" s="313"/>
      <c r="MH458" s="313"/>
      <c r="MJ458" s="313"/>
      <c r="ML458" s="313"/>
      <c r="MN458" s="313"/>
      <c r="MP458" s="313"/>
      <c r="MR458" s="313"/>
      <c r="MT458" s="313"/>
      <c r="MV458" s="313"/>
      <c r="MX458" s="313"/>
      <c r="MZ458" s="313"/>
      <c r="NB458" s="313"/>
      <c r="ND458" s="313"/>
      <c r="NF458" s="313"/>
      <c r="NH458" s="313"/>
      <c r="NJ458" s="313"/>
      <c r="NL458" s="313"/>
      <c r="NN458" s="313"/>
      <c r="NP458" s="313"/>
      <c r="NR458" s="313"/>
    </row>
    <row r="459" spans="1:382" s="281" customFormat="1" ht="150" customHeight="1">
      <c r="A459"/>
      <c r="B459"/>
      <c r="C459"/>
      <c r="D459"/>
      <c r="E459"/>
      <c r="F459"/>
      <c r="G459"/>
      <c r="H459"/>
      <c r="I459" t="str">
        <f>IF(M459="","",INDEX(Criterion_list!F:F,MATCH('MMS criteria'!M459,Criterion_list!C:C,0)))</f>
        <v/>
      </c>
      <c r="J459" s="312"/>
      <c r="K459" s="316" t="str">
        <f>IFERROR(IF(_xlfn.XLOOKUP($M459,Criterion_list!$C:$C,Criterion_list!A:A)=0,"",_xlfn.XLOOKUP($M459,Criterion_list!$C:$C,Criterion_list!A:A)),"")</f>
        <v/>
      </c>
      <c r="L459" s="317" t="str">
        <f>IFERROR(IF(_xlfn.XLOOKUP($M459,Criterion_list!$C:$C,Criterion_list!B:B)=0,"",_xlfn.XLOOKUP($M459,Criterion_list!$C:$C,Criterion_list!B:B)),"")</f>
        <v/>
      </c>
      <c r="M459" s="317" t="str">
        <f>IF(J459="","",_xlfn.XLOOKUP(J459,'Criteria Mapping'!B:B,'Criteria Mapping'!A:A))</f>
        <v/>
      </c>
      <c r="N459" s="318" t="str">
        <f>IFERROR(IF(_xlfn.XLOOKUP($J459,Criterion_list!$J:$J,Criterion_list!D:D)=0,"",_xlfn.XLOOKUP($J459,Criterion_list!$J:$J,Criterion_list!D:D)),"")</f>
        <v/>
      </c>
      <c r="O459" s="318" t="str">
        <f>IFERROR(IF(_xlfn.XLOOKUP($M459,Criterion_list!$C:$C,Criterion_list!E:E)=0,"",_xlfn.XLOOKUP($M459,Criterion_list!$C:$C,Criterion_list!E:E)),"")</f>
        <v/>
      </c>
      <c r="P459" s="330"/>
      <c r="Q459" s="304"/>
      <c r="R459" s="319" t="str">
        <f t="shared" si="6"/>
        <v/>
      </c>
      <c r="S459" s="304"/>
      <c r="T459" s="306"/>
      <c r="U459" s="305"/>
      <c r="V459" s="304"/>
      <c r="W459" s="304"/>
      <c r="X459" s="320" t="str">
        <f>IF(M459="","",_xlfn.XLOOKUP(M459,'Criteria Mapping'!A:A,'Criteria Mapping'!W:W))</f>
        <v/>
      </c>
      <c r="Y459" s="320" t="str">
        <f>IF(M459="","",_xlfn.XLOOKUP(M459,'Criteria Mapping'!A:A,'Criteria Mapping'!AH:AH))</f>
        <v/>
      </c>
      <c r="Z459" s="320" t="str">
        <f>IF(M459="","",_xlfn.XLOOKUP(M459,'Criteria Mapping'!A:A,'Criteria Mapping'!AD:AD))</f>
        <v/>
      </c>
      <c r="AA459"/>
      <c r="AC459" s="313"/>
      <c r="AE459" s="313"/>
      <c r="AG459" s="313"/>
      <c r="AI459" s="313"/>
      <c r="AK459" s="313"/>
      <c r="AM459" s="313"/>
      <c r="AO459" s="313"/>
      <c r="AQ459" s="313"/>
      <c r="AS459" s="313"/>
      <c r="AU459" s="313"/>
      <c r="KR459" s="313"/>
      <c r="KT459" s="313"/>
      <c r="KV459" s="313"/>
      <c r="KX459" s="313"/>
      <c r="KZ459" s="313"/>
      <c r="LB459" s="313"/>
      <c r="LD459" s="313"/>
      <c r="LF459" s="313"/>
      <c r="LH459" s="313"/>
      <c r="LJ459" s="313"/>
      <c r="LL459" s="313"/>
      <c r="LN459" s="313"/>
      <c r="LP459" s="313"/>
      <c r="LR459" s="313"/>
      <c r="LT459" s="313"/>
      <c r="LV459" s="313"/>
      <c r="LX459" s="313"/>
      <c r="LZ459" s="313"/>
      <c r="MB459" s="313"/>
      <c r="MD459" s="313"/>
      <c r="MF459" s="313"/>
      <c r="MH459" s="313"/>
      <c r="MJ459" s="313"/>
      <c r="ML459" s="313"/>
      <c r="MN459" s="313"/>
      <c r="MP459" s="313"/>
      <c r="MR459" s="313"/>
      <c r="MT459" s="313"/>
      <c r="MV459" s="313"/>
      <c r="MX459" s="313"/>
      <c r="MZ459" s="313"/>
      <c r="NB459" s="313"/>
      <c r="ND459" s="313"/>
      <c r="NF459" s="313"/>
      <c r="NH459" s="313"/>
      <c r="NJ459" s="313"/>
      <c r="NL459" s="313"/>
      <c r="NN459" s="313"/>
      <c r="NP459" s="313"/>
      <c r="NR459" s="313"/>
    </row>
    <row r="460" spans="1:382" s="281" customFormat="1" ht="150" customHeight="1">
      <c r="A460"/>
      <c r="B460"/>
      <c r="C460"/>
      <c r="D460"/>
      <c r="E460"/>
      <c r="F460"/>
      <c r="G460"/>
      <c r="H460"/>
      <c r="I460" t="str">
        <f>IF(M460="","",INDEX(Criterion_list!F:F,MATCH('MMS criteria'!M460,Criterion_list!C:C,0)))</f>
        <v/>
      </c>
      <c r="J460" s="312"/>
      <c r="K460" s="316" t="str">
        <f>IFERROR(IF(_xlfn.XLOOKUP($M460,Criterion_list!$C:$C,Criterion_list!A:A)=0,"",_xlfn.XLOOKUP($M460,Criterion_list!$C:$C,Criterion_list!A:A)),"")</f>
        <v/>
      </c>
      <c r="L460" s="317" t="str">
        <f>IFERROR(IF(_xlfn.XLOOKUP($M460,Criterion_list!$C:$C,Criterion_list!B:B)=0,"",_xlfn.XLOOKUP($M460,Criterion_list!$C:$C,Criterion_list!B:B)),"")</f>
        <v/>
      </c>
      <c r="M460" s="317" t="str">
        <f>IF(J460="","",_xlfn.XLOOKUP(J460,'Criteria Mapping'!B:B,'Criteria Mapping'!A:A))</f>
        <v/>
      </c>
      <c r="N460" s="318" t="str">
        <f>IFERROR(IF(_xlfn.XLOOKUP($J460,Criterion_list!$J:$J,Criterion_list!D:D)=0,"",_xlfn.XLOOKUP($J460,Criterion_list!$J:$J,Criterion_list!D:D)),"")</f>
        <v/>
      </c>
      <c r="O460" s="318" t="str">
        <f>IFERROR(IF(_xlfn.XLOOKUP($M460,Criterion_list!$C:$C,Criterion_list!E:E)=0,"",_xlfn.XLOOKUP($M460,Criterion_list!$C:$C,Criterion_list!E:E)),"")</f>
        <v/>
      </c>
      <c r="P460" s="330"/>
      <c r="Q460" s="304"/>
      <c r="R460" s="319" t="str">
        <f t="shared" si="6"/>
        <v/>
      </c>
      <c r="S460" s="304"/>
      <c r="T460" s="306"/>
      <c r="U460" s="305"/>
      <c r="V460" s="304"/>
      <c r="W460" s="304"/>
      <c r="X460" s="320" t="str">
        <f>IF(M460="","",_xlfn.XLOOKUP(M460,'Criteria Mapping'!A:A,'Criteria Mapping'!W:W))</f>
        <v/>
      </c>
      <c r="Y460" s="320" t="str">
        <f>IF(M460="","",_xlfn.XLOOKUP(M460,'Criteria Mapping'!A:A,'Criteria Mapping'!AH:AH))</f>
        <v/>
      </c>
      <c r="Z460" s="320" t="str">
        <f>IF(M460="","",_xlfn.XLOOKUP(M460,'Criteria Mapping'!A:A,'Criteria Mapping'!AD:AD))</f>
        <v/>
      </c>
      <c r="AA460"/>
      <c r="AC460" s="313"/>
      <c r="AE460" s="313"/>
      <c r="AG460" s="313"/>
      <c r="AI460" s="313"/>
      <c r="AK460" s="313"/>
      <c r="AM460" s="313"/>
      <c r="AO460" s="313"/>
      <c r="AQ460" s="313"/>
      <c r="AS460" s="313"/>
      <c r="AU460" s="313"/>
      <c r="KR460" s="313"/>
      <c r="KT460" s="313"/>
      <c r="KV460" s="313"/>
      <c r="KX460" s="313"/>
      <c r="KZ460" s="313"/>
      <c r="LB460" s="313"/>
      <c r="LD460" s="313"/>
      <c r="LF460" s="313"/>
      <c r="LH460" s="313"/>
      <c r="LJ460" s="313"/>
      <c r="LL460" s="313"/>
      <c r="LN460" s="313"/>
      <c r="LP460" s="313"/>
      <c r="LR460" s="313"/>
      <c r="LT460" s="313"/>
      <c r="LV460" s="313"/>
      <c r="LX460" s="313"/>
      <c r="LZ460" s="313"/>
      <c r="MB460" s="313"/>
      <c r="MD460" s="313"/>
      <c r="MF460" s="313"/>
      <c r="MH460" s="313"/>
      <c r="MJ460" s="313"/>
      <c r="ML460" s="313"/>
      <c r="MN460" s="313"/>
      <c r="MP460" s="313"/>
      <c r="MR460" s="313"/>
      <c r="MT460" s="313"/>
      <c r="MV460" s="313"/>
      <c r="MX460" s="313"/>
      <c r="MZ460" s="313"/>
      <c r="NB460" s="313"/>
      <c r="ND460" s="313"/>
      <c r="NF460" s="313"/>
      <c r="NH460" s="313"/>
      <c r="NJ460" s="313"/>
      <c r="NL460" s="313"/>
      <c r="NN460" s="313"/>
      <c r="NP460" s="313"/>
      <c r="NR460" s="313"/>
    </row>
    <row r="461" spans="1:382" s="281" customFormat="1" ht="150" customHeight="1">
      <c r="A461"/>
      <c r="B461"/>
      <c r="C461"/>
      <c r="D461"/>
      <c r="E461"/>
      <c r="F461"/>
      <c r="G461"/>
      <c r="H461"/>
      <c r="I461" t="str">
        <f>IF(M461="","",INDEX(Criterion_list!F:F,MATCH('MMS criteria'!M461,Criterion_list!C:C,0)))</f>
        <v/>
      </c>
      <c r="J461" s="312"/>
      <c r="K461" s="316" t="str">
        <f>IFERROR(IF(_xlfn.XLOOKUP($M461,Criterion_list!$C:$C,Criterion_list!A:A)=0,"",_xlfn.XLOOKUP($M461,Criterion_list!$C:$C,Criterion_list!A:A)),"")</f>
        <v/>
      </c>
      <c r="L461" s="317" t="str">
        <f>IFERROR(IF(_xlfn.XLOOKUP($M461,Criterion_list!$C:$C,Criterion_list!B:B)=0,"",_xlfn.XLOOKUP($M461,Criterion_list!$C:$C,Criterion_list!B:B)),"")</f>
        <v/>
      </c>
      <c r="M461" s="317" t="str">
        <f>IF(J461="","",_xlfn.XLOOKUP(J461,'Criteria Mapping'!B:B,'Criteria Mapping'!A:A))</f>
        <v/>
      </c>
      <c r="N461" s="318" t="str">
        <f>IFERROR(IF(_xlfn.XLOOKUP($J461,Criterion_list!$J:$J,Criterion_list!D:D)=0,"",_xlfn.XLOOKUP($J461,Criterion_list!$J:$J,Criterion_list!D:D)),"")</f>
        <v/>
      </c>
      <c r="O461" s="318" t="str">
        <f>IFERROR(IF(_xlfn.XLOOKUP($M461,Criterion_list!$C:$C,Criterion_list!E:E)=0,"",_xlfn.XLOOKUP($M461,Criterion_list!$C:$C,Criterion_list!E:E)),"")</f>
        <v/>
      </c>
      <c r="P461" s="330"/>
      <c r="Q461" s="304"/>
      <c r="R461" s="319" t="str">
        <f t="shared" si="6"/>
        <v/>
      </c>
      <c r="S461" s="304"/>
      <c r="T461" s="306"/>
      <c r="U461" s="305"/>
      <c r="V461" s="304"/>
      <c r="W461" s="304"/>
      <c r="X461" s="320" t="str">
        <f>IF(M461="","",_xlfn.XLOOKUP(M461,'Criteria Mapping'!A:A,'Criteria Mapping'!W:W))</f>
        <v/>
      </c>
      <c r="Y461" s="320" t="str">
        <f>IF(M461="","",_xlfn.XLOOKUP(M461,'Criteria Mapping'!A:A,'Criteria Mapping'!AH:AH))</f>
        <v/>
      </c>
      <c r="Z461" s="320" t="str">
        <f>IF(M461="","",_xlfn.XLOOKUP(M461,'Criteria Mapping'!A:A,'Criteria Mapping'!AD:AD))</f>
        <v/>
      </c>
      <c r="AA461"/>
      <c r="AC461" s="313"/>
      <c r="AE461" s="313"/>
      <c r="AG461" s="313"/>
      <c r="AI461" s="313"/>
      <c r="AK461" s="313"/>
      <c r="AM461" s="313"/>
      <c r="AO461" s="313"/>
      <c r="AQ461" s="313"/>
      <c r="AS461" s="313"/>
      <c r="AU461" s="313"/>
      <c r="KR461" s="313"/>
      <c r="KT461" s="313"/>
      <c r="KV461" s="313"/>
      <c r="KX461" s="313"/>
      <c r="KZ461" s="313"/>
      <c r="LB461" s="313"/>
      <c r="LD461" s="313"/>
      <c r="LF461" s="313"/>
      <c r="LH461" s="313"/>
      <c r="LJ461" s="313"/>
      <c r="LL461" s="313"/>
      <c r="LN461" s="313"/>
      <c r="LP461" s="313"/>
      <c r="LR461" s="313"/>
      <c r="LT461" s="313"/>
      <c r="LV461" s="313"/>
      <c r="LX461" s="313"/>
      <c r="LZ461" s="313"/>
      <c r="MB461" s="313"/>
      <c r="MD461" s="313"/>
      <c r="MF461" s="313"/>
      <c r="MH461" s="313"/>
      <c r="MJ461" s="313"/>
      <c r="ML461" s="313"/>
      <c r="MN461" s="313"/>
      <c r="MP461" s="313"/>
      <c r="MR461" s="313"/>
      <c r="MT461" s="313"/>
      <c r="MV461" s="313"/>
      <c r="MX461" s="313"/>
      <c r="MZ461" s="313"/>
      <c r="NB461" s="313"/>
      <c r="ND461" s="313"/>
      <c r="NF461" s="313"/>
      <c r="NH461" s="313"/>
      <c r="NJ461" s="313"/>
      <c r="NL461" s="313"/>
      <c r="NN461" s="313"/>
      <c r="NP461" s="313"/>
      <c r="NR461" s="313"/>
    </row>
    <row r="462" spans="1:382" s="281" customFormat="1" ht="150" customHeight="1">
      <c r="A462"/>
      <c r="B462"/>
      <c r="C462"/>
      <c r="D462"/>
      <c r="E462"/>
      <c r="F462"/>
      <c r="G462"/>
      <c r="H462"/>
      <c r="I462" t="str">
        <f>IF(M462="","",INDEX(Criterion_list!F:F,MATCH('MMS criteria'!M462,Criterion_list!C:C,0)))</f>
        <v/>
      </c>
      <c r="J462" s="312"/>
      <c r="K462" s="316" t="str">
        <f>IFERROR(IF(_xlfn.XLOOKUP($M462,Criterion_list!$C:$C,Criterion_list!A:A)=0,"",_xlfn.XLOOKUP($M462,Criterion_list!$C:$C,Criterion_list!A:A)),"")</f>
        <v/>
      </c>
      <c r="L462" s="317" t="str">
        <f>IFERROR(IF(_xlfn.XLOOKUP($M462,Criterion_list!$C:$C,Criterion_list!B:B)=0,"",_xlfn.XLOOKUP($M462,Criterion_list!$C:$C,Criterion_list!B:B)),"")</f>
        <v/>
      </c>
      <c r="M462" s="317" t="str">
        <f>IF(J462="","",_xlfn.XLOOKUP(J462,'Criteria Mapping'!B:B,'Criteria Mapping'!A:A))</f>
        <v/>
      </c>
      <c r="N462" s="318" t="str">
        <f>IFERROR(IF(_xlfn.XLOOKUP($J462,Criterion_list!$J:$J,Criterion_list!D:D)=0,"",_xlfn.XLOOKUP($J462,Criterion_list!$J:$J,Criterion_list!D:D)),"")</f>
        <v/>
      </c>
      <c r="O462" s="318" t="str">
        <f>IFERROR(IF(_xlfn.XLOOKUP($M462,Criterion_list!$C:$C,Criterion_list!E:E)=0,"",_xlfn.XLOOKUP($M462,Criterion_list!$C:$C,Criterion_list!E:E)),"")</f>
        <v/>
      </c>
      <c r="P462" s="330"/>
      <c r="Q462" s="304"/>
      <c r="R462" s="319" t="str">
        <f t="shared" si="6"/>
        <v/>
      </c>
      <c r="S462" s="304"/>
      <c r="T462" s="306"/>
      <c r="U462" s="305"/>
      <c r="V462" s="304"/>
      <c r="W462" s="304"/>
      <c r="X462" s="320" t="str">
        <f>IF(M462="","",_xlfn.XLOOKUP(M462,'Criteria Mapping'!A:A,'Criteria Mapping'!W:W))</f>
        <v/>
      </c>
      <c r="Y462" s="320" t="str">
        <f>IF(M462="","",_xlfn.XLOOKUP(M462,'Criteria Mapping'!A:A,'Criteria Mapping'!AH:AH))</f>
        <v/>
      </c>
      <c r="Z462" s="320" t="str">
        <f>IF(M462="","",_xlfn.XLOOKUP(M462,'Criteria Mapping'!A:A,'Criteria Mapping'!AD:AD))</f>
        <v/>
      </c>
      <c r="AA462"/>
      <c r="AC462" s="313"/>
      <c r="AE462" s="313"/>
      <c r="AG462" s="313"/>
      <c r="AI462" s="313"/>
      <c r="AK462" s="313"/>
      <c r="AM462" s="313"/>
      <c r="AO462" s="313"/>
      <c r="AQ462" s="313"/>
      <c r="AS462" s="313"/>
      <c r="AU462" s="313"/>
      <c r="KR462" s="313"/>
      <c r="KT462" s="313"/>
      <c r="KV462" s="313"/>
      <c r="KX462" s="313"/>
      <c r="KZ462" s="313"/>
      <c r="LB462" s="313"/>
      <c r="LD462" s="313"/>
      <c r="LF462" s="313"/>
      <c r="LH462" s="313"/>
      <c r="LJ462" s="313"/>
      <c r="LL462" s="313"/>
      <c r="LN462" s="313"/>
      <c r="LP462" s="313"/>
      <c r="LR462" s="313"/>
      <c r="LT462" s="313"/>
      <c r="LV462" s="313"/>
      <c r="LX462" s="313"/>
      <c r="LZ462" s="313"/>
      <c r="MB462" s="313"/>
      <c r="MD462" s="313"/>
      <c r="MF462" s="313"/>
      <c r="MH462" s="313"/>
      <c r="MJ462" s="313"/>
      <c r="ML462" s="313"/>
      <c r="MN462" s="313"/>
      <c r="MP462" s="313"/>
      <c r="MR462" s="313"/>
      <c r="MT462" s="313"/>
      <c r="MV462" s="313"/>
      <c r="MX462" s="313"/>
      <c r="MZ462" s="313"/>
      <c r="NB462" s="313"/>
      <c r="ND462" s="313"/>
      <c r="NF462" s="313"/>
      <c r="NH462" s="313"/>
      <c r="NJ462" s="313"/>
      <c r="NL462" s="313"/>
      <c r="NN462" s="313"/>
      <c r="NP462" s="313"/>
      <c r="NR462" s="313"/>
    </row>
    <row r="463" spans="1:382" s="281" customFormat="1" ht="150" customHeight="1">
      <c r="A463"/>
      <c r="B463"/>
      <c r="C463"/>
      <c r="D463"/>
      <c r="E463"/>
      <c r="F463"/>
      <c r="G463"/>
      <c r="H463"/>
      <c r="I463" t="str">
        <f>IF(M463="","",INDEX(Criterion_list!F:F,MATCH('MMS criteria'!M463,Criterion_list!C:C,0)))</f>
        <v/>
      </c>
      <c r="J463" s="312"/>
      <c r="K463" s="316" t="str">
        <f>IFERROR(IF(_xlfn.XLOOKUP($M463,Criterion_list!$C:$C,Criterion_list!A:A)=0,"",_xlfn.XLOOKUP($M463,Criterion_list!$C:$C,Criterion_list!A:A)),"")</f>
        <v/>
      </c>
      <c r="L463" s="317" t="str">
        <f>IFERROR(IF(_xlfn.XLOOKUP($M463,Criterion_list!$C:$C,Criterion_list!B:B)=0,"",_xlfn.XLOOKUP($M463,Criterion_list!$C:$C,Criterion_list!B:B)),"")</f>
        <v/>
      </c>
      <c r="M463" s="317" t="str">
        <f>IF(J463="","",_xlfn.XLOOKUP(J463,'Criteria Mapping'!B:B,'Criteria Mapping'!A:A))</f>
        <v/>
      </c>
      <c r="N463" s="318" t="str">
        <f>IFERROR(IF(_xlfn.XLOOKUP($J463,Criterion_list!$J:$J,Criterion_list!D:D)=0,"",_xlfn.XLOOKUP($J463,Criterion_list!$J:$J,Criterion_list!D:D)),"")</f>
        <v/>
      </c>
      <c r="O463" s="318" t="str">
        <f>IFERROR(IF(_xlfn.XLOOKUP($M463,Criterion_list!$C:$C,Criterion_list!E:E)=0,"",_xlfn.XLOOKUP($M463,Criterion_list!$C:$C,Criterion_list!E:E)),"")</f>
        <v/>
      </c>
      <c r="P463" s="330"/>
      <c r="Q463" s="304"/>
      <c r="R463" s="319" t="str">
        <f t="shared" ref="R463:R526" si="7">IF(M463="","",IF((COUNTIFS(AB463:XFD463,"NC")+COUNTIFS(AB463:XFD463,"NA")+COUNTIFS(AB463:XFD463,"C"))&lt;COUNTA($AB$13:$XFD$13)/2,"Please select conformity for all sites",IF(COUNTIF(AB463:XFD463,"NC")&gt;0,"NC",IF(COUNTIF(AB463:XFD463,"C")&gt;0,"C","NA"))))</f>
        <v/>
      </c>
      <c r="S463" s="304"/>
      <c r="T463" s="306"/>
      <c r="U463" s="305"/>
      <c r="V463" s="304"/>
      <c r="W463" s="304"/>
      <c r="X463" s="320" t="str">
        <f>IF(M463="","",_xlfn.XLOOKUP(M463,'Criteria Mapping'!A:A,'Criteria Mapping'!W:W))</f>
        <v/>
      </c>
      <c r="Y463" s="320" t="str">
        <f>IF(M463="","",_xlfn.XLOOKUP(M463,'Criteria Mapping'!A:A,'Criteria Mapping'!AH:AH))</f>
        <v/>
      </c>
      <c r="Z463" s="320" t="str">
        <f>IF(M463="","",_xlfn.XLOOKUP(M463,'Criteria Mapping'!A:A,'Criteria Mapping'!AD:AD))</f>
        <v/>
      </c>
      <c r="AA463"/>
      <c r="AC463" s="313"/>
      <c r="AE463" s="313"/>
      <c r="AG463" s="313"/>
      <c r="AI463" s="313"/>
      <c r="AK463" s="313"/>
      <c r="AM463" s="313"/>
      <c r="AO463" s="313"/>
      <c r="AQ463" s="313"/>
      <c r="AS463" s="313"/>
      <c r="AU463" s="313"/>
      <c r="KR463" s="313"/>
      <c r="KT463" s="313"/>
      <c r="KV463" s="313"/>
      <c r="KX463" s="313"/>
      <c r="KZ463" s="313"/>
      <c r="LB463" s="313"/>
      <c r="LD463" s="313"/>
      <c r="LF463" s="313"/>
      <c r="LH463" s="313"/>
      <c r="LJ463" s="313"/>
      <c r="LL463" s="313"/>
      <c r="LN463" s="313"/>
      <c r="LP463" s="313"/>
      <c r="LR463" s="313"/>
      <c r="LT463" s="313"/>
      <c r="LV463" s="313"/>
      <c r="LX463" s="313"/>
      <c r="LZ463" s="313"/>
      <c r="MB463" s="313"/>
      <c r="MD463" s="313"/>
      <c r="MF463" s="313"/>
      <c r="MH463" s="313"/>
      <c r="MJ463" s="313"/>
      <c r="ML463" s="313"/>
      <c r="MN463" s="313"/>
      <c r="MP463" s="313"/>
      <c r="MR463" s="313"/>
      <c r="MT463" s="313"/>
      <c r="MV463" s="313"/>
      <c r="MX463" s="313"/>
      <c r="MZ463" s="313"/>
      <c r="NB463" s="313"/>
      <c r="ND463" s="313"/>
      <c r="NF463" s="313"/>
      <c r="NH463" s="313"/>
      <c r="NJ463" s="313"/>
      <c r="NL463" s="313"/>
      <c r="NN463" s="313"/>
      <c r="NP463" s="313"/>
      <c r="NR463" s="313"/>
    </row>
    <row r="464" spans="1:382" s="281" customFormat="1" ht="150" customHeight="1">
      <c r="A464"/>
      <c r="B464"/>
      <c r="C464"/>
      <c r="D464"/>
      <c r="E464"/>
      <c r="F464"/>
      <c r="G464"/>
      <c r="H464"/>
      <c r="I464" t="str">
        <f>IF(M464="","",INDEX(Criterion_list!F:F,MATCH('MMS criteria'!M464,Criterion_list!C:C,0)))</f>
        <v/>
      </c>
      <c r="J464" s="312"/>
      <c r="K464" s="316" t="str">
        <f>IFERROR(IF(_xlfn.XLOOKUP($M464,Criterion_list!$C:$C,Criterion_list!A:A)=0,"",_xlfn.XLOOKUP($M464,Criterion_list!$C:$C,Criterion_list!A:A)),"")</f>
        <v/>
      </c>
      <c r="L464" s="317" t="str">
        <f>IFERROR(IF(_xlfn.XLOOKUP($M464,Criterion_list!$C:$C,Criterion_list!B:B)=0,"",_xlfn.XLOOKUP($M464,Criterion_list!$C:$C,Criterion_list!B:B)),"")</f>
        <v/>
      </c>
      <c r="M464" s="317" t="str">
        <f>IF(J464="","",_xlfn.XLOOKUP(J464,'Criteria Mapping'!B:B,'Criteria Mapping'!A:A))</f>
        <v/>
      </c>
      <c r="N464" s="318" t="str">
        <f>IFERROR(IF(_xlfn.XLOOKUP($J464,Criterion_list!$J:$J,Criterion_list!D:D)=0,"",_xlfn.XLOOKUP($J464,Criterion_list!$J:$J,Criterion_list!D:D)),"")</f>
        <v/>
      </c>
      <c r="O464" s="318" t="str">
        <f>IFERROR(IF(_xlfn.XLOOKUP($M464,Criterion_list!$C:$C,Criterion_list!E:E)=0,"",_xlfn.XLOOKUP($M464,Criterion_list!$C:$C,Criterion_list!E:E)),"")</f>
        <v/>
      </c>
      <c r="P464" s="330"/>
      <c r="Q464" s="304"/>
      <c r="R464" s="319" t="str">
        <f t="shared" si="7"/>
        <v/>
      </c>
      <c r="S464" s="304"/>
      <c r="T464" s="306"/>
      <c r="U464" s="305"/>
      <c r="V464" s="304"/>
      <c r="W464" s="304"/>
      <c r="X464" s="320" t="str">
        <f>IF(M464="","",_xlfn.XLOOKUP(M464,'Criteria Mapping'!A:A,'Criteria Mapping'!W:W))</f>
        <v/>
      </c>
      <c r="Y464" s="320" t="str">
        <f>IF(M464="","",_xlfn.XLOOKUP(M464,'Criteria Mapping'!A:A,'Criteria Mapping'!AH:AH))</f>
        <v/>
      </c>
      <c r="Z464" s="320" t="str">
        <f>IF(M464="","",_xlfn.XLOOKUP(M464,'Criteria Mapping'!A:A,'Criteria Mapping'!AD:AD))</f>
        <v/>
      </c>
      <c r="AA464"/>
      <c r="AC464" s="313"/>
      <c r="AE464" s="313"/>
      <c r="AG464" s="313"/>
      <c r="AI464" s="313"/>
      <c r="AK464" s="313"/>
      <c r="AM464" s="313"/>
      <c r="AO464" s="313"/>
      <c r="AQ464" s="313"/>
      <c r="AS464" s="313"/>
      <c r="AU464" s="313"/>
      <c r="KR464" s="313"/>
      <c r="KT464" s="313"/>
      <c r="KV464" s="313"/>
      <c r="KX464" s="313"/>
      <c r="KZ464" s="313"/>
      <c r="LB464" s="313"/>
      <c r="LD464" s="313"/>
      <c r="LF464" s="313"/>
      <c r="LH464" s="313"/>
      <c r="LJ464" s="313"/>
      <c r="LL464" s="313"/>
      <c r="LN464" s="313"/>
      <c r="LP464" s="313"/>
      <c r="LR464" s="313"/>
      <c r="LT464" s="313"/>
      <c r="LV464" s="313"/>
      <c r="LX464" s="313"/>
      <c r="LZ464" s="313"/>
      <c r="MB464" s="313"/>
      <c r="MD464" s="313"/>
      <c r="MF464" s="313"/>
      <c r="MH464" s="313"/>
      <c r="MJ464" s="313"/>
      <c r="ML464" s="313"/>
      <c r="MN464" s="313"/>
      <c r="MP464" s="313"/>
      <c r="MR464" s="313"/>
      <c r="MT464" s="313"/>
      <c r="MV464" s="313"/>
      <c r="MX464" s="313"/>
      <c r="MZ464" s="313"/>
      <c r="NB464" s="313"/>
      <c r="ND464" s="313"/>
      <c r="NF464" s="313"/>
      <c r="NH464" s="313"/>
      <c r="NJ464" s="313"/>
      <c r="NL464" s="313"/>
      <c r="NN464" s="313"/>
      <c r="NP464" s="313"/>
      <c r="NR464" s="313"/>
    </row>
    <row r="465" spans="1:382" s="281" customFormat="1" ht="150" customHeight="1">
      <c r="A465"/>
      <c r="B465"/>
      <c r="C465"/>
      <c r="D465"/>
      <c r="E465"/>
      <c r="F465"/>
      <c r="G465"/>
      <c r="H465"/>
      <c r="I465" t="str">
        <f>IF(M465="","",INDEX(Criterion_list!F:F,MATCH('MMS criteria'!M465,Criterion_list!C:C,0)))</f>
        <v/>
      </c>
      <c r="J465" s="312"/>
      <c r="K465" s="316" t="str">
        <f>IFERROR(IF(_xlfn.XLOOKUP($M465,Criterion_list!$C:$C,Criterion_list!A:A)=0,"",_xlfn.XLOOKUP($M465,Criterion_list!$C:$C,Criterion_list!A:A)),"")</f>
        <v/>
      </c>
      <c r="L465" s="317" t="str">
        <f>IFERROR(IF(_xlfn.XLOOKUP($M465,Criterion_list!$C:$C,Criterion_list!B:B)=0,"",_xlfn.XLOOKUP($M465,Criterion_list!$C:$C,Criterion_list!B:B)),"")</f>
        <v/>
      </c>
      <c r="M465" s="317" t="str">
        <f>IF(J465="","",_xlfn.XLOOKUP(J465,'Criteria Mapping'!B:B,'Criteria Mapping'!A:A))</f>
        <v/>
      </c>
      <c r="N465" s="318" t="str">
        <f>IFERROR(IF(_xlfn.XLOOKUP($J465,Criterion_list!$J:$J,Criterion_list!D:D)=0,"",_xlfn.XLOOKUP($J465,Criterion_list!$J:$J,Criterion_list!D:D)),"")</f>
        <v/>
      </c>
      <c r="O465" s="318" t="str">
        <f>IFERROR(IF(_xlfn.XLOOKUP($M465,Criterion_list!$C:$C,Criterion_list!E:E)=0,"",_xlfn.XLOOKUP($M465,Criterion_list!$C:$C,Criterion_list!E:E)),"")</f>
        <v/>
      </c>
      <c r="P465" s="330"/>
      <c r="Q465" s="304"/>
      <c r="R465" s="319" t="str">
        <f t="shared" si="7"/>
        <v/>
      </c>
      <c r="S465" s="304"/>
      <c r="T465" s="306"/>
      <c r="U465" s="305"/>
      <c r="V465" s="304"/>
      <c r="W465" s="304"/>
      <c r="X465" s="320" t="str">
        <f>IF(M465="","",_xlfn.XLOOKUP(M465,'Criteria Mapping'!A:A,'Criteria Mapping'!W:W))</f>
        <v/>
      </c>
      <c r="Y465" s="320" t="str">
        <f>IF(M465="","",_xlfn.XLOOKUP(M465,'Criteria Mapping'!A:A,'Criteria Mapping'!AH:AH))</f>
        <v/>
      </c>
      <c r="Z465" s="320" t="str">
        <f>IF(M465="","",_xlfn.XLOOKUP(M465,'Criteria Mapping'!A:A,'Criteria Mapping'!AD:AD))</f>
        <v/>
      </c>
      <c r="AA465"/>
      <c r="AC465" s="313"/>
      <c r="AE465" s="313"/>
      <c r="AG465" s="313"/>
      <c r="AI465" s="313"/>
      <c r="AK465" s="313"/>
      <c r="AM465" s="313"/>
      <c r="AO465" s="313"/>
      <c r="AQ465" s="313"/>
      <c r="AS465" s="313"/>
      <c r="AU465" s="313"/>
      <c r="KR465" s="313"/>
      <c r="KT465" s="313"/>
      <c r="KV465" s="313"/>
      <c r="KX465" s="313"/>
      <c r="KZ465" s="313"/>
      <c r="LB465" s="313"/>
      <c r="LD465" s="313"/>
      <c r="LF465" s="313"/>
      <c r="LH465" s="313"/>
      <c r="LJ465" s="313"/>
      <c r="LL465" s="313"/>
      <c r="LN465" s="313"/>
      <c r="LP465" s="313"/>
      <c r="LR465" s="313"/>
      <c r="LT465" s="313"/>
      <c r="LV465" s="313"/>
      <c r="LX465" s="313"/>
      <c r="LZ465" s="313"/>
      <c r="MB465" s="313"/>
      <c r="MD465" s="313"/>
      <c r="MF465" s="313"/>
      <c r="MH465" s="313"/>
      <c r="MJ465" s="313"/>
      <c r="ML465" s="313"/>
      <c r="MN465" s="313"/>
      <c r="MP465" s="313"/>
      <c r="MR465" s="313"/>
      <c r="MT465" s="313"/>
      <c r="MV465" s="313"/>
      <c r="MX465" s="313"/>
      <c r="MZ465" s="313"/>
      <c r="NB465" s="313"/>
      <c r="ND465" s="313"/>
      <c r="NF465" s="313"/>
      <c r="NH465" s="313"/>
      <c r="NJ465" s="313"/>
      <c r="NL465" s="313"/>
      <c r="NN465" s="313"/>
      <c r="NP465" s="313"/>
      <c r="NR465" s="313"/>
    </row>
    <row r="466" spans="1:382" s="281" customFormat="1" ht="150" customHeight="1">
      <c r="A466"/>
      <c r="B466"/>
      <c r="C466"/>
      <c r="D466"/>
      <c r="E466"/>
      <c r="F466"/>
      <c r="G466"/>
      <c r="H466"/>
      <c r="I466" t="str">
        <f>IF(M466="","",INDEX(Criterion_list!F:F,MATCH('MMS criteria'!M466,Criterion_list!C:C,0)))</f>
        <v/>
      </c>
      <c r="J466" s="312"/>
      <c r="K466" s="316" t="str">
        <f>IFERROR(IF(_xlfn.XLOOKUP($M466,Criterion_list!$C:$C,Criterion_list!A:A)=0,"",_xlfn.XLOOKUP($M466,Criterion_list!$C:$C,Criterion_list!A:A)),"")</f>
        <v/>
      </c>
      <c r="L466" s="317" t="str">
        <f>IFERROR(IF(_xlfn.XLOOKUP($M466,Criterion_list!$C:$C,Criterion_list!B:B)=0,"",_xlfn.XLOOKUP($M466,Criterion_list!$C:$C,Criterion_list!B:B)),"")</f>
        <v/>
      </c>
      <c r="M466" s="317" t="str">
        <f>IF(J466="","",_xlfn.XLOOKUP(J466,'Criteria Mapping'!B:B,'Criteria Mapping'!A:A))</f>
        <v/>
      </c>
      <c r="N466" s="318" t="str">
        <f>IFERROR(IF(_xlfn.XLOOKUP($J466,Criterion_list!$J:$J,Criterion_list!D:D)=0,"",_xlfn.XLOOKUP($J466,Criterion_list!$J:$J,Criterion_list!D:D)),"")</f>
        <v/>
      </c>
      <c r="O466" s="318" t="str">
        <f>IFERROR(IF(_xlfn.XLOOKUP($M466,Criterion_list!$C:$C,Criterion_list!E:E)=0,"",_xlfn.XLOOKUP($M466,Criterion_list!$C:$C,Criterion_list!E:E)),"")</f>
        <v/>
      </c>
      <c r="P466" s="330"/>
      <c r="Q466" s="304"/>
      <c r="R466" s="319" t="str">
        <f t="shared" si="7"/>
        <v/>
      </c>
      <c r="S466" s="304"/>
      <c r="T466" s="306"/>
      <c r="U466" s="305"/>
      <c r="V466" s="304"/>
      <c r="W466" s="304"/>
      <c r="X466" s="320" t="str">
        <f>IF(M466="","",_xlfn.XLOOKUP(M466,'Criteria Mapping'!A:A,'Criteria Mapping'!W:W))</f>
        <v/>
      </c>
      <c r="Y466" s="320" t="str">
        <f>IF(M466="","",_xlfn.XLOOKUP(M466,'Criteria Mapping'!A:A,'Criteria Mapping'!AH:AH))</f>
        <v/>
      </c>
      <c r="Z466" s="320" t="str">
        <f>IF(M466="","",_xlfn.XLOOKUP(M466,'Criteria Mapping'!A:A,'Criteria Mapping'!AD:AD))</f>
        <v/>
      </c>
      <c r="AA466"/>
      <c r="AC466" s="313"/>
      <c r="AE466" s="313"/>
      <c r="AG466" s="313"/>
      <c r="AI466" s="313"/>
      <c r="AK466" s="313"/>
      <c r="AM466" s="313"/>
      <c r="AO466" s="313"/>
      <c r="AQ466" s="313"/>
      <c r="AS466" s="313"/>
      <c r="AU466" s="313"/>
      <c r="KR466" s="313"/>
      <c r="KT466" s="313"/>
      <c r="KV466" s="313"/>
      <c r="KX466" s="313"/>
      <c r="KZ466" s="313"/>
      <c r="LB466" s="313"/>
      <c r="LD466" s="313"/>
      <c r="LF466" s="313"/>
      <c r="LH466" s="313"/>
      <c r="LJ466" s="313"/>
      <c r="LL466" s="313"/>
      <c r="LN466" s="313"/>
      <c r="LP466" s="313"/>
      <c r="LR466" s="313"/>
      <c r="LT466" s="313"/>
      <c r="LV466" s="313"/>
      <c r="LX466" s="313"/>
      <c r="LZ466" s="313"/>
      <c r="MB466" s="313"/>
      <c r="MD466" s="313"/>
      <c r="MF466" s="313"/>
      <c r="MH466" s="313"/>
      <c r="MJ466" s="313"/>
      <c r="ML466" s="313"/>
      <c r="MN466" s="313"/>
      <c r="MP466" s="313"/>
      <c r="MR466" s="313"/>
      <c r="MT466" s="313"/>
      <c r="MV466" s="313"/>
      <c r="MX466" s="313"/>
      <c r="MZ466" s="313"/>
      <c r="NB466" s="313"/>
      <c r="ND466" s="313"/>
      <c r="NF466" s="313"/>
      <c r="NH466" s="313"/>
      <c r="NJ466" s="313"/>
      <c r="NL466" s="313"/>
      <c r="NN466" s="313"/>
      <c r="NP466" s="313"/>
      <c r="NR466" s="313"/>
    </row>
    <row r="467" spans="1:382" s="281" customFormat="1" ht="150" customHeight="1">
      <c r="A467"/>
      <c r="B467"/>
      <c r="C467"/>
      <c r="D467"/>
      <c r="E467"/>
      <c r="F467"/>
      <c r="G467"/>
      <c r="H467"/>
      <c r="I467" t="str">
        <f>IF(M467="","",INDEX(Criterion_list!F:F,MATCH('MMS criteria'!M467,Criterion_list!C:C,0)))</f>
        <v/>
      </c>
      <c r="J467" s="312"/>
      <c r="K467" s="316" t="str">
        <f>IFERROR(IF(_xlfn.XLOOKUP($M467,Criterion_list!$C:$C,Criterion_list!A:A)=0,"",_xlfn.XLOOKUP($M467,Criterion_list!$C:$C,Criterion_list!A:A)),"")</f>
        <v/>
      </c>
      <c r="L467" s="317" t="str">
        <f>IFERROR(IF(_xlfn.XLOOKUP($M467,Criterion_list!$C:$C,Criterion_list!B:B)=0,"",_xlfn.XLOOKUP($M467,Criterion_list!$C:$C,Criterion_list!B:B)),"")</f>
        <v/>
      </c>
      <c r="M467" s="317" t="str">
        <f>IF(J467="","",_xlfn.XLOOKUP(J467,'Criteria Mapping'!B:B,'Criteria Mapping'!A:A))</f>
        <v/>
      </c>
      <c r="N467" s="318" t="str">
        <f>IFERROR(IF(_xlfn.XLOOKUP($J467,Criterion_list!$J:$J,Criterion_list!D:D)=0,"",_xlfn.XLOOKUP($J467,Criterion_list!$J:$J,Criterion_list!D:D)),"")</f>
        <v/>
      </c>
      <c r="O467" s="318" t="str">
        <f>IFERROR(IF(_xlfn.XLOOKUP($M467,Criterion_list!$C:$C,Criterion_list!E:E)=0,"",_xlfn.XLOOKUP($M467,Criterion_list!$C:$C,Criterion_list!E:E)),"")</f>
        <v/>
      </c>
      <c r="P467" s="330"/>
      <c r="Q467" s="304"/>
      <c r="R467" s="319" t="str">
        <f t="shared" si="7"/>
        <v/>
      </c>
      <c r="S467" s="304"/>
      <c r="T467" s="306"/>
      <c r="U467" s="305"/>
      <c r="V467" s="304"/>
      <c r="W467" s="304"/>
      <c r="X467" s="320" t="str">
        <f>IF(M467="","",_xlfn.XLOOKUP(M467,'Criteria Mapping'!A:A,'Criteria Mapping'!W:W))</f>
        <v/>
      </c>
      <c r="Y467" s="320" t="str">
        <f>IF(M467="","",_xlfn.XLOOKUP(M467,'Criteria Mapping'!A:A,'Criteria Mapping'!AH:AH))</f>
        <v/>
      </c>
      <c r="Z467" s="320" t="str">
        <f>IF(M467="","",_xlfn.XLOOKUP(M467,'Criteria Mapping'!A:A,'Criteria Mapping'!AD:AD))</f>
        <v/>
      </c>
      <c r="AA467"/>
      <c r="AC467" s="313"/>
      <c r="AE467" s="313"/>
      <c r="AG467" s="313"/>
      <c r="AI467" s="313"/>
      <c r="AK467" s="313"/>
      <c r="AM467" s="313"/>
      <c r="AO467" s="313"/>
      <c r="AQ467" s="313"/>
      <c r="AS467" s="313"/>
      <c r="AU467" s="313"/>
      <c r="KR467" s="313"/>
      <c r="KT467" s="313"/>
      <c r="KV467" s="313"/>
      <c r="KX467" s="313"/>
      <c r="KZ467" s="313"/>
      <c r="LB467" s="313"/>
      <c r="LD467" s="313"/>
      <c r="LF467" s="313"/>
      <c r="LH467" s="313"/>
      <c r="LJ467" s="313"/>
      <c r="LL467" s="313"/>
      <c r="LN467" s="313"/>
      <c r="LP467" s="313"/>
      <c r="LR467" s="313"/>
      <c r="LT467" s="313"/>
      <c r="LV467" s="313"/>
      <c r="LX467" s="313"/>
      <c r="LZ467" s="313"/>
      <c r="MB467" s="313"/>
      <c r="MD467" s="313"/>
      <c r="MF467" s="313"/>
      <c r="MH467" s="313"/>
      <c r="MJ467" s="313"/>
      <c r="ML467" s="313"/>
      <c r="MN467" s="313"/>
      <c r="MP467" s="313"/>
      <c r="MR467" s="313"/>
      <c r="MT467" s="313"/>
      <c r="MV467" s="313"/>
      <c r="MX467" s="313"/>
      <c r="MZ467" s="313"/>
      <c r="NB467" s="313"/>
      <c r="ND467" s="313"/>
      <c r="NF467" s="313"/>
      <c r="NH467" s="313"/>
      <c r="NJ467" s="313"/>
      <c r="NL467" s="313"/>
      <c r="NN467" s="313"/>
      <c r="NP467" s="313"/>
      <c r="NR467" s="313"/>
    </row>
    <row r="468" spans="1:382" s="281" customFormat="1" ht="150" customHeight="1">
      <c r="A468"/>
      <c r="B468"/>
      <c r="C468"/>
      <c r="D468"/>
      <c r="E468"/>
      <c r="F468"/>
      <c r="G468"/>
      <c r="H468"/>
      <c r="I468" t="str">
        <f>IF(M468="","",INDEX(Criterion_list!F:F,MATCH('MMS criteria'!M468,Criterion_list!C:C,0)))</f>
        <v/>
      </c>
      <c r="J468" s="312"/>
      <c r="K468" s="316" t="str">
        <f>IFERROR(IF(_xlfn.XLOOKUP($M468,Criterion_list!$C:$C,Criterion_list!A:A)=0,"",_xlfn.XLOOKUP($M468,Criterion_list!$C:$C,Criterion_list!A:A)),"")</f>
        <v/>
      </c>
      <c r="L468" s="317" t="str">
        <f>IFERROR(IF(_xlfn.XLOOKUP($M468,Criterion_list!$C:$C,Criterion_list!B:B)=0,"",_xlfn.XLOOKUP($M468,Criterion_list!$C:$C,Criterion_list!B:B)),"")</f>
        <v/>
      </c>
      <c r="M468" s="317" t="str">
        <f>IF(J468="","",_xlfn.XLOOKUP(J468,'Criteria Mapping'!B:B,'Criteria Mapping'!A:A))</f>
        <v/>
      </c>
      <c r="N468" s="318" t="str">
        <f>IFERROR(IF(_xlfn.XLOOKUP($J468,Criterion_list!$J:$J,Criterion_list!D:D)=0,"",_xlfn.XLOOKUP($J468,Criterion_list!$J:$J,Criterion_list!D:D)),"")</f>
        <v/>
      </c>
      <c r="O468" s="318" t="str">
        <f>IFERROR(IF(_xlfn.XLOOKUP($M468,Criterion_list!$C:$C,Criterion_list!E:E)=0,"",_xlfn.XLOOKUP($M468,Criterion_list!$C:$C,Criterion_list!E:E)),"")</f>
        <v/>
      </c>
      <c r="P468" s="330"/>
      <c r="Q468" s="304"/>
      <c r="R468" s="319" t="str">
        <f t="shared" si="7"/>
        <v/>
      </c>
      <c r="S468" s="304"/>
      <c r="T468" s="306"/>
      <c r="U468" s="305"/>
      <c r="V468" s="304"/>
      <c r="W468" s="304"/>
      <c r="X468" s="320" t="str">
        <f>IF(M468="","",_xlfn.XLOOKUP(M468,'Criteria Mapping'!A:A,'Criteria Mapping'!W:W))</f>
        <v/>
      </c>
      <c r="Y468" s="320" t="str">
        <f>IF(M468="","",_xlfn.XLOOKUP(M468,'Criteria Mapping'!A:A,'Criteria Mapping'!AH:AH))</f>
        <v/>
      </c>
      <c r="Z468" s="320" t="str">
        <f>IF(M468="","",_xlfn.XLOOKUP(M468,'Criteria Mapping'!A:A,'Criteria Mapping'!AD:AD))</f>
        <v/>
      </c>
      <c r="AA468"/>
      <c r="AC468" s="313"/>
      <c r="AE468" s="313"/>
      <c r="AG468" s="313"/>
      <c r="AI468" s="313"/>
      <c r="AK468" s="313"/>
      <c r="AM468" s="313"/>
      <c r="AO468" s="313"/>
      <c r="AQ468" s="313"/>
      <c r="AS468" s="313"/>
      <c r="AU468" s="313"/>
      <c r="KR468" s="313"/>
      <c r="KT468" s="313"/>
      <c r="KV468" s="313"/>
      <c r="KX468" s="313"/>
      <c r="KZ468" s="313"/>
      <c r="LB468" s="313"/>
      <c r="LD468" s="313"/>
      <c r="LF468" s="313"/>
      <c r="LH468" s="313"/>
      <c r="LJ468" s="313"/>
      <c r="LL468" s="313"/>
      <c r="LN468" s="313"/>
      <c r="LP468" s="313"/>
      <c r="LR468" s="313"/>
      <c r="LT468" s="313"/>
      <c r="LV468" s="313"/>
      <c r="LX468" s="313"/>
      <c r="LZ468" s="313"/>
      <c r="MB468" s="313"/>
      <c r="MD468" s="313"/>
      <c r="MF468" s="313"/>
      <c r="MH468" s="313"/>
      <c r="MJ468" s="313"/>
      <c r="ML468" s="313"/>
      <c r="MN468" s="313"/>
      <c r="MP468" s="313"/>
      <c r="MR468" s="313"/>
      <c r="MT468" s="313"/>
      <c r="MV468" s="313"/>
      <c r="MX468" s="313"/>
      <c r="MZ468" s="313"/>
      <c r="NB468" s="313"/>
      <c r="ND468" s="313"/>
      <c r="NF468" s="313"/>
      <c r="NH468" s="313"/>
      <c r="NJ468" s="313"/>
      <c r="NL468" s="313"/>
      <c r="NN468" s="313"/>
      <c r="NP468" s="313"/>
      <c r="NR468" s="313"/>
    </row>
    <row r="469" spans="1:382" s="281" customFormat="1" ht="150" customHeight="1">
      <c r="A469"/>
      <c r="B469"/>
      <c r="C469"/>
      <c r="D469"/>
      <c r="E469"/>
      <c r="F469"/>
      <c r="G469"/>
      <c r="H469"/>
      <c r="I469" t="str">
        <f>IF(M469="","",INDEX(Criterion_list!F:F,MATCH('MMS criteria'!M469,Criterion_list!C:C,0)))</f>
        <v/>
      </c>
      <c r="J469" s="312"/>
      <c r="K469" s="316" t="str">
        <f>IFERROR(IF(_xlfn.XLOOKUP($M469,Criterion_list!$C:$C,Criterion_list!A:A)=0,"",_xlfn.XLOOKUP($M469,Criterion_list!$C:$C,Criterion_list!A:A)),"")</f>
        <v/>
      </c>
      <c r="L469" s="317" t="str">
        <f>IFERROR(IF(_xlfn.XLOOKUP($M469,Criterion_list!$C:$C,Criterion_list!B:B)=0,"",_xlfn.XLOOKUP($M469,Criterion_list!$C:$C,Criterion_list!B:B)),"")</f>
        <v/>
      </c>
      <c r="M469" s="317" t="str">
        <f>IF(J469="","",_xlfn.XLOOKUP(J469,'Criteria Mapping'!B:B,'Criteria Mapping'!A:A))</f>
        <v/>
      </c>
      <c r="N469" s="318" t="str">
        <f>IFERROR(IF(_xlfn.XLOOKUP($J469,Criterion_list!$J:$J,Criterion_list!D:D)=0,"",_xlfn.XLOOKUP($J469,Criterion_list!$J:$J,Criterion_list!D:D)),"")</f>
        <v/>
      </c>
      <c r="O469" s="318" t="str">
        <f>IFERROR(IF(_xlfn.XLOOKUP($M469,Criterion_list!$C:$C,Criterion_list!E:E)=0,"",_xlfn.XLOOKUP($M469,Criterion_list!$C:$C,Criterion_list!E:E)),"")</f>
        <v/>
      </c>
      <c r="P469" s="330"/>
      <c r="Q469" s="304"/>
      <c r="R469" s="319" t="str">
        <f t="shared" si="7"/>
        <v/>
      </c>
      <c r="S469" s="304"/>
      <c r="T469" s="306"/>
      <c r="U469" s="305"/>
      <c r="V469" s="304"/>
      <c r="W469" s="304"/>
      <c r="X469" s="320" t="str">
        <f>IF(M469="","",_xlfn.XLOOKUP(M469,'Criteria Mapping'!A:A,'Criteria Mapping'!W:W))</f>
        <v/>
      </c>
      <c r="Y469" s="320" t="str">
        <f>IF(M469="","",_xlfn.XLOOKUP(M469,'Criteria Mapping'!A:A,'Criteria Mapping'!AH:AH))</f>
        <v/>
      </c>
      <c r="Z469" s="320" t="str">
        <f>IF(M469="","",_xlfn.XLOOKUP(M469,'Criteria Mapping'!A:A,'Criteria Mapping'!AD:AD))</f>
        <v/>
      </c>
      <c r="AA469"/>
      <c r="AC469" s="313"/>
      <c r="AE469" s="313"/>
      <c r="AG469" s="313"/>
      <c r="AI469" s="313"/>
      <c r="AK469" s="313"/>
      <c r="AM469" s="313"/>
      <c r="AO469" s="313"/>
      <c r="AQ469" s="313"/>
      <c r="AS469" s="313"/>
      <c r="AU469" s="313"/>
      <c r="KR469" s="313"/>
      <c r="KT469" s="313"/>
      <c r="KV469" s="313"/>
      <c r="KX469" s="313"/>
      <c r="KZ469" s="313"/>
      <c r="LB469" s="313"/>
      <c r="LD469" s="313"/>
      <c r="LF469" s="313"/>
      <c r="LH469" s="313"/>
      <c r="LJ469" s="313"/>
      <c r="LL469" s="313"/>
      <c r="LN469" s="313"/>
      <c r="LP469" s="313"/>
      <c r="LR469" s="313"/>
      <c r="LT469" s="313"/>
      <c r="LV469" s="313"/>
      <c r="LX469" s="313"/>
      <c r="LZ469" s="313"/>
      <c r="MB469" s="313"/>
      <c r="MD469" s="313"/>
      <c r="MF469" s="313"/>
      <c r="MH469" s="313"/>
      <c r="MJ469" s="313"/>
      <c r="ML469" s="313"/>
      <c r="MN469" s="313"/>
      <c r="MP469" s="313"/>
      <c r="MR469" s="313"/>
      <c r="MT469" s="313"/>
      <c r="MV469" s="313"/>
      <c r="MX469" s="313"/>
      <c r="MZ469" s="313"/>
      <c r="NB469" s="313"/>
      <c r="ND469" s="313"/>
      <c r="NF469" s="313"/>
      <c r="NH469" s="313"/>
      <c r="NJ469" s="313"/>
      <c r="NL469" s="313"/>
      <c r="NN469" s="313"/>
      <c r="NP469" s="313"/>
      <c r="NR469" s="313"/>
    </row>
    <row r="470" spans="1:382" s="281" customFormat="1" ht="150" customHeight="1">
      <c r="A470"/>
      <c r="B470"/>
      <c r="C470"/>
      <c r="D470"/>
      <c r="E470"/>
      <c r="F470"/>
      <c r="G470"/>
      <c r="H470"/>
      <c r="I470" t="str">
        <f>IF(M470="","",INDEX(Criterion_list!F:F,MATCH('MMS criteria'!M470,Criterion_list!C:C,0)))</f>
        <v/>
      </c>
      <c r="J470" s="312"/>
      <c r="K470" s="316" t="str">
        <f>IFERROR(IF(_xlfn.XLOOKUP($M470,Criterion_list!$C:$C,Criterion_list!A:A)=0,"",_xlfn.XLOOKUP($M470,Criterion_list!$C:$C,Criterion_list!A:A)),"")</f>
        <v/>
      </c>
      <c r="L470" s="317" t="str">
        <f>IFERROR(IF(_xlfn.XLOOKUP($M470,Criterion_list!$C:$C,Criterion_list!B:B)=0,"",_xlfn.XLOOKUP($M470,Criterion_list!$C:$C,Criterion_list!B:B)),"")</f>
        <v/>
      </c>
      <c r="M470" s="317" t="str">
        <f>IF(J470="","",_xlfn.XLOOKUP(J470,'Criteria Mapping'!B:B,'Criteria Mapping'!A:A))</f>
        <v/>
      </c>
      <c r="N470" s="318" t="str">
        <f>IFERROR(IF(_xlfn.XLOOKUP($J470,Criterion_list!$J:$J,Criterion_list!D:D)=0,"",_xlfn.XLOOKUP($J470,Criterion_list!$J:$J,Criterion_list!D:D)),"")</f>
        <v/>
      </c>
      <c r="O470" s="318" t="str">
        <f>IFERROR(IF(_xlfn.XLOOKUP($M470,Criterion_list!$C:$C,Criterion_list!E:E)=0,"",_xlfn.XLOOKUP($M470,Criterion_list!$C:$C,Criterion_list!E:E)),"")</f>
        <v/>
      </c>
      <c r="P470" s="330"/>
      <c r="Q470" s="304"/>
      <c r="R470" s="319" t="str">
        <f t="shared" si="7"/>
        <v/>
      </c>
      <c r="S470" s="304"/>
      <c r="T470" s="306"/>
      <c r="U470" s="305"/>
      <c r="V470" s="304"/>
      <c r="W470" s="304"/>
      <c r="X470" s="320" t="str">
        <f>IF(M470="","",_xlfn.XLOOKUP(M470,'Criteria Mapping'!A:A,'Criteria Mapping'!W:W))</f>
        <v/>
      </c>
      <c r="Y470" s="320" t="str">
        <f>IF(M470="","",_xlfn.XLOOKUP(M470,'Criteria Mapping'!A:A,'Criteria Mapping'!AH:AH))</f>
        <v/>
      </c>
      <c r="Z470" s="320" t="str">
        <f>IF(M470="","",_xlfn.XLOOKUP(M470,'Criteria Mapping'!A:A,'Criteria Mapping'!AD:AD))</f>
        <v/>
      </c>
      <c r="AA470"/>
      <c r="AC470" s="313"/>
      <c r="AE470" s="313"/>
      <c r="AG470" s="313"/>
      <c r="AI470" s="313"/>
      <c r="AK470" s="313"/>
      <c r="AM470" s="313"/>
      <c r="AO470" s="313"/>
      <c r="AQ470" s="313"/>
      <c r="AS470" s="313"/>
      <c r="AU470" s="313"/>
      <c r="KR470" s="313"/>
      <c r="KT470" s="313"/>
      <c r="KV470" s="313"/>
      <c r="KX470" s="313"/>
      <c r="KZ470" s="313"/>
      <c r="LB470" s="313"/>
      <c r="LD470" s="313"/>
      <c r="LF470" s="313"/>
      <c r="LH470" s="313"/>
      <c r="LJ470" s="313"/>
      <c r="LL470" s="313"/>
      <c r="LN470" s="313"/>
      <c r="LP470" s="313"/>
      <c r="LR470" s="313"/>
      <c r="LT470" s="313"/>
      <c r="LV470" s="313"/>
      <c r="LX470" s="313"/>
      <c r="LZ470" s="313"/>
      <c r="MB470" s="313"/>
      <c r="MD470" s="313"/>
      <c r="MF470" s="313"/>
      <c r="MH470" s="313"/>
      <c r="MJ470" s="313"/>
      <c r="ML470" s="313"/>
      <c r="MN470" s="313"/>
      <c r="MP470" s="313"/>
      <c r="MR470" s="313"/>
      <c r="MT470" s="313"/>
      <c r="MV470" s="313"/>
      <c r="MX470" s="313"/>
      <c r="MZ470" s="313"/>
      <c r="NB470" s="313"/>
      <c r="ND470" s="313"/>
      <c r="NF470" s="313"/>
      <c r="NH470" s="313"/>
      <c r="NJ470" s="313"/>
      <c r="NL470" s="313"/>
      <c r="NN470" s="313"/>
      <c r="NP470" s="313"/>
      <c r="NR470" s="313"/>
    </row>
    <row r="471" spans="1:382" s="281" customFormat="1" ht="150" customHeight="1">
      <c r="A471"/>
      <c r="B471"/>
      <c r="C471"/>
      <c r="D471"/>
      <c r="E471"/>
      <c r="F471"/>
      <c r="G471"/>
      <c r="H471"/>
      <c r="I471" t="str">
        <f>IF(M471="","",INDEX(Criterion_list!F:F,MATCH('MMS criteria'!M471,Criterion_list!C:C,0)))</f>
        <v/>
      </c>
      <c r="J471" s="312"/>
      <c r="K471" s="316" t="str">
        <f>IFERROR(IF(_xlfn.XLOOKUP($M471,Criterion_list!$C:$C,Criterion_list!A:A)=0,"",_xlfn.XLOOKUP($M471,Criterion_list!$C:$C,Criterion_list!A:A)),"")</f>
        <v/>
      </c>
      <c r="L471" s="317" t="str">
        <f>IFERROR(IF(_xlfn.XLOOKUP($M471,Criterion_list!$C:$C,Criterion_list!B:B)=0,"",_xlfn.XLOOKUP($M471,Criterion_list!$C:$C,Criterion_list!B:B)),"")</f>
        <v/>
      </c>
      <c r="M471" s="317" t="str">
        <f>IF(J471="","",_xlfn.XLOOKUP(J471,'Criteria Mapping'!B:B,'Criteria Mapping'!A:A))</f>
        <v/>
      </c>
      <c r="N471" s="318" t="str">
        <f>IFERROR(IF(_xlfn.XLOOKUP($J471,Criterion_list!$J:$J,Criterion_list!D:D)=0,"",_xlfn.XLOOKUP($J471,Criterion_list!$J:$J,Criterion_list!D:D)),"")</f>
        <v/>
      </c>
      <c r="O471" s="318" t="str">
        <f>IFERROR(IF(_xlfn.XLOOKUP($M471,Criterion_list!$C:$C,Criterion_list!E:E)=0,"",_xlfn.XLOOKUP($M471,Criterion_list!$C:$C,Criterion_list!E:E)),"")</f>
        <v/>
      </c>
      <c r="P471" s="330"/>
      <c r="Q471" s="304"/>
      <c r="R471" s="319" t="str">
        <f t="shared" si="7"/>
        <v/>
      </c>
      <c r="S471" s="304"/>
      <c r="T471" s="306"/>
      <c r="U471" s="305"/>
      <c r="V471" s="304"/>
      <c r="W471" s="304"/>
      <c r="X471" s="320" t="str">
        <f>IF(M471="","",_xlfn.XLOOKUP(M471,'Criteria Mapping'!A:A,'Criteria Mapping'!W:W))</f>
        <v/>
      </c>
      <c r="Y471" s="320" t="str">
        <f>IF(M471="","",_xlfn.XLOOKUP(M471,'Criteria Mapping'!A:A,'Criteria Mapping'!AH:AH))</f>
        <v/>
      </c>
      <c r="Z471" s="320" t="str">
        <f>IF(M471="","",_xlfn.XLOOKUP(M471,'Criteria Mapping'!A:A,'Criteria Mapping'!AD:AD))</f>
        <v/>
      </c>
      <c r="AA471"/>
      <c r="AC471" s="313"/>
      <c r="AE471" s="313"/>
      <c r="AG471" s="313"/>
      <c r="AI471" s="313"/>
      <c r="AK471" s="313"/>
      <c r="AM471" s="313"/>
      <c r="AO471" s="313"/>
      <c r="AQ471" s="313"/>
      <c r="AS471" s="313"/>
      <c r="AU471" s="313"/>
      <c r="KR471" s="313"/>
      <c r="KT471" s="313"/>
      <c r="KV471" s="313"/>
      <c r="KX471" s="313"/>
      <c r="KZ471" s="313"/>
      <c r="LB471" s="313"/>
      <c r="LD471" s="313"/>
      <c r="LF471" s="313"/>
      <c r="LH471" s="313"/>
      <c r="LJ471" s="313"/>
      <c r="LL471" s="313"/>
      <c r="LN471" s="313"/>
      <c r="LP471" s="313"/>
      <c r="LR471" s="313"/>
      <c r="LT471" s="313"/>
      <c r="LV471" s="313"/>
      <c r="LX471" s="313"/>
      <c r="LZ471" s="313"/>
      <c r="MB471" s="313"/>
      <c r="MD471" s="313"/>
      <c r="MF471" s="313"/>
      <c r="MH471" s="313"/>
      <c r="MJ471" s="313"/>
      <c r="ML471" s="313"/>
      <c r="MN471" s="313"/>
      <c r="MP471" s="313"/>
      <c r="MR471" s="313"/>
      <c r="MT471" s="313"/>
      <c r="MV471" s="313"/>
      <c r="MX471" s="313"/>
      <c r="MZ471" s="313"/>
      <c r="NB471" s="313"/>
      <c r="ND471" s="313"/>
      <c r="NF471" s="313"/>
      <c r="NH471" s="313"/>
      <c r="NJ471" s="313"/>
      <c r="NL471" s="313"/>
      <c r="NN471" s="313"/>
      <c r="NP471" s="313"/>
      <c r="NR471" s="313"/>
    </row>
    <row r="472" spans="1:382" s="281" customFormat="1" ht="150" customHeight="1">
      <c r="A472"/>
      <c r="B472"/>
      <c r="C472"/>
      <c r="D472"/>
      <c r="E472"/>
      <c r="F472"/>
      <c r="G472"/>
      <c r="H472"/>
      <c r="I472" t="str">
        <f>IF(M472="","",INDEX(Criterion_list!F:F,MATCH('MMS criteria'!M472,Criterion_list!C:C,0)))</f>
        <v/>
      </c>
      <c r="J472" s="312"/>
      <c r="K472" s="316" t="str">
        <f>IFERROR(IF(_xlfn.XLOOKUP($M472,Criterion_list!$C:$C,Criterion_list!A:A)=0,"",_xlfn.XLOOKUP($M472,Criterion_list!$C:$C,Criterion_list!A:A)),"")</f>
        <v/>
      </c>
      <c r="L472" s="317" t="str">
        <f>IFERROR(IF(_xlfn.XLOOKUP($M472,Criterion_list!$C:$C,Criterion_list!B:B)=0,"",_xlfn.XLOOKUP($M472,Criterion_list!$C:$C,Criterion_list!B:B)),"")</f>
        <v/>
      </c>
      <c r="M472" s="317" t="str">
        <f>IF(J472="","",_xlfn.XLOOKUP(J472,'Criteria Mapping'!B:B,'Criteria Mapping'!A:A))</f>
        <v/>
      </c>
      <c r="N472" s="318" t="str">
        <f>IFERROR(IF(_xlfn.XLOOKUP($J472,Criterion_list!$J:$J,Criterion_list!D:D)=0,"",_xlfn.XLOOKUP($J472,Criterion_list!$J:$J,Criterion_list!D:D)),"")</f>
        <v/>
      </c>
      <c r="O472" s="318" t="str">
        <f>IFERROR(IF(_xlfn.XLOOKUP($M472,Criterion_list!$C:$C,Criterion_list!E:E)=0,"",_xlfn.XLOOKUP($M472,Criterion_list!$C:$C,Criterion_list!E:E)),"")</f>
        <v/>
      </c>
      <c r="P472" s="330"/>
      <c r="Q472" s="304"/>
      <c r="R472" s="319" t="str">
        <f t="shared" si="7"/>
        <v/>
      </c>
      <c r="S472" s="304"/>
      <c r="T472" s="306"/>
      <c r="U472" s="305"/>
      <c r="V472" s="304"/>
      <c r="W472" s="304"/>
      <c r="X472" s="320" t="str">
        <f>IF(M472="","",_xlfn.XLOOKUP(M472,'Criteria Mapping'!A:A,'Criteria Mapping'!W:W))</f>
        <v/>
      </c>
      <c r="Y472" s="320" t="str">
        <f>IF(M472="","",_xlfn.XLOOKUP(M472,'Criteria Mapping'!A:A,'Criteria Mapping'!AH:AH))</f>
        <v/>
      </c>
      <c r="Z472" s="320" t="str">
        <f>IF(M472="","",_xlfn.XLOOKUP(M472,'Criteria Mapping'!A:A,'Criteria Mapping'!AD:AD))</f>
        <v/>
      </c>
      <c r="AA472"/>
      <c r="AC472" s="313"/>
      <c r="AE472" s="313"/>
      <c r="AG472" s="313"/>
      <c r="AI472" s="313"/>
      <c r="AK472" s="313"/>
      <c r="AM472" s="313"/>
      <c r="AO472" s="313"/>
      <c r="AQ472" s="313"/>
      <c r="AS472" s="313"/>
      <c r="AU472" s="313"/>
      <c r="KR472" s="313"/>
      <c r="KT472" s="313"/>
      <c r="KV472" s="313"/>
      <c r="KX472" s="313"/>
      <c r="KZ472" s="313"/>
      <c r="LB472" s="313"/>
      <c r="LD472" s="313"/>
      <c r="LF472" s="313"/>
      <c r="LH472" s="313"/>
      <c r="LJ472" s="313"/>
      <c r="LL472" s="313"/>
      <c r="LN472" s="313"/>
      <c r="LP472" s="313"/>
      <c r="LR472" s="313"/>
      <c r="LT472" s="313"/>
      <c r="LV472" s="313"/>
      <c r="LX472" s="313"/>
      <c r="LZ472" s="313"/>
      <c r="MB472" s="313"/>
      <c r="MD472" s="313"/>
      <c r="MF472" s="313"/>
      <c r="MH472" s="313"/>
      <c r="MJ472" s="313"/>
      <c r="ML472" s="313"/>
      <c r="MN472" s="313"/>
      <c r="MP472" s="313"/>
      <c r="MR472" s="313"/>
      <c r="MT472" s="313"/>
      <c r="MV472" s="313"/>
      <c r="MX472" s="313"/>
      <c r="MZ472" s="313"/>
      <c r="NB472" s="313"/>
      <c r="ND472" s="313"/>
      <c r="NF472" s="313"/>
      <c r="NH472" s="313"/>
      <c r="NJ472" s="313"/>
      <c r="NL472" s="313"/>
      <c r="NN472" s="313"/>
      <c r="NP472" s="313"/>
      <c r="NR472" s="313"/>
    </row>
    <row r="473" spans="1:382" s="281" customFormat="1" ht="150" customHeight="1">
      <c r="A473"/>
      <c r="B473"/>
      <c r="C473"/>
      <c r="D473"/>
      <c r="E473"/>
      <c r="F473"/>
      <c r="G473"/>
      <c r="H473"/>
      <c r="I473" t="str">
        <f>IF(M473="","",INDEX(Criterion_list!F:F,MATCH('MMS criteria'!M473,Criterion_list!C:C,0)))</f>
        <v/>
      </c>
      <c r="J473" s="312"/>
      <c r="K473" s="316" t="str">
        <f>IFERROR(IF(_xlfn.XLOOKUP($M473,Criterion_list!$C:$C,Criterion_list!A:A)=0,"",_xlfn.XLOOKUP($M473,Criterion_list!$C:$C,Criterion_list!A:A)),"")</f>
        <v/>
      </c>
      <c r="L473" s="317" t="str">
        <f>IFERROR(IF(_xlfn.XLOOKUP($M473,Criterion_list!$C:$C,Criterion_list!B:B)=0,"",_xlfn.XLOOKUP($M473,Criterion_list!$C:$C,Criterion_list!B:B)),"")</f>
        <v/>
      </c>
      <c r="M473" s="317" t="str">
        <f>IF(J473="","",_xlfn.XLOOKUP(J473,'Criteria Mapping'!B:B,'Criteria Mapping'!A:A))</f>
        <v/>
      </c>
      <c r="N473" s="318" t="str">
        <f>IFERROR(IF(_xlfn.XLOOKUP($J473,Criterion_list!$J:$J,Criterion_list!D:D)=0,"",_xlfn.XLOOKUP($J473,Criterion_list!$J:$J,Criterion_list!D:D)),"")</f>
        <v/>
      </c>
      <c r="O473" s="318" t="str">
        <f>IFERROR(IF(_xlfn.XLOOKUP($M473,Criterion_list!$C:$C,Criterion_list!E:E)=0,"",_xlfn.XLOOKUP($M473,Criterion_list!$C:$C,Criterion_list!E:E)),"")</f>
        <v/>
      </c>
      <c r="P473" s="330"/>
      <c r="Q473" s="304"/>
      <c r="R473" s="319" t="str">
        <f t="shared" si="7"/>
        <v/>
      </c>
      <c r="S473" s="304"/>
      <c r="T473" s="306"/>
      <c r="U473" s="305"/>
      <c r="V473" s="304"/>
      <c r="W473" s="304"/>
      <c r="X473" s="320" t="str">
        <f>IF(M473="","",_xlfn.XLOOKUP(M473,'Criteria Mapping'!A:A,'Criteria Mapping'!W:W))</f>
        <v/>
      </c>
      <c r="Y473" s="320" t="str">
        <f>IF(M473="","",_xlfn.XLOOKUP(M473,'Criteria Mapping'!A:A,'Criteria Mapping'!AH:AH))</f>
        <v/>
      </c>
      <c r="Z473" s="320" t="str">
        <f>IF(M473="","",_xlfn.XLOOKUP(M473,'Criteria Mapping'!A:A,'Criteria Mapping'!AD:AD))</f>
        <v/>
      </c>
      <c r="AA473"/>
      <c r="AC473" s="313"/>
      <c r="AE473" s="313"/>
      <c r="AG473" s="313"/>
      <c r="AI473" s="313"/>
      <c r="AK473" s="313"/>
      <c r="AM473" s="313"/>
      <c r="AO473" s="313"/>
      <c r="AQ473" s="313"/>
      <c r="AS473" s="313"/>
      <c r="AU473" s="313"/>
      <c r="KR473" s="313"/>
      <c r="KT473" s="313"/>
      <c r="KV473" s="313"/>
      <c r="KX473" s="313"/>
      <c r="KZ473" s="313"/>
      <c r="LB473" s="313"/>
      <c r="LD473" s="313"/>
      <c r="LF473" s="313"/>
      <c r="LH473" s="313"/>
      <c r="LJ473" s="313"/>
      <c r="LL473" s="313"/>
      <c r="LN473" s="313"/>
      <c r="LP473" s="313"/>
      <c r="LR473" s="313"/>
      <c r="LT473" s="313"/>
      <c r="LV473" s="313"/>
      <c r="LX473" s="313"/>
      <c r="LZ473" s="313"/>
      <c r="MB473" s="313"/>
      <c r="MD473" s="313"/>
      <c r="MF473" s="313"/>
      <c r="MH473" s="313"/>
      <c r="MJ473" s="313"/>
      <c r="ML473" s="313"/>
      <c r="MN473" s="313"/>
      <c r="MP473" s="313"/>
      <c r="MR473" s="313"/>
      <c r="MT473" s="313"/>
      <c r="MV473" s="313"/>
      <c r="MX473" s="313"/>
      <c r="MZ473" s="313"/>
      <c r="NB473" s="313"/>
      <c r="ND473" s="313"/>
      <c r="NF473" s="313"/>
      <c r="NH473" s="313"/>
      <c r="NJ473" s="313"/>
      <c r="NL473" s="313"/>
      <c r="NN473" s="313"/>
      <c r="NP473" s="313"/>
      <c r="NR473" s="313"/>
    </row>
    <row r="474" spans="1:382" s="281" customFormat="1" ht="150" customHeight="1">
      <c r="A474"/>
      <c r="B474"/>
      <c r="C474"/>
      <c r="D474"/>
      <c r="E474"/>
      <c r="F474"/>
      <c r="G474"/>
      <c r="H474"/>
      <c r="I474" t="str">
        <f>IF(M474="","",INDEX(Criterion_list!F:F,MATCH('MMS criteria'!M474,Criterion_list!C:C,0)))</f>
        <v/>
      </c>
      <c r="J474" s="312"/>
      <c r="K474" s="316" t="str">
        <f>IFERROR(IF(_xlfn.XLOOKUP($M474,Criterion_list!$C:$C,Criterion_list!A:A)=0,"",_xlfn.XLOOKUP($M474,Criterion_list!$C:$C,Criterion_list!A:A)),"")</f>
        <v/>
      </c>
      <c r="L474" s="317" t="str">
        <f>IFERROR(IF(_xlfn.XLOOKUP($M474,Criterion_list!$C:$C,Criterion_list!B:B)=0,"",_xlfn.XLOOKUP($M474,Criterion_list!$C:$C,Criterion_list!B:B)),"")</f>
        <v/>
      </c>
      <c r="M474" s="317" t="str">
        <f>IF(J474="","",_xlfn.XLOOKUP(J474,'Criteria Mapping'!B:B,'Criteria Mapping'!A:A))</f>
        <v/>
      </c>
      <c r="N474" s="318" t="str">
        <f>IFERROR(IF(_xlfn.XLOOKUP($J474,Criterion_list!$J:$J,Criterion_list!D:D)=0,"",_xlfn.XLOOKUP($J474,Criterion_list!$J:$J,Criterion_list!D:D)),"")</f>
        <v/>
      </c>
      <c r="O474" s="318" t="str">
        <f>IFERROR(IF(_xlfn.XLOOKUP($M474,Criterion_list!$C:$C,Criterion_list!E:E)=0,"",_xlfn.XLOOKUP($M474,Criterion_list!$C:$C,Criterion_list!E:E)),"")</f>
        <v/>
      </c>
      <c r="P474" s="330"/>
      <c r="Q474" s="304"/>
      <c r="R474" s="319" t="str">
        <f t="shared" si="7"/>
        <v/>
      </c>
      <c r="S474" s="304"/>
      <c r="T474" s="306"/>
      <c r="U474" s="305"/>
      <c r="V474" s="304"/>
      <c r="W474" s="304"/>
      <c r="X474" s="320" t="str">
        <f>IF(M474="","",_xlfn.XLOOKUP(M474,'Criteria Mapping'!A:A,'Criteria Mapping'!W:W))</f>
        <v/>
      </c>
      <c r="Y474" s="320" t="str">
        <f>IF(M474="","",_xlfn.XLOOKUP(M474,'Criteria Mapping'!A:A,'Criteria Mapping'!AH:AH))</f>
        <v/>
      </c>
      <c r="Z474" s="320" t="str">
        <f>IF(M474="","",_xlfn.XLOOKUP(M474,'Criteria Mapping'!A:A,'Criteria Mapping'!AD:AD))</f>
        <v/>
      </c>
      <c r="AA474"/>
      <c r="AC474" s="313"/>
      <c r="AE474" s="313"/>
      <c r="AG474" s="313"/>
      <c r="AI474" s="313"/>
      <c r="AK474" s="313"/>
      <c r="AM474" s="313"/>
      <c r="AO474" s="313"/>
      <c r="AQ474" s="313"/>
      <c r="AS474" s="313"/>
      <c r="AU474" s="313"/>
      <c r="KR474" s="313"/>
      <c r="KT474" s="313"/>
      <c r="KV474" s="313"/>
      <c r="KX474" s="313"/>
      <c r="KZ474" s="313"/>
      <c r="LB474" s="313"/>
      <c r="LD474" s="313"/>
      <c r="LF474" s="313"/>
      <c r="LH474" s="313"/>
      <c r="LJ474" s="313"/>
      <c r="LL474" s="313"/>
      <c r="LN474" s="313"/>
      <c r="LP474" s="313"/>
      <c r="LR474" s="313"/>
      <c r="LT474" s="313"/>
      <c r="LV474" s="313"/>
      <c r="LX474" s="313"/>
      <c r="LZ474" s="313"/>
      <c r="MB474" s="313"/>
      <c r="MD474" s="313"/>
      <c r="MF474" s="313"/>
      <c r="MH474" s="313"/>
      <c r="MJ474" s="313"/>
      <c r="ML474" s="313"/>
      <c r="MN474" s="313"/>
      <c r="MP474" s="313"/>
      <c r="MR474" s="313"/>
      <c r="MT474" s="313"/>
      <c r="MV474" s="313"/>
      <c r="MX474" s="313"/>
      <c r="MZ474" s="313"/>
      <c r="NB474" s="313"/>
      <c r="ND474" s="313"/>
      <c r="NF474" s="313"/>
      <c r="NH474" s="313"/>
      <c r="NJ474" s="313"/>
      <c r="NL474" s="313"/>
      <c r="NN474" s="313"/>
      <c r="NP474" s="313"/>
      <c r="NR474" s="313"/>
    </row>
    <row r="475" spans="1:382" s="281" customFormat="1" ht="150" customHeight="1">
      <c r="A475"/>
      <c r="B475"/>
      <c r="C475"/>
      <c r="D475"/>
      <c r="E475"/>
      <c r="F475"/>
      <c r="G475"/>
      <c r="H475"/>
      <c r="I475" t="str">
        <f>IF(M475="","",INDEX(Criterion_list!F:F,MATCH('MMS criteria'!M475,Criterion_list!C:C,0)))</f>
        <v/>
      </c>
      <c r="J475" s="312"/>
      <c r="K475" s="316" t="str">
        <f>IFERROR(IF(_xlfn.XLOOKUP($M475,Criterion_list!$C:$C,Criterion_list!A:A)=0,"",_xlfn.XLOOKUP($M475,Criterion_list!$C:$C,Criterion_list!A:A)),"")</f>
        <v/>
      </c>
      <c r="L475" s="317" t="str">
        <f>IFERROR(IF(_xlfn.XLOOKUP($M475,Criterion_list!$C:$C,Criterion_list!B:B)=0,"",_xlfn.XLOOKUP($M475,Criterion_list!$C:$C,Criterion_list!B:B)),"")</f>
        <v/>
      </c>
      <c r="M475" s="317" t="str">
        <f>IF(J475="","",_xlfn.XLOOKUP(J475,'Criteria Mapping'!B:B,'Criteria Mapping'!A:A))</f>
        <v/>
      </c>
      <c r="N475" s="318" t="str">
        <f>IFERROR(IF(_xlfn.XLOOKUP($J475,Criterion_list!$J:$J,Criterion_list!D:D)=0,"",_xlfn.XLOOKUP($J475,Criterion_list!$J:$J,Criterion_list!D:D)),"")</f>
        <v/>
      </c>
      <c r="O475" s="318" t="str">
        <f>IFERROR(IF(_xlfn.XLOOKUP($M475,Criterion_list!$C:$C,Criterion_list!E:E)=0,"",_xlfn.XLOOKUP($M475,Criterion_list!$C:$C,Criterion_list!E:E)),"")</f>
        <v/>
      </c>
      <c r="P475" s="330"/>
      <c r="Q475" s="304"/>
      <c r="R475" s="319" t="str">
        <f t="shared" si="7"/>
        <v/>
      </c>
      <c r="S475" s="304"/>
      <c r="T475" s="306"/>
      <c r="U475" s="305"/>
      <c r="V475" s="304"/>
      <c r="W475" s="304"/>
      <c r="X475" s="320" t="str">
        <f>IF(M475="","",_xlfn.XLOOKUP(M475,'Criteria Mapping'!A:A,'Criteria Mapping'!W:W))</f>
        <v/>
      </c>
      <c r="Y475" s="320" t="str">
        <f>IF(M475="","",_xlfn.XLOOKUP(M475,'Criteria Mapping'!A:A,'Criteria Mapping'!AH:AH))</f>
        <v/>
      </c>
      <c r="Z475" s="320" t="str">
        <f>IF(M475="","",_xlfn.XLOOKUP(M475,'Criteria Mapping'!A:A,'Criteria Mapping'!AD:AD))</f>
        <v/>
      </c>
      <c r="AA475"/>
      <c r="AC475" s="313"/>
      <c r="AE475" s="313"/>
      <c r="AG475" s="313"/>
      <c r="AI475" s="313"/>
      <c r="AK475" s="313"/>
      <c r="AM475" s="313"/>
      <c r="AO475" s="313"/>
      <c r="AQ475" s="313"/>
      <c r="AS475" s="313"/>
      <c r="AU475" s="313"/>
      <c r="KR475" s="313"/>
      <c r="KT475" s="313"/>
      <c r="KV475" s="313"/>
      <c r="KX475" s="313"/>
      <c r="KZ475" s="313"/>
      <c r="LB475" s="313"/>
      <c r="LD475" s="313"/>
      <c r="LF475" s="313"/>
      <c r="LH475" s="313"/>
      <c r="LJ475" s="313"/>
      <c r="LL475" s="313"/>
      <c r="LN475" s="313"/>
      <c r="LP475" s="313"/>
      <c r="LR475" s="313"/>
      <c r="LT475" s="313"/>
      <c r="LV475" s="313"/>
      <c r="LX475" s="313"/>
      <c r="LZ475" s="313"/>
      <c r="MB475" s="313"/>
      <c r="MD475" s="313"/>
      <c r="MF475" s="313"/>
      <c r="MH475" s="313"/>
      <c r="MJ475" s="313"/>
      <c r="ML475" s="313"/>
      <c r="MN475" s="313"/>
      <c r="MP475" s="313"/>
      <c r="MR475" s="313"/>
      <c r="MT475" s="313"/>
      <c r="MV475" s="313"/>
      <c r="MX475" s="313"/>
      <c r="MZ475" s="313"/>
      <c r="NB475" s="313"/>
      <c r="ND475" s="313"/>
      <c r="NF475" s="313"/>
      <c r="NH475" s="313"/>
      <c r="NJ475" s="313"/>
      <c r="NL475" s="313"/>
      <c r="NN475" s="313"/>
      <c r="NP475" s="313"/>
      <c r="NR475" s="313"/>
    </row>
    <row r="476" spans="1:382" s="281" customFormat="1" ht="150" customHeight="1">
      <c r="A476"/>
      <c r="B476"/>
      <c r="C476"/>
      <c r="D476"/>
      <c r="E476"/>
      <c r="F476"/>
      <c r="G476"/>
      <c r="H476"/>
      <c r="I476" t="str">
        <f>IF(M476="","",INDEX(Criterion_list!F:F,MATCH('MMS criteria'!M476,Criterion_list!C:C,0)))</f>
        <v/>
      </c>
      <c r="J476" s="312"/>
      <c r="K476" s="316" t="str">
        <f>IFERROR(IF(_xlfn.XLOOKUP($M476,Criterion_list!$C:$C,Criterion_list!A:A)=0,"",_xlfn.XLOOKUP($M476,Criterion_list!$C:$C,Criterion_list!A:A)),"")</f>
        <v/>
      </c>
      <c r="L476" s="317" t="str">
        <f>IFERROR(IF(_xlfn.XLOOKUP($M476,Criterion_list!$C:$C,Criterion_list!B:B)=0,"",_xlfn.XLOOKUP($M476,Criterion_list!$C:$C,Criterion_list!B:B)),"")</f>
        <v/>
      </c>
      <c r="M476" s="317" t="str">
        <f>IF(J476="","",_xlfn.XLOOKUP(J476,'Criteria Mapping'!B:B,'Criteria Mapping'!A:A))</f>
        <v/>
      </c>
      <c r="N476" s="318" t="str">
        <f>IFERROR(IF(_xlfn.XLOOKUP($J476,Criterion_list!$J:$J,Criterion_list!D:D)=0,"",_xlfn.XLOOKUP($J476,Criterion_list!$J:$J,Criterion_list!D:D)),"")</f>
        <v/>
      </c>
      <c r="O476" s="318" t="str">
        <f>IFERROR(IF(_xlfn.XLOOKUP($M476,Criterion_list!$C:$C,Criterion_list!E:E)=0,"",_xlfn.XLOOKUP($M476,Criterion_list!$C:$C,Criterion_list!E:E)),"")</f>
        <v/>
      </c>
      <c r="P476" s="330"/>
      <c r="Q476" s="304"/>
      <c r="R476" s="319" t="str">
        <f t="shared" si="7"/>
        <v/>
      </c>
      <c r="S476" s="304"/>
      <c r="T476" s="306"/>
      <c r="U476" s="305"/>
      <c r="V476" s="304"/>
      <c r="W476" s="304"/>
      <c r="X476" s="320" t="str">
        <f>IF(M476="","",_xlfn.XLOOKUP(M476,'Criteria Mapping'!A:A,'Criteria Mapping'!W:W))</f>
        <v/>
      </c>
      <c r="Y476" s="320" t="str">
        <f>IF(M476="","",_xlfn.XLOOKUP(M476,'Criteria Mapping'!A:A,'Criteria Mapping'!AH:AH))</f>
        <v/>
      </c>
      <c r="Z476" s="320" t="str">
        <f>IF(M476="","",_xlfn.XLOOKUP(M476,'Criteria Mapping'!A:A,'Criteria Mapping'!AD:AD))</f>
        <v/>
      </c>
      <c r="AA476"/>
      <c r="AC476" s="313"/>
      <c r="AE476" s="313"/>
      <c r="AG476" s="313"/>
      <c r="AI476" s="313"/>
      <c r="AK476" s="313"/>
      <c r="AM476" s="313"/>
      <c r="AO476" s="313"/>
      <c r="AQ476" s="313"/>
      <c r="AS476" s="313"/>
      <c r="AU476" s="313"/>
      <c r="KR476" s="313"/>
      <c r="KT476" s="313"/>
      <c r="KV476" s="313"/>
      <c r="KX476" s="313"/>
      <c r="KZ476" s="313"/>
      <c r="LB476" s="313"/>
      <c r="LD476" s="313"/>
      <c r="LF476" s="313"/>
      <c r="LH476" s="313"/>
      <c r="LJ476" s="313"/>
      <c r="LL476" s="313"/>
      <c r="LN476" s="313"/>
      <c r="LP476" s="313"/>
      <c r="LR476" s="313"/>
      <c r="LT476" s="313"/>
      <c r="LV476" s="313"/>
      <c r="LX476" s="313"/>
      <c r="LZ476" s="313"/>
      <c r="MB476" s="313"/>
      <c r="MD476" s="313"/>
      <c r="MF476" s="313"/>
      <c r="MH476" s="313"/>
      <c r="MJ476" s="313"/>
      <c r="ML476" s="313"/>
      <c r="MN476" s="313"/>
      <c r="MP476" s="313"/>
      <c r="MR476" s="313"/>
      <c r="MT476" s="313"/>
      <c r="MV476" s="313"/>
      <c r="MX476" s="313"/>
      <c r="MZ476" s="313"/>
      <c r="NB476" s="313"/>
      <c r="ND476" s="313"/>
      <c r="NF476" s="313"/>
      <c r="NH476" s="313"/>
      <c r="NJ476" s="313"/>
      <c r="NL476" s="313"/>
      <c r="NN476" s="313"/>
      <c r="NP476" s="313"/>
      <c r="NR476" s="313"/>
    </row>
    <row r="477" spans="1:382" s="281" customFormat="1" ht="150" customHeight="1">
      <c r="A477"/>
      <c r="B477"/>
      <c r="C477"/>
      <c r="D477"/>
      <c r="E477"/>
      <c r="F477"/>
      <c r="G477"/>
      <c r="H477"/>
      <c r="I477" t="str">
        <f>IF(M477="","",INDEX(Criterion_list!F:F,MATCH('MMS criteria'!M477,Criterion_list!C:C,0)))</f>
        <v/>
      </c>
      <c r="J477" s="312"/>
      <c r="K477" s="316" t="str">
        <f>IFERROR(IF(_xlfn.XLOOKUP($M477,Criterion_list!$C:$C,Criterion_list!A:A)=0,"",_xlfn.XLOOKUP($M477,Criterion_list!$C:$C,Criterion_list!A:A)),"")</f>
        <v/>
      </c>
      <c r="L477" s="317" t="str">
        <f>IFERROR(IF(_xlfn.XLOOKUP($M477,Criterion_list!$C:$C,Criterion_list!B:B)=0,"",_xlfn.XLOOKUP($M477,Criterion_list!$C:$C,Criterion_list!B:B)),"")</f>
        <v/>
      </c>
      <c r="M477" s="317" t="str">
        <f>IF(J477="","",_xlfn.XLOOKUP(J477,'Criteria Mapping'!B:B,'Criteria Mapping'!A:A))</f>
        <v/>
      </c>
      <c r="N477" s="318" t="str">
        <f>IFERROR(IF(_xlfn.XLOOKUP($J477,Criterion_list!$J:$J,Criterion_list!D:D)=0,"",_xlfn.XLOOKUP($J477,Criterion_list!$J:$J,Criterion_list!D:D)),"")</f>
        <v/>
      </c>
      <c r="O477" s="318" t="str">
        <f>IFERROR(IF(_xlfn.XLOOKUP($M477,Criterion_list!$C:$C,Criterion_list!E:E)=0,"",_xlfn.XLOOKUP($M477,Criterion_list!$C:$C,Criterion_list!E:E)),"")</f>
        <v/>
      </c>
      <c r="P477" s="330"/>
      <c r="Q477" s="304"/>
      <c r="R477" s="319" t="str">
        <f t="shared" si="7"/>
        <v/>
      </c>
      <c r="S477" s="304"/>
      <c r="T477" s="306"/>
      <c r="U477" s="305"/>
      <c r="V477" s="304"/>
      <c r="W477" s="304"/>
      <c r="X477" s="320" t="str">
        <f>IF(M477="","",_xlfn.XLOOKUP(M477,'Criteria Mapping'!A:A,'Criteria Mapping'!W:W))</f>
        <v/>
      </c>
      <c r="Y477" s="320" t="str">
        <f>IF(M477="","",_xlfn.XLOOKUP(M477,'Criteria Mapping'!A:A,'Criteria Mapping'!AH:AH))</f>
        <v/>
      </c>
      <c r="Z477" s="320" t="str">
        <f>IF(M477="","",_xlfn.XLOOKUP(M477,'Criteria Mapping'!A:A,'Criteria Mapping'!AD:AD))</f>
        <v/>
      </c>
      <c r="AA477"/>
      <c r="AC477" s="313"/>
      <c r="AE477" s="313"/>
      <c r="AG477" s="313"/>
      <c r="AI477" s="313"/>
      <c r="AK477" s="313"/>
      <c r="AM477" s="313"/>
      <c r="AO477" s="313"/>
      <c r="AQ477" s="313"/>
      <c r="AS477" s="313"/>
      <c r="AU477" s="313"/>
      <c r="KR477" s="313"/>
      <c r="KT477" s="313"/>
      <c r="KV477" s="313"/>
      <c r="KX477" s="313"/>
      <c r="KZ477" s="313"/>
      <c r="LB477" s="313"/>
      <c r="LD477" s="313"/>
      <c r="LF477" s="313"/>
      <c r="LH477" s="313"/>
      <c r="LJ477" s="313"/>
      <c r="LL477" s="313"/>
      <c r="LN477" s="313"/>
      <c r="LP477" s="313"/>
      <c r="LR477" s="313"/>
      <c r="LT477" s="313"/>
      <c r="LV477" s="313"/>
      <c r="LX477" s="313"/>
      <c r="LZ477" s="313"/>
      <c r="MB477" s="313"/>
      <c r="MD477" s="313"/>
      <c r="MF477" s="313"/>
      <c r="MH477" s="313"/>
      <c r="MJ477" s="313"/>
      <c r="ML477" s="313"/>
      <c r="MN477" s="313"/>
      <c r="MP477" s="313"/>
      <c r="MR477" s="313"/>
      <c r="MT477" s="313"/>
      <c r="MV477" s="313"/>
      <c r="MX477" s="313"/>
      <c r="MZ477" s="313"/>
      <c r="NB477" s="313"/>
      <c r="ND477" s="313"/>
      <c r="NF477" s="313"/>
      <c r="NH477" s="313"/>
      <c r="NJ477" s="313"/>
      <c r="NL477" s="313"/>
      <c r="NN477" s="313"/>
      <c r="NP477" s="313"/>
      <c r="NR477" s="313"/>
    </row>
    <row r="478" spans="1:382" s="281" customFormat="1" ht="150" customHeight="1">
      <c r="A478"/>
      <c r="B478"/>
      <c r="C478"/>
      <c r="D478"/>
      <c r="E478"/>
      <c r="F478"/>
      <c r="G478"/>
      <c r="H478"/>
      <c r="I478" t="str">
        <f>IF(M478="","",INDEX(Criterion_list!F:F,MATCH('MMS criteria'!M478,Criterion_list!C:C,0)))</f>
        <v/>
      </c>
      <c r="J478" s="312"/>
      <c r="K478" s="316" t="str">
        <f>IFERROR(IF(_xlfn.XLOOKUP($M478,Criterion_list!$C:$C,Criterion_list!A:A)=0,"",_xlfn.XLOOKUP($M478,Criterion_list!$C:$C,Criterion_list!A:A)),"")</f>
        <v/>
      </c>
      <c r="L478" s="317" t="str">
        <f>IFERROR(IF(_xlfn.XLOOKUP($M478,Criterion_list!$C:$C,Criterion_list!B:B)=0,"",_xlfn.XLOOKUP($M478,Criterion_list!$C:$C,Criterion_list!B:B)),"")</f>
        <v/>
      </c>
      <c r="M478" s="317" t="str">
        <f>IF(J478="","",_xlfn.XLOOKUP(J478,'Criteria Mapping'!B:B,'Criteria Mapping'!A:A))</f>
        <v/>
      </c>
      <c r="N478" s="318" t="str">
        <f>IFERROR(IF(_xlfn.XLOOKUP($J478,Criterion_list!$J:$J,Criterion_list!D:D)=0,"",_xlfn.XLOOKUP($J478,Criterion_list!$J:$J,Criterion_list!D:D)),"")</f>
        <v/>
      </c>
      <c r="O478" s="318" t="str">
        <f>IFERROR(IF(_xlfn.XLOOKUP($M478,Criterion_list!$C:$C,Criterion_list!E:E)=0,"",_xlfn.XLOOKUP($M478,Criterion_list!$C:$C,Criterion_list!E:E)),"")</f>
        <v/>
      </c>
      <c r="P478" s="330"/>
      <c r="Q478" s="304"/>
      <c r="R478" s="319" t="str">
        <f t="shared" si="7"/>
        <v/>
      </c>
      <c r="S478" s="304"/>
      <c r="T478" s="306"/>
      <c r="U478" s="305"/>
      <c r="V478" s="304"/>
      <c r="W478" s="304"/>
      <c r="X478" s="320" t="str">
        <f>IF(M478="","",_xlfn.XLOOKUP(M478,'Criteria Mapping'!A:A,'Criteria Mapping'!W:W))</f>
        <v/>
      </c>
      <c r="Y478" s="320" t="str">
        <f>IF(M478="","",_xlfn.XLOOKUP(M478,'Criteria Mapping'!A:A,'Criteria Mapping'!AH:AH))</f>
        <v/>
      </c>
      <c r="Z478" s="320" t="str">
        <f>IF(M478="","",_xlfn.XLOOKUP(M478,'Criteria Mapping'!A:A,'Criteria Mapping'!AD:AD))</f>
        <v/>
      </c>
      <c r="AA478"/>
      <c r="AC478" s="313"/>
      <c r="AE478" s="313"/>
      <c r="AG478" s="313"/>
      <c r="AI478" s="313"/>
      <c r="AK478" s="313"/>
      <c r="AM478" s="313"/>
      <c r="AO478" s="313"/>
      <c r="AQ478" s="313"/>
      <c r="AS478" s="313"/>
      <c r="AU478" s="313"/>
      <c r="KR478" s="313"/>
      <c r="KT478" s="313"/>
      <c r="KV478" s="313"/>
      <c r="KX478" s="313"/>
      <c r="KZ478" s="313"/>
      <c r="LB478" s="313"/>
      <c r="LD478" s="313"/>
      <c r="LF478" s="313"/>
      <c r="LH478" s="313"/>
      <c r="LJ478" s="313"/>
      <c r="LL478" s="313"/>
      <c r="LN478" s="313"/>
      <c r="LP478" s="313"/>
      <c r="LR478" s="313"/>
      <c r="LT478" s="313"/>
      <c r="LV478" s="313"/>
      <c r="LX478" s="313"/>
      <c r="LZ478" s="313"/>
      <c r="MB478" s="313"/>
      <c r="MD478" s="313"/>
      <c r="MF478" s="313"/>
      <c r="MH478" s="313"/>
      <c r="MJ478" s="313"/>
      <c r="ML478" s="313"/>
      <c r="MN478" s="313"/>
      <c r="MP478" s="313"/>
      <c r="MR478" s="313"/>
      <c r="MT478" s="313"/>
      <c r="MV478" s="313"/>
      <c r="MX478" s="313"/>
      <c r="MZ478" s="313"/>
      <c r="NB478" s="313"/>
      <c r="ND478" s="313"/>
      <c r="NF478" s="313"/>
      <c r="NH478" s="313"/>
      <c r="NJ478" s="313"/>
      <c r="NL478" s="313"/>
      <c r="NN478" s="313"/>
      <c r="NP478" s="313"/>
      <c r="NR478" s="313"/>
    </row>
    <row r="479" spans="1:382" s="281" customFormat="1" ht="150" customHeight="1">
      <c r="A479"/>
      <c r="B479"/>
      <c r="C479"/>
      <c r="D479"/>
      <c r="E479"/>
      <c r="F479"/>
      <c r="G479"/>
      <c r="H479"/>
      <c r="I479" t="str">
        <f>IF(M479="","",INDEX(Criterion_list!F:F,MATCH('MMS criteria'!M479,Criterion_list!C:C,0)))</f>
        <v/>
      </c>
      <c r="J479" s="312"/>
      <c r="K479" s="316" t="str">
        <f>IFERROR(IF(_xlfn.XLOOKUP($M479,Criterion_list!$C:$C,Criterion_list!A:A)=0,"",_xlfn.XLOOKUP($M479,Criterion_list!$C:$C,Criterion_list!A:A)),"")</f>
        <v/>
      </c>
      <c r="L479" s="317" t="str">
        <f>IFERROR(IF(_xlfn.XLOOKUP($M479,Criterion_list!$C:$C,Criterion_list!B:B)=0,"",_xlfn.XLOOKUP($M479,Criterion_list!$C:$C,Criterion_list!B:B)),"")</f>
        <v/>
      </c>
      <c r="M479" s="317" t="str">
        <f>IF(J479="","",_xlfn.XLOOKUP(J479,'Criteria Mapping'!B:B,'Criteria Mapping'!A:A))</f>
        <v/>
      </c>
      <c r="N479" s="318" t="str">
        <f>IFERROR(IF(_xlfn.XLOOKUP($J479,Criterion_list!$J:$J,Criterion_list!D:D)=0,"",_xlfn.XLOOKUP($J479,Criterion_list!$J:$J,Criterion_list!D:D)),"")</f>
        <v/>
      </c>
      <c r="O479" s="318" t="str">
        <f>IFERROR(IF(_xlfn.XLOOKUP($M479,Criterion_list!$C:$C,Criterion_list!E:E)=0,"",_xlfn.XLOOKUP($M479,Criterion_list!$C:$C,Criterion_list!E:E)),"")</f>
        <v/>
      </c>
      <c r="P479" s="330"/>
      <c r="Q479" s="304"/>
      <c r="R479" s="319" t="str">
        <f t="shared" si="7"/>
        <v/>
      </c>
      <c r="S479" s="304"/>
      <c r="T479" s="306"/>
      <c r="U479" s="305"/>
      <c r="V479" s="304"/>
      <c r="W479" s="304"/>
      <c r="X479" s="320" t="str">
        <f>IF(M479="","",_xlfn.XLOOKUP(M479,'Criteria Mapping'!A:A,'Criteria Mapping'!W:W))</f>
        <v/>
      </c>
      <c r="Y479" s="320" t="str">
        <f>IF(M479="","",_xlfn.XLOOKUP(M479,'Criteria Mapping'!A:A,'Criteria Mapping'!AH:AH))</f>
        <v/>
      </c>
      <c r="Z479" s="320" t="str">
        <f>IF(M479="","",_xlfn.XLOOKUP(M479,'Criteria Mapping'!A:A,'Criteria Mapping'!AD:AD))</f>
        <v/>
      </c>
      <c r="AA479"/>
      <c r="AC479" s="313"/>
      <c r="AE479" s="313"/>
      <c r="AG479" s="313"/>
      <c r="AI479" s="313"/>
      <c r="AK479" s="313"/>
      <c r="AM479" s="313"/>
      <c r="AO479" s="313"/>
      <c r="AQ479" s="313"/>
      <c r="AS479" s="313"/>
      <c r="AU479" s="313"/>
      <c r="KR479" s="313"/>
      <c r="KT479" s="313"/>
      <c r="KV479" s="313"/>
      <c r="KX479" s="313"/>
      <c r="KZ479" s="313"/>
      <c r="LB479" s="313"/>
      <c r="LD479" s="313"/>
      <c r="LF479" s="313"/>
      <c r="LH479" s="313"/>
      <c r="LJ479" s="313"/>
      <c r="LL479" s="313"/>
      <c r="LN479" s="313"/>
      <c r="LP479" s="313"/>
      <c r="LR479" s="313"/>
      <c r="LT479" s="313"/>
      <c r="LV479" s="313"/>
      <c r="LX479" s="313"/>
      <c r="LZ479" s="313"/>
      <c r="MB479" s="313"/>
      <c r="MD479" s="313"/>
      <c r="MF479" s="313"/>
      <c r="MH479" s="313"/>
      <c r="MJ479" s="313"/>
      <c r="ML479" s="313"/>
      <c r="MN479" s="313"/>
      <c r="MP479" s="313"/>
      <c r="MR479" s="313"/>
      <c r="MT479" s="313"/>
      <c r="MV479" s="313"/>
      <c r="MX479" s="313"/>
      <c r="MZ479" s="313"/>
      <c r="NB479" s="313"/>
      <c r="ND479" s="313"/>
      <c r="NF479" s="313"/>
      <c r="NH479" s="313"/>
      <c r="NJ479" s="313"/>
      <c r="NL479" s="313"/>
      <c r="NN479" s="313"/>
      <c r="NP479" s="313"/>
      <c r="NR479" s="313"/>
    </row>
    <row r="480" spans="1:382" s="281" customFormat="1" ht="150" customHeight="1">
      <c r="A480"/>
      <c r="B480"/>
      <c r="C480"/>
      <c r="D480"/>
      <c r="E480"/>
      <c r="F480"/>
      <c r="G480"/>
      <c r="H480"/>
      <c r="I480" t="str">
        <f>IF(M480="","",INDEX(Criterion_list!F:F,MATCH('MMS criteria'!M480,Criterion_list!C:C,0)))</f>
        <v/>
      </c>
      <c r="J480" s="312"/>
      <c r="K480" s="316" t="str">
        <f>IFERROR(IF(_xlfn.XLOOKUP($M480,Criterion_list!$C:$C,Criterion_list!A:A)=0,"",_xlfn.XLOOKUP($M480,Criterion_list!$C:$C,Criterion_list!A:A)),"")</f>
        <v/>
      </c>
      <c r="L480" s="317" t="str">
        <f>IFERROR(IF(_xlfn.XLOOKUP($M480,Criterion_list!$C:$C,Criterion_list!B:B)=0,"",_xlfn.XLOOKUP($M480,Criterion_list!$C:$C,Criterion_list!B:B)),"")</f>
        <v/>
      </c>
      <c r="M480" s="317" t="str">
        <f>IF(J480="","",_xlfn.XLOOKUP(J480,'Criteria Mapping'!B:B,'Criteria Mapping'!A:A))</f>
        <v/>
      </c>
      <c r="N480" s="318" t="str">
        <f>IFERROR(IF(_xlfn.XLOOKUP($J480,Criterion_list!$J:$J,Criterion_list!D:D)=0,"",_xlfn.XLOOKUP($J480,Criterion_list!$J:$J,Criterion_list!D:D)),"")</f>
        <v/>
      </c>
      <c r="O480" s="318" t="str">
        <f>IFERROR(IF(_xlfn.XLOOKUP($M480,Criterion_list!$C:$C,Criterion_list!E:E)=0,"",_xlfn.XLOOKUP($M480,Criterion_list!$C:$C,Criterion_list!E:E)),"")</f>
        <v/>
      </c>
      <c r="P480" s="330"/>
      <c r="Q480" s="304"/>
      <c r="R480" s="319" t="str">
        <f t="shared" si="7"/>
        <v/>
      </c>
      <c r="S480" s="304"/>
      <c r="T480" s="306"/>
      <c r="U480" s="305"/>
      <c r="V480" s="304"/>
      <c r="W480" s="304"/>
      <c r="X480" s="320" t="str">
        <f>IF(M480="","",_xlfn.XLOOKUP(M480,'Criteria Mapping'!A:A,'Criteria Mapping'!W:W))</f>
        <v/>
      </c>
      <c r="Y480" s="320" t="str">
        <f>IF(M480="","",_xlfn.XLOOKUP(M480,'Criteria Mapping'!A:A,'Criteria Mapping'!AH:AH))</f>
        <v/>
      </c>
      <c r="Z480" s="320" t="str">
        <f>IF(M480="","",_xlfn.XLOOKUP(M480,'Criteria Mapping'!A:A,'Criteria Mapping'!AD:AD))</f>
        <v/>
      </c>
      <c r="AA480"/>
      <c r="AC480" s="313"/>
      <c r="AE480" s="313"/>
      <c r="AG480" s="313"/>
      <c r="AI480" s="313"/>
      <c r="AK480" s="313"/>
      <c r="AM480" s="313"/>
      <c r="AO480" s="313"/>
      <c r="AQ480" s="313"/>
      <c r="AS480" s="313"/>
      <c r="AU480" s="313"/>
      <c r="KR480" s="313"/>
      <c r="KT480" s="313"/>
      <c r="KV480" s="313"/>
      <c r="KX480" s="313"/>
      <c r="KZ480" s="313"/>
      <c r="LB480" s="313"/>
      <c r="LD480" s="313"/>
      <c r="LF480" s="313"/>
      <c r="LH480" s="313"/>
      <c r="LJ480" s="313"/>
      <c r="LL480" s="313"/>
      <c r="LN480" s="313"/>
      <c r="LP480" s="313"/>
      <c r="LR480" s="313"/>
      <c r="LT480" s="313"/>
      <c r="LV480" s="313"/>
      <c r="LX480" s="313"/>
      <c r="LZ480" s="313"/>
      <c r="MB480" s="313"/>
      <c r="MD480" s="313"/>
      <c r="MF480" s="313"/>
      <c r="MH480" s="313"/>
      <c r="MJ480" s="313"/>
      <c r="ML480" s="313"/>
      <c r="MN480" s="313"/>
      <c r="MP480" s="313"/>
      <c r="MR480" s="313"/>
      <c r="MT480" s="313"/>
      <c r="MV480" s="313"/>
      <c r="MX480" s="313"/>
      <c r="MZ480" s="313"/>
      <c r="NB480" s="313"/>
      <c r="ND480" s="313"/>
      <c r="NF480" s="313"/>
      <c r="NH480" s="313"/>
      <c r="NJ480" s="313"/>
      <c r="NL480" s="313"/>
      <c r="NN480" s="313"/>
      <c r="NP480" s="313"/>
      <c r="NR480" s="313"/>
    </row>
    <row r="481" spans="1:382" s="281" customFormat="1" ht="150" customHeight="1">
      <c r="A481"/>
      <c r="B481"/>
      <c r="C481"/>
      <c r="D481"/>
      <c r="E481"/>
      <c r="F481"/>
      <c r="G481"/>
      <c r="H481"/>
      <c r="I481" t="str">
        <f>IF(M481="","",INDEX(Criterion_list!F:F,MATCH('MMS criteria'!M481,Criterion_list!C:C,0)))</f>
        <v/>
      </c>
      <c r="J481" s="312"/>
      <c r="K481" s="316" t="str">
        <f>IFERROR(IF(_xlfn.XLOOKUP($M481,Criterion_list!$C:$C,Criterion_list!A:A)=0,"",_xlfn.XLOOKUP($M481,Criterion_list!$C:$C,Criterion_list!A:A)),"")</f>
        <v/>
      </c>
      <c r="L481" s="317" t="str">
        <f>IFERROR(IF(_xlfn.XLOOKUP($M481,Criterion_list!$C:$C,Criterion_list!B:B)=0,"",_xlfn.XLOOKUP($M481,Criterion_list!$C:$C,Criterion_list!B:B)),"")</f>
        <v/>
      </c>
      <c r="M481" s="317" t="str">
        <f>IF(J481="","",_xlfn.XLOOKUP(J481,'Criteria Mapping'!B:B,'Criteria Mapping'!A:A))</f>
        <v/>
      </c>
      <c r="N481" s="318" t="str">
        <f>IFERROR(IF(_xlfn.XLOOKUP($J481,Criterion_list!$J:$J,Criterion_list!D:D)=0,"",_xlfn.XLOOKUP($J481,Criterion_list!$J:$J,Criterion_list!D:D)),"")</f>
        <v/>
      </c>
      <c r="O481" s="318" t="str">
        <f>IFERROR(IF(_xlfn.XLOOKUP($M481,Criterion_list!$C:$C,Criterion_list!E:E)=0,"",_xlfn.XLOOKUP($M481,Criterion_list!$C:$C,Criterion_list!E:E)),"")</f>
        <v/>
      </c>
      <c r="P481" s="330"/>
      <c r="Q481" s="304"/>
      <c r="R481" s="319" t="str">
        <f t="shared" si="7"/>
        <v/>
      </c>
      <c r="S481" s="304"/>
      <c r="T481" s="306"/>
      <c r="U481" s="305"/>
      <c r="V481" s="304"/>
      <c r="W481" s="304"/>
      <c r="X481" s="320" t="str">
        <f>IF(M481="","",_xlfn.XLOOKUP(M481,'Criteria Mapping'!A:A,'Criteria Mapping'!W:W))</f>
        <v/>
      </c>
      <c r="Y481" s="320" t="str">
        <f>IF(M481="","",_xlfn.XLOOKUP(M481,'Criteria Mapping'!A:A,'Criteria Mapping'!AH:AH))</f>
        <v/>
      </c>
      <c r="Z481" s="320" t="str">
        <f>IF(M481="","",_xlfn.XLOOKUP(M481,'Criteria Mapping'!A:A,'Criteria Mapping'!AD:AD))</f>
        <v/>
      </c>
      <c r="AA481"/>
      <c r="AC481" s="313"/>
      <c r="AE481" s="313"/>
      <c r="AG481" s="313"/>
      <c r="AI481" s="313"/>
      <c r="AK481" s="313"/>
      <c r="AM481" s="313"/>
      <c r="AO481" s="313"/>
      <c r="AQ481" s="313"/>
      <c r="AS481" s="313"/>
      <c r="AU481" s="313"/>
      <c r="KR481" s="313"/>
      <c r="KT481" s="313"/>
      <c r="KV481" s="313"/>
      <c r="KX481" s="313"/>
      <c r="KZ481" s="313"/>
      <c r="LB481" s="313"/>
      <c r="LD481" s="313"/>
      <c r="LF481" s="313"/>
      <c r="LH481" s="313"/>
      <c r="LJ481" s="313"/>
      <c r="LL481" s="313"/>
      <c r="LN481" s="313"/>
      <c r="LP481" s="313"/>
      <c r="LR481" s="313"/>
      <c r="LT481" s="313"/>
      <c r="LV481" s="313"/>
      <c r="LX481" s="313"/>
      <c r="LZ481" s="313"/>
      <c r="MB481" s="313"/>
      <c r="MD481" s="313"/>
      <c r="MF481" s="313"/>
      <c r="MH481" s="313"/>
      <c r="MJ481" s="313"/>
      <c r="ML481" s="313"/>
      <c r="MN481" s="313"/>
      <c r="MP481" s="313"/>
      <c r="MR481" s="313"/>
      <c r="MT481" s="313"/>
      <c r="MV481" s="313"/>
      <c r="MX481" s="313"/>
      <c r="MZ481" s="313"/>
      <c r="NB481" s="313"/>
      <c r="ND481" s="313"/>
      <c r="NF481" s="313"/>
      <c r="NH481" s="313"/>
      <c r="NJ481" s="313"/>
      <c r="NL481" s="313"/>
      <c r="NN481" s="313"/>
      <c r="NP481" s="313"/>
      <c r="NR481" s="313"/>
    </row>
    <row r="482" spans="1:382" s="281" customFormat="1" ht="150" customHeight="1">
      <c r="A482"/>
      <c r="B482"/>
      <c r="C482"/>
      <c r="D482"/>
      <c r="E482"/>
      <c r="F482"/>
      <c r="G482"/>
      <c r="H482"/>
      <c r="I482" t="str">
        <f>IF(M482="","",INDEX(Criterion_list!F:F,MATCH('MMS criteria'!M482,Criterion_list!C:C,0)))</f>
        <v/>
      </c>
      <c r="J482" s="312"/>
      <c r="K482" s="316" t="str">
        <f>IFERROR(IF(_xlfn.XLOOKUP($M482,Criterion_list!$C:$C,Criterion_list!A:A)=0,"",_xlfn.XLOOKUP($M482,Criterion_list!$C:$C,Criterion_list!A:A)),"")</f>
        <v/>
      </c>
      <c r="L482" s="317" t="str">
        <f>IFERROR(IF(_xlfn.XLOOKUP($M482,Criterion_list!$C:$C,Criterion_list!B:B)=0,"",_xlfn.XLOOKUP($M482,Criterion_list!$C:$C,Criterion_list!B:B)),"")</f>
        <v/>
      </c>
      <c r="M482" s="317" t="str">
        <f>IF(J482="","",_xlfn.XLOOKUP(J482,'Criteria Mapping'!B:B,'Criteria Mapping'!A:A))</f>
        <v/>
      </c>
      <c r="N482" s="318" t="str">
        <f>IFERROR(IF(_xlfn.XLOOKUP($J482,Criterion_list!$J:$J,Criterion_list!D:D)=0,"",_xlfn.XLOOKUP($J482,Criterion_list!$J:$J,Criterion_list!D:D)),"")</f>
        <v/>
      </c>
      <c r="O482" s="318" t="str">
        <f>IFERROR(IF(_xlfn.XLOOKUP($M482,Criterion_list!$C:$C,Criterion_list!E:E)=0,"",_xlfn.XLOOKUP($M482,Criterion_list!$C:$C,Criterion_list!E:E)),"")</f>
        <v/>
      </c>
      <c r="P482" s="330"/>
      <c r="Q482" s="304"/>
      <c r="R482" s="319" t="str">
        <f t="shared" si="7"/>
        <v/>
      </c>
      <c r="S482" s="304"/>
      <c r="T482" s="306"/>
      <c r="U482" s="305"/>
      <c r="V482" s="304"/>
      <c r="W482" s="304"/>
      <c r="X482" s="320" t="str">
        <f>IF(M482="","",_xlfn.XLOOKUP(M482,'Criteria Mapping'!A:A,'Criteria Mapping'!W:W))</f>
        <v/>
      </c>
      <c r="Y482" s="320" t="str">
        <f>IF(M482="","",_xlfn.XLOOKUP(M482,'Criteria Mapping'!A:A,'Criteria Mapping'!AH:AH))</f>
        <v/>
      </c>
      <c r="Z482" s="320" t="str">
        <f>IF(M482="","",_xlfn.XLOOKUP(M482,'Criteria Mapping'!A:A,'Criteria Mapping'!AD:AD))</f>
        <v/>
      </c>
      <c r="AA482"/>
      <c r="AC482" s="313"/>
      <c r="AE482" s="313"/>
      <c r="AG482" s="313"/>
      <c r="AI482" s="313"/>
      <c r="AK482" s="313"/>
      <c r="AM482" s="313"/>
      <c r="AO482" s="313"/>
      <c r="AQ482" s="313"/>
      <c r="AS482" s="313"/>
      <c r="AU482" s="313"/>
      <c r="KR482" s="313"/>
      <c r="KT482" s="313"/>
      <c r="KV482" s="313"/>
      <c r="KX482" s="313"/>
      <c r="KZ482" s="313"/>
      <c r="LB482" s="313"/>
      <c r="LD482" s="313"/>
      <c r="LF482" s="313"/>
      <c r="LH482" s="313"/>
      <c r="LJ482" s="313"/>
      <c r="LL482" s="313"/>
      <c r="LN482" s="313"/>
      <c r="LP482" s="313"/>
      <c r="LR482" s="313"/>
      <c r="LT482" s="313"/>
      <c r="LV482" s="313"/>
      <c r="LX482" s="313"/>
      <c r="LZ482" s="313"/>
      <c r="MB482" s="313"/>
      <c r="MD482" s="313"/>
      <c r="MF482" s="313"/>
      <c r="MH482" s="313"/>
      <c r="MJ482" s="313"/>
      <c r="ML482" s="313"/>
      <c r="MN482" s="313"/>
      <c r="MP482" s="313"/>
      <c r="MR482" s="313"/>
      <c r="MT482" s="313"/>
      <c r="MV482" s="313"/>
      <c r="MX482" s="313"/>
      <c r="MZ482" s="313"/>
      <c r="NB482" s="313"/>
      <c r="ND482" s="313"/>
      <c r="NF482" s="313"/>
      <c r="NH482" s="313"/>
      <c r="NJ482" s="313"/>
      <c r="NL482" s="313"/>
      <c r="NN482" s="313"/>
      <c r="NP482" s="313"/>
      <c r="NR482" s="313"/>
    </row>
    <row r="483" spans="1:382" s="281" customFormat="1" ht="150" customHeight="1">
      <c r="A483"/>
      <c r="B483"/>
      <c r="C483"/>
      <c r="D483"/>
      <c r="E483"/>
      <c r="F483"/>
      <c r="G483"/>
      <c r="H483"/>
      <c r="I483" t="str">
        <f>IF(M483="","",INDEX(Criterion_list!F:F,MATCH('MMS criteria'!M483,Criterion_list!C:C,0)))</f>
        <v/>
      </c>
      <c r="J483" s="312"/>
      <c r="K483" s="316" t="str">
        <f>IFERROR(IF(_xlfn.XLOOKUP($M483,Criterion_list!$C:$C,Criterion_list!A:A)=0,"",_xlfn.XLOOKUP($M483,Criterion_list!$C:$C,Criterion_list!A:A)),"")</f>
        <v/>
      </c>
      <c r="L483" s="317" t="str">
        <f>IFERROR(IF(_xlfn.XLOOKUP($M483,Criterion_list!$C:$C,Criterion_list!B:B)=0,"",_xlfn.XLOOKUP($M483,Criterion_list!$C:$C,Criterion_list!B:B)),"")</f>
        <v/>
      </c>
      <c r="M483" s="317" t="str">
        <f>IF(J483="","",_xlfn.XLOOKUP(J483,'Criteria Mapping'!B:B,'Criteria Mapping'!A:A))</f>
        <v/>
      </c>
      <c r="N483" s="318" t="str">
        <f>IFERROR(IF(_xlfn.XLOOKUP($J483,Criterion_list!$J:$J,Criterion_list!D:D)=0,"",_xlfn.XLOOKUP($J483,Criterion_list!$J:$J,Criterion_list!D:D)),"")</f>
        <v/>
      </c>
      <c r="O483" s="318" t="str">
        <f>IFERROR(IF(_xlfn.XLOOKUP($M483,Criterion_list!$C:$C,Criterion_list!E:E)=0,"",_xlfn.XLOOKUP($M483,Criterion_list!$C:$C,Criterion_list!E:E)),"")</f>
        <v/>
      </c>
      <c r="P483" s="330"/>
      <c r="Q483" s="304"/>
      <c r="R483" s="319" t="str">
        <f t="shared" si="7"/>
        <v/>
      </c>
      <c r="S483" s="304"/>
      <c r="T483" s="306"/>
      <c r="U483" s="305"/>
      <c r="V483" s="304"/>
      <c r="W483" s="304"/>
      <c r="X483" s="320" t="str">
        <f>IF(M483="","",_xlfn.XLOOKUP(M483,'Criteria Mapping'!A:A,'Criteria Mapping'!W:W))</f>
        <v/>
      </c>
      <c r="Y483" s="320" t="str">
        <f>IF(M483="","",_xlfn.XLOOKUP(M483,'Criteria Mapping'!A:A,'Criteria Mapping'!AH:AH))</f>
        <v/>
      </c>
      <c r="Z483" s="320" t="str">
        <f>IF(M483="","",_xlfn.XLOOKUP(M483,'Criteria Mapping'!A:A,'Criteria Mapping'!AD:AD))</f>
        <v/>
      </c>
      <c r="AA483"/>
      <c r="AC483" s="313"/>
      <c r="AE483" s="313"/>
      <c r="AG483" s="313"/>
      <c r="AI483" s="313"/>
      <c r="AK483" s="313"/>
      <c r="AM483" s="313"/>
      <c r="AO483" s="313"/>
      <c r="AQ483" s="313"/>
      <c r="AS483" s="313"/>
      <c r="AU483" s="313"/>
      <c r="KR483" s="313"/>
      <c r="KT483" s="313"/>
      <c r="KV483" s="313"/>
      <c r="KX483" s="313"/>
      <c r="KZ483" s="313"/>
      <c r="LB483" s="313"/>
      <c r="LD483" s="313"/>
      <c r="LF483" s="313"/>
      <c r="LH483" s="313"/>
      <c r="LJ483" s="313"/>
      <c r="LL483" s="313"/>
      <c r="LN483" s="313"/>
      <c r="LP483" s="313"/>
      <c r="LR483" s="313"/>
      <c r="LT483" s="313"/>
      <c r="LV483" s="313"/>
      <c r="LX483" s="313"/>
      <c r="LZ483" s="313"/>
      <c r="MB483" s="313"/>
      <c r="MD483" s="313"/>
      <c r="MF483" s="313"/>
      <c r="MH483" s="313"/>
      <c r="MJ483" s="313"/>
      <c r="ML483" s="313"/>
      <c r="MN483" s="313"/>
      <c r="MP483" s="313"/>
      <c r="MR483" s="313"/>
      <c r="MT483" s="313"/>
      <c r="MV483" s="313"/>
      <c r="MX483" s="313"/>
      <c r="MZ483" s="313"/>
      <c r="NB483" s="313"/>
      <c r="ND483" s="313"/>
      <c r="NF483" s="313"/>
      <c r="NH483" s="313"/>
      <c r="NJ483" s="313"/>
      <c r="NL483" s="313"/>
      <c r="NN483" s="313"/>
      <c r="NP483" s="313"/>
      <c r="NR483" s="313"/>
    </row>
    <row r="484" spans="1:382" s="281" customFormat="1" ht="150" customHeight="1">
      <c r="A484"/>
      <c r="B484"/>
      <c r="C484"/>
      <c r="D484"/>
      <c r="E484"/>
      <c r="F484"/>
      <c r="G484"/>
      <c r="H484"/>
      <c r="I484" t="str">
        <f>IF(M484="","",INDEX(Criterion_list!F:F,MATCH('MMS criteria'!M484,Criterion_list!C:C,0)))</f>
        <v/>
      </c>
      <c r="J484" s="312"/>
      <c r="K484" s="316" t="str">
        <f>IFERROR(IF(_xlfn.XLOOKUP($M484,Criterion_list!$C:$C,Criterion_list!A:A)=0,"",_xlfn.XLOOKUP($M484,Criterion_list!$C:$C,Criterion_list!A:A)),"")</f>
        <v/>
      </c>
      <c r="L484" s="317" t="str">
        <f>IFERROR(IF(_xlfn.XLOOKUP($M484,Criterion_list!$C:$C,Criterion_list!B:B)=0,"",_xlfn.XLOOKUP($M484,Criterion_list!$C:$C,Criterion_list!B:B)),"")</f>
        <v/>
      </c>
      <c r="M484" s="317" t="str">
        <f>IF(J484="","",_xlfn.XLOOKUP(J484,'Criteria Mapping'!B:B,'Criteria Mapping'!A:A))</f>
        <v/>
      </c>
      <c r="N484" s="318" t="str">
        <f>IFERROR(IF(_xlfn.XLOOKUP($J484,Criterion_list!$J:$J,Criterion_list!D:D)=0,"",_xlfn.XLOOKUP($J484,Criterion_list!$J:$J,Criterion_list!D:D)),"")</f>
        <v/>
      </c>
      <c r="O484" s="318" t="str">
        <f>IFERROR(IF(_xlfn.XLOOKUP($M484,Criterion_list!$C:$C,Criterion_list!E:E)=0,"",_xlfn.XLOOKUP($M484,Criterion_list!$C:$C,Criterion_list!E:E)),"")</f>
        <v/>
      </c>
      <c r="P484" s="330"/>
      <c r="Q484" s="304"/>
      <c r="R484" s="319" t="str">
        <f t="shared" si="7"/>
        <v/>
      </c>
      <c r="S484" s="304"/>
      <c r="T484" s="306"/>
      <c r="U484" s="305"/>
      <c r="V484" s="304"/>
      <c r="W484" s="304"/>
      <c r="X484" s="320" t="str">
        <f>IF(M484="","",_xlfn.XLOOKUP(M484,'Criteria Mapping'!A:A,'Criteria Mapping'!W:W))</f>
        <v/>
      </c>
      <c r="Y484" s="320" t="str">
        <f>IF(M484="","",_xlfn.XLOOKUP(M484,'Criteria Mapping'!A:A,'Criteria Mapping'!AH:AH))</f>
        <v/>
      </c>
      <c r="Z484" s="320" t="str">
        <f>IF(M484="","",_xlfn.XLOOKUP(M484,'Criteria Mapping'!A:A,'Criteria Mapping'!AD:AD))</f>
        <v/>
      </c>
      <c r="AA484"/>
      <c r="AC484" s="313"/>
      <c r="AE484" s="313"/>
      <c r="AG484" s="313"/>
      <c r="AI484" s="313"/>
      <c r="AK484" s="313"/>
      <c r="AM484" s="313"/>
      <c r="AO484" s="313"/>
      <c r="AQ484" s="313"/>
      <c r="AS484" s="313"/>
      <c r="AU484" s="313"/>
      <c r="KR484" s="313"/>
      <c r="KT484" s="313"/>
      <c r="KV484" s="313"/>
      <c r="KX484" s="313"/>
      <c r="KZ484" s="313"/>
      <c r="LB484" s="313"/>
      <c r="LD484" s="313"/>
      <c r="LF484" s="313"/>
      <c r="LH484" s="313"/>
      <c r="LJ484" s="313"/>
      <c r="LL484" s="313"/>
      <c r="LN484" s="313"/>
      <c r="LP484" s="313"/>
      <c r="LR484" s="313"/>
      <c r="LT484" s="313"/>
      <c r="LV484" s="313"/>
      <c r="LX484" s="313"/>
      <c r="LZ484" s="313"/>
      <c r="MB484" s="313"/>
      <c r="MD484" s="313"/>
      <c r="MF484" s="313"/>
      <c r="MH484" s="313"/>
      <c r="MJ484" s="313"/>
      <c r="ML484" s="313"/>
      <c r="MN484" s="313"/>
      <c r="MP484" s="313"/>
      <c r="MR484" s="313"/>
      <c r="MT484" s="313"/>
      <c r="MV484" s="313"/>
      <c r="MX484" s="313"/>
      <c r="MZ484" s="313"/>
      <c r="NB484" s="313"/>
      <c r="ND484" s="313"/>
      <c r="NF484" s="313"/>
      <c r="NH484" s="313"/>
      <c r="NJ484" s="313"/>
      <c r="NL484" s="313"/>
      <c r="NN484" s="313"/>
      <c r="NP484" s="313"/>
      <c r="NR484" s="313"/>
    </row>
    <row r="485" spans="1:382" s="281" customFormat="1" ht="150" customHeight="1">
      <c r="A485"/>
      <c r="B485"/>
      <c r="C485"/>
      <c r="D485"/>
      <c r="E485"/>
      <c r="F485"/>
      <c r="G485"/>
      <c r="H485"/>
      <c r="I485" t="str">
        <f>IF(M485="","",INDEX(Criterion_list!F:F,MATCH('MMS criteria'!M485,Criterion_list!C:C,0)))</f>
        <v/>
      </c>
      <c r="J485" s="312"/>
      <c r="K485" s="316" t="str">
        <f>IFERROR(IF(_xlfn.XLOOKUP($M485,Criterion_list!$C:$C,Criterion_list!A:A)=0,"",_xlfn.XLOOKUP($M485,Criterion_list!$C:$C,Criterion_list!A:A)),"")</f>
        <v/>
      </c>
      <c r="L485" s="317" t="str">
        <f>IFERROR(IF(_xlfn.XLOOKUP($M485,Criterion_list!$C:$C,Criterion_list!B:B)=0,"",_xlfn.XLOOKUP($M485,Criterion_list!$C:$C,Criterion_list!B:B)),"")</f>
        <v/>
      </c>
      <c r="M485" s="317" t="str">
        <f>IF(J485="","",_xlfn.XLOOKUP(J485,'Criteria Mapping'!B:B,'Criteria Mapping'!A:A))</f>
        <v/>
      </c>
      <c r="N485" s="318" t="str">
        <f>IFERROR(IF(_xlfn.XLOOKUP($J485,Criterion_list!$J:$J,Criterion_list!D:D)=0,"",_xlfn.XLOOKUP($J485,Criterion_list!$J:$J,Criterion_list!D:D)),"")</f>
        <v/>
      </c>
      <c r="O485" s="318" t="str">
        <f>IFERROR(IF(_xlfn.XLOOKUP($M485,Criterion_list!$C:$C,Criterion_list!E:E)=0,"",_xlfn.XLOOKUP($M485,Criterion_list!$C:$C,Criterion_list!E:E)),"")</f>
        <v/>
      </c>
      <c r="P485" s="330"/>
      <c r="Q485" s="304"/>
      <c r="R485" s="319" t="str">
        <f t="shared" si="7"/>
        <v/>
      </c>
      <c r="S485" s="304"/>
      <c r="T485" s="306"/>
      <c r="U485" s="305"/>
      <c r="V485" s="304"/>
      <c r="W485" s="304"/>
      <c r="X485" s="320" t="str">
        <f>IF(M485="","",_xlfn.XLOOKUP(M485,'Criteria Mapping'!A:A,'Criteria Mapping'!W:W))</f>
        <v/>
      </c>
      <c r="Y485" s="320" t="str">
        <f>IF(M485="","",_xlfn.XLOOKUP(M485,'Criteria Mapping'!A:A,'Criteria Mapping'!AH:AH))</f>
        <v/>
      </c>
      <c r="Z485" s="320" t="str">
        <f>IF(M485="","",_xlfn.XLOOKUP(M485,'Criteria Mapping'!A:A,'Criteria Mapping'!AD:AD))</f>
        <v/>
      </c>
      <c r="AA485"/>
      <c r="AC485" s="313"/>
      <c r="AE485" s="313"/>
      <c r="AG485" s="313"/>
      <c r="AI485" s="313"/>
      <c r="AK485" s="313"/>
      <c r="AM485" s="313"/>
      <c r="AO485" s="313"/>
      <c r="AQ485" s="313"/>
      <c r="AS485" s="313"/>
      <c r="AU485" s="313"/>
      <c r="KR485" s="313"/>
      <c r="KT485" s="313"/>
      <c r="KV485" s="313"/>
      <c r="KX485" s="313"/>
      <c r="KZ485" s="313"/>
      <c r="LB485" s="313"/>
      <c r="LD485" s="313"/>
      <c r="LF485" s="313"/>
      <c r="LH485" s="313"/>
      <c r="LJ485" s="313"/>
      <c r="LL485" s="313"/>
      <c r="LN485" s="313"/>
      <c r="LP485" s="313"/>
      <c r="LR485" s="313"/>
      <c r="LT485" s="313"/>
      <c r="LV485" s="313"/>
      <c r="LX485" s="313"/>
      <c r="LZ485" s="313"/>
      <c r="MB485" s="313"/>
      <c r="MD485" s="313"/>
      <c r="MF485" s="313"/>
      <c r="MH485" s="313"/>
      <c r="MJ485" s="313"/>
      <c r="ML485" s="313"/>
      <c r="MN485" s="313"/>
      <c r="MP485" s="313"/>
      <c r="MR485" s="313"/>
      <c r="MT485" s="313"/>
      <c r="MV485" s="313"/>
      <c r="MX485" s="313"/>
      <c r="MZ485" s="313"/>
      <c r="NB485" s="313"/>
      <c r="ND485" s="313"/>
      <c r="NF485" s="313"/>
      <c r="NH485" s="313"/>
      <c r="NJ485" s="313"/>
      <c r="NL485" s="313"/>
      <c r="NN485" s="313"/>
      <c r="NP485" s="313"/>
      <c r="NR485" s="313"/>
    </row>
    <row r="486" spans="1:382" s="281" customFormat="1" ht="150" customHeight="1">
      <c r="A486"/>
      <c r="B486"/>
      <c r="C486"/>
      <c r="D486"/>
      <c r="E486"/>
      <c r="F486"/>
      <c r="G486"/>
      <c r="H486"/>
      <c r="I486" t="str">
        <f>IF(M486="","",INDEX(Criterion_list!F:F,MATCH('MMS criteria'!M486,Criterion_list!C:C,0)))</f>
        <v/>
      </c>
      <c r="J486" s="312"/>
      <c r="K486" s="316" t="str">
        <f>IFERROR(IF(_xlfn.XLOOKUP($M486,Criterion_list!$C:$C,Criterion_list!A:A)=0,"",_xlfn.XLOOKUP($M486,Criterion_list!$C:$C,Criterion_list!A:A)),"")</f>
        <v/>
      </c>
      <c r="L486" s="317" t="str">
        <f>IFERROR(IF(_xlfn.XLOOKUP($M486,Criterion_list!$C:$C,Criterion_list!B:B)=0,"",_xlfn.XLOOKUP($M486,Criterion_list!$C:$C,Criterion_list!B:B)),"")</f>
        <v/>
      </c>
      <c r="M486" s="317" t="str">
        <f>IF(J486="","",_xlfn.XLOOKUP(J486,'Criteria Mapping'!B:B,'Criteria Mapping'!A:A))</f>
        <v/>
      </c>
      <c r="N486" s="318" t="str">
        <f>IFERROR(IF(_xlfn.XLOOKUP($J486,Criterion_list!$J:$J,Criterion_list!D:D)=0,"",_xlfn.XLOOKUP($J486,Criterion_list!$J:$J,Criterion_list!D:D)),"")</f>
        <v/>
      </c>
      <c r="O486" s="318" t="str">
        <f>IFERROR(IF(_xlfn.XLOOKUP($M486,Criterion_list!$C:$C,Criterion_list!E:E)=0,"",_xlfn.XLOOKUP($M486,Criterion_list!$C:$C,Criterion_list!E:E)),"")</f>
        <v/>
      </c>
      <c r="P486" s="330"/>
      <c r="Q486" s="304"/>
      <c r="R486" s="319" t="str">
        <f t="shared" si="7"/>
        <v/>
      </c>
      <c r="S486" s="304"/>
      <c r="T486" s="306"/>
      <c r="U486" s="305"/>
      <c r="V486" s="304"/>
      <c r="W486" s="304"/>
      <c r="X486" s="320" t="str">
        <f>IF(M486="","",_xlfn.XLOOKUP(M486,'Criteria Mapping'!A:A,'Criteria Mapping'!W:W))</f>
        <v/>
      </c>
      <c r="Y486" s="320" t="str">
        <f>IF(M486="","",_xlfn.XLOOKUP(M486,'Criteria Mapping'!A:A,'Criteria Mapping'!AH:AH))</f>
        <v/>
      </c>
      <c r="Z486" s="320" t="str">
        <f>IF(M486="","",_xlfn.XLOOKUP(M486,'Criteria Mapping'!A:A,'Criteria Mapping'!AD:AD))</f>
        <v/>
      </c>
      <c r="AA486"/>
      <c r="AC486" s="313"/>
      <c r="AE486" s="313"/>
      <c r="AG486" s="313"/>
      <c r="AI486" s="313"/>
      <c r="AK486" s="313"/>
      <c r="AM486" s="313"/>
      <c r="AO486" s="313"/>
      <c r="AQ486" s="313"/>
      <c r="AS486" s="313"/>
      <c r="AU486" s="313"/>
      <c r="KR486" s="313"/>
      <c r="KT486" s="313"/>
      <c r="KV486" s="313"/>
      <c r="KX486" s="313"/>
      <c r="KZ486" s="313"/>
      <c r="LB486" s="313"/>
      <c r="LD486" s="313"/>
      <c r="LF486" s="313"/>
      <c r="LH486" s="313"/>
      <c r="LJ486" s="313"/>
      <c r="LL486" s="313"/>
      <c r="LN486" s="313"/>
      <c r="LP486" s="313"/>
      <c r="LR486" s="313"/>
      <c r="LT486" s="313"/>
      <c r="LV486" s="313"/>
      <c r="LX486" s="313"/>
      <c r="LZ486" s="313"/>
      <c r="MB486" s="313"/>
      <c r="MD486" s="313"/>
      <c r="MF486" s="313"/>
      <c r="MH486" s="313"/>
      <c r="MJ486" s="313"/>
      <c r="ML486" s="313"/>
      <c r="MN486" s="313"/>
      <c r="MP486" s="313"/>
      <c r="MR486" s="313"/>
      <c r="MT486" s="313"/>
      <c r="MV486" s="313"/>
      <c r="MX486" s="313"/>
      <c r="MZ486" s="313"/>
      <c r="NB486" s="313"/>
      <c r="ND486" s="313"/>
      <c r="NF486" s="313"/>
      <c r="NH486" s="313"/>
      <c r="NJ486" s="313"/>
      <c r="NL486" s="313"/>
      <c r="NN486" s="313"/>
      <c r="NP486" s="313"/>
      <c r="NR486" s="313"/>
    </row>
    <row r="487" spans="1:382" s="281" customFormat="1" ht="150" customHeight="1">
      <c r="A487"/>
      <c r="B487"/>
      <c r="C487"/>
      <c r="D487"/>
      <c r="E487"/>
      <c r="F487"/>
      <c r="G487"/>
      <c r="H487"/>
      <c r="I487" t="str">
        <f>IF(M487="","",INDEX(Criterion_list!F:F,MATCH('MMS criteria'!M487,Criterion_list!C:C,0)))</f>
        <v/>
      </c>
      <c r="J487" s="312"/>
      <c r="K487" s="316" t="str">
        <f>IFERROR(IF(_xlfn.XLOOKUP($M487,Criterion_list!$C:$C,Criterion_list!A:A)=0,"",_xlfn.XLOOKUP($M487,Criterion_list!$C:$C,Criterion_list!A:A)),"")</f>
        <v/>
      </c>
      <c r="L487" s="317" t="str">
        <f>IFERROR(IF(_xlfn.XLOOKUP($M487,Criterion_list!$C:$C,Criterion_list!B:B)=0,"",_xlfn.XLOOKUP($M487,Criterion_list!$C:$C,Criterion_list!B:B)),"")</f>
        <v/>
      </c>
      <c r="M487" s="317" t="str">
        <f>IF(J487="","",_xlfn.XLOOKUP(J487,'Criteria Mapping'!B:B,'Criteria Mapping'!A:A))</f>
        <v/>
      </c>
      <c r="N487" s="318" t="str">
        <f>IFERROR(IF(_xlfn.XLOOKUP($J487,Criterion_list!$J:$J,Criterion_list!D:D)=0,"",_xlfn.XLOOKUP($J487,Criterion_list!$J:$J,Criterion_list!D:D)),"")</f>
        <v/>
      </c>
      <c r="O487" s="318" t="str">
        <f>IFERROR(IF(_xlfn.XLOOKUP($M487,Criterion_list!$C:$C,Criterion_list!E:E)=0,"",_xlfn.XLOOKUP($M487,Criterion_list!$C:$C,Criterion_list!E:E)),"")</f>
        <v/>
      </c>
      <c r="P487" s="330"/>
      <c r="Q487" s="304"/>
      <c r="R487" s="319" t="str">
        <f t="shared" si="7"/>
        <v/>
      </c>
      <c r="S487" s="304"/>
      <c r="T487" s="306"/>
      <c r="U487" s="305"/>
      <c r="V487" s="304"/>
      <c r="W487" s="304"/>
      <c r="X487" s="320" t="str">
        <f>IF(M487="","",_xlfn.XLOOKUP(M487,'Criteria Mapping'!A:A,'Criteria Mapping'!W:W))</f>
        <v/>
      </c>
      <c r="Y487" s="320" t="str">
        <f>IF(M487="","",_xlfn.XLOOKUP(M487,'Criteria Mapping'!A:A,'Criteria Mapping'!AH:AH))</f>
        <v/>
      </c>
      <c r="Z487" s="320" t="str">
        <f>IF(M487="","",_xlfn.XLOOKUP(M487,'Criteria Mapping'!A:A,'Criteria Mapping'!AD:AD))</f>
        <v/>
      </c>
      <c r="AA487"/>
      <c r="AC487" s="313"/>
      <c r="AE487" s="313"/>
      <c r="AG487" s="313"/>
      <c r="AI487" s="313"/>
      <c r="AK487" s="313"/>
      <c r="AM487" s="313"/>
      <c r="AO487" s="313"/>
      <c r="AQ487" s="313"/>
      <c r="AS487" s="313"/>
      <c r="AU487" s="313"/>
      <c r="KR487" s="313"/>
      <c r="KT487" s="313"/>
      <c r="KV487" s="313"/>
      <c r="KX487" s="313"/>
      <c r="KZ487" s="313"/>
      <c r="LB487" s="313"/>
      <c r="LD487" s="313"/>
      <c r="LF487" s="313"/>
      <c r="LH487" s="313"/>
      <c r="LJ487" s="313"/>
      <c r="LL487" s="313"/>
      <c r="LN487" s="313"/>
      <c r="LP487" s="313"/>
      <c r="LR487" s="313"/>
      <c r="LT487" s="313"/>
      <c r="LV487" s="313"/>
      <c r="LX487" s="313"/>
      <c r="LZ487" s="313"/>
      <c r="MB487" s="313"/>
      <c r="MD487" s="313"/>
      <c r="MF487" s="313"/>
      <c r="MH487" s="313"/>
      <c r="MJ487" s="313"/>
      <c r="ML487" s="313"/>
      <c r="MN487" s="313"/>
      <c r="MP487" s="313"/>
      <c r="MR487" s="313"/>
      <c r="MT487" s="313"/>
      <c r="MV487" s="313"/>
      <c r="MX487" s="313"/>
      <c r="MZ487" s="313"/>
      <c r="NB487" s="313"/>
      <c r="ND487" s="313"/>
      <c r="NF487" s="313"/>
      <c r="NH487" s="313"/>
      <c r="NJ487" s="313"/>
      <c r="NL487" s="313"/>
      <c r="NN487" s="313"/>
      <c r="NP487" s="313"/>
      <c r="NR487" s="313"/>
    </row>
    <row r="488" spans="1:382" s="281" customFormat="1" ht="150" customHeight="1">
      <c r="A488"/>
      <c r="B488"/>
      <c r="C488"/>
      <c r="D488"/>
      <c r="E488"/>
      <c r="F488"/>
      <c r="G488"/>
      <c r="H488"/>
      <c r="I488" t="str">
        <f>IF(M488="","",INDEX(Criterion_list!F:F,MATCH('MMS criteria'!M488,Criterion_list!C:C,0)))</f>
        <v/>
      </c>
      <c r="J488" s="312"/>
      <c r="K488" s="316" t="str">
        <f>IFERROR(IF(_xlfn.XLOOKUP($M488,Criterion_list!$C:$C,Criterion_list!A:A)=0,"",_xlfn.XLOOKUP($M488,Criterion_list!$C:$C,Criterion_list!A:A)),"")</f>
        <v/>
      </c>
      <c r="L488" s="317" t="str">
        <f>IFERROR(IF(_xlfn.XLOOKUP($M488,Criterion_list!$C:$C,Criterion_list!B:B)=0,"",_xlfn.XLOOKUP($M488,Criterion_list!$C:$C,Criterion_list!B:B)),"")</f>
        <v/>
      </c>
      <c r="M488" s="317" t="str">
        <f>IF(J488="","",_xlfn.XLOOKUP(J488,'Criteria Mapping'!B:B,'Criteria Mapping'!A:A))</f>
        <v/>
      </c>
      <c r="N488" s="318" t="str">
        <f>IFERROR(IF(_xlfn.XLOOKUP($J488,Criterion_list!$J:$J,Criterion_list!D:D)=0,"",_xlfn.XLOOKUP($J488,Criterion_list!$J:$J,Criterion_list!D:D)),"")</f>
        <v/>
      </c>
      <c r="O488" s="318" t="str">
        <f>IFERROR(IF(_xlfn.XLOOKUP($M488,Criterion_list!$C:$C,Criterion_list!E:E)=0,"",_xlfn.XLOOKUP($M488,Criterion_list!$C:$C,Criterion_list!E:E)),"")</f>
        <v/>
      </c>
      <c r="P488" s="330"/>
      <c r="Q488" s="304"/>
      <c r="R488" s="319" t="str">
        <f t="shared" si="7"/>
        <v/>
      </c>
      <c r="S488" s="304"/>
      <c r="T488" s="306"/>
      <c r="U488" s="305"/>
      <c r="V488" s="304"/>
      <c r="W488" s="304"/>
      <c r="X488" s="320" t="str">
        <f>IF(M488="","",_xlfn.XLOOKUP(M488,'Criteria Mapping'!A:A,'Criteria Mapping'!W:W))</f>
        <v/>
      </c>
      <c r="Y488" s="320" t="str">
        <f>IF(M488="","",_xlfn.XLOOKUP(M488,'Criteria Mapping'!A:A,'Criteria Mapping'!AH:AH))</f>
        <v/>
      </c>
      <c r="Z488" s="320" t="str">
        <f>IF(M488="","",_xlfn.XLOOKUP(M488,'Criteria Mapping'!A:A,'Criteria Mapping'!AD:AD))</f>
        <v/>
      </c>
      <c r="AA488"/>
      <c r="AC488" s="313"/>
      <c r="AE488" s="313"/>
      <c r="AG488" s="313"/>
      <c r="AI488" s="313"/>
      <c r="AK488" s="313"/>
      <c r="AM488" s="313"/>
      <c r="AO488" s="313"/>
      <c r="AQ488" s="313"/>
      <c r="AS488" s="313"/>
      <c r="AU488" s="313"/>
      <c r="KR488" s="313"/>
      <c r="KT488" s="313"/>
      <c r="KV488" s="313"/>
      <c r="KX488" s="313"/>
      <c r="KZ488" s="313"/>
      <c r="LB488" s="313"/>
      <c r="LD488" s="313"/>
      <c r="LF488" s="313"/>
      <c r="LH488" s="313"/>
      <c r="LJ488" s="313"/>
      <c r="LL488" s="313"/>
      <c r="LN488" s="313"/>
      <c r="LP488" s="313"/>
      <c r="LR488" s="313"/>
      <c r="LT488" s="313"/>
      <c r="LV488" s="313"/>
      <c r="LX488" s="313"/>
      <c r="LZ488" s="313"/>
      <c r="MB488" s="313"/>
      <c r="MD488" s="313"/>
      <c r="MF488" s="313"/>
      <c r="MH488" s="313"/>
      <c r="MJ488" s="313"/>
      <c r="ML488" s="313"/>
      <c r="MN488" s="313"/>
      <c r="MP488" s="313"/>
      <c r="MR488" s="313"/>
      <c r="MT488" s="313"/>
      <c r="MV488" s="313"/>
      <c r="MX488" s="313"/>
      <c r="MZ488" s="313"/>
      <c r="NB488" s="313"/>
      <c r="ND488" s="313"/>
      <c r="NF488" s="313"/>
      <c r="NH488" s="313"/>
      <c r="NJ488" s="313"/>
      <c r="NL488" s="313"/>
      <c r="NN488" s="313"/>
      <c r="NP488" s="313"/>
      <c r="NR488" s="313"/>
    </row>
    <row r="489" spans="1:382" s="281" customFormat="1" ht="150" customHeight="1">
      <c r="A489"/>
      <c r="B489"/>
      <c r="C489"/>
      <c r="D489"/>
      <c r="E489"/>
      <c r="F489"/>
      <c r="G489"/>
      <c r="H489"/>
      <c r="I489" t="str">
        <f>IF(M489="","",INDEX(Criterion_list!F:F,MATCH('MMS criteria'!M489,Criterion_list!C:C,0)))</f>
        <v/>
      </c>
      <c r="J489" s="312"/>
      <c r="K489" s="316" t="str">
        <f>IFERROR(IF(_xlfn.XLOOKUP($M489,Criterion_list!$C:$C,Criterion_list!A:A)=0,"",_xlfn.XLOOKUP($M489,Criterion_list!$C:$C,Criterion_list!A:A)),"")</f>
        <v/>
      </c>
      <c r="L489" s="317" t="str">
        <f>IFERROR(IF(_xlfn.XLOOKUP($M489,Criterion_list!$C:$C,Criterion_list!B:B)=0,"",_xlfn.XLOOKUP($M489,Criterion_list!$C:$C,Criterion_list!B:B)),"")</f>
        <v/>
      </c>
      <c r="M489" s="317" t="str">
        <f>IF(J489="","",_xlfn.XLOOKUP(J489,'Criteria Mapping'!B:B,'Criteria Mapping'!A:A))</f>
        <v/>
      </c>
      <c r="N489" s="318" t="str">
        <f>IFERROR(IF(_xlfn.XLOOKUP($J489,Criterion_list!$J:$J,Criterion_list!D:D)=0,"",_xlfn.XLOOKUP($J489,Criterion_list!$J:$J,Criterion_list!D:D)),"")</f>
        <v/>
      </c>
      <c r="O489" s="318" t="str">
        <f>IFERROR(IF(_xlfn.XLOOKUP($M489,Criterion_list!$C:$C,Criterion_list!E:E)=0,"",_xlfn.XLOOKUP($M489,Criterion_list!$C:$C,Criterion_list!E:E)),"")</f>
        <v/>
      </c>
      <c r="P489" s="330"/>
      <c r="Q489" s="304"/>
      <c r="R489" s="319" t="str">
        <f t="shared" si="7"/>
        <v/>
      </c>
      <c r="S489" s="304"/>
      <c r="T489" s="306"/>
      <c r="U489" s="305"/>
      <c r="V489" s="304"/>
      <c r="W489" s="304"/>
      <c r="X489" s="320" t="str">
        <f>IF(M489="","",_xlfn.XLOOKUP(M489,'Criteria Mapping'!A:A,'Criteria Mapping'!W:W))</f>
        <v/>
      </c>
      <c r="Y489" s="320" t="str">
        <f>IF(M489="","",_xlfn.XLOOKUP(M489,'Criteria Mapping'!A:A,'Criteria Mapping'!AH:AH))</f>
        <v/>
      </c>
      <c r="Z489" s="320" t="str">
        <f>IF(M489="","",_xlfn.XLOOKUP(M489,'Criteria Mapping'!A:A,'Criteria Mapping'!AD:AD))</f>
        <v/>
      </c>
      <c r="AA489"/>
      <c r="AC489" s="313"/>
      <c r="AE489" s="313"/>
      <c r="AG489" s="313"/>
      <c r="AI489" s="313"/>
      <c r="AK489" s="313"/>
      <c r="AM489" s="313"/>
      <c r="AO489" s="313"/>
      <c r="AQ489" s="313"/>
      <c r="AS489" s="313"/>
      <c r="AU489" s="313"/>
      <c r="KR489" s="313"/>
      <c r="KT489" s="313"/>
      <c r="KV489" s="313"/>
      <c r="KX489" s="313"/>
      <c r="KZ489" s="313"/>
      <c r="LB489" s="313"/>
      <c r="LD489" s="313"/>
      <c r="LF489" s="313"/>
      <c r="LH489" s="313"/>
      <c r="LJ489" s="313"/>
      <c r="LL489" s="313"/>
      <c r="LN489" s="313"/>
      <c r="LP489" s="313"/>
      <c r="LR489" s="313"/>
      <c r="LT489" s="313"/>
      <c r="LV489" s="313"/>
      <c r="LX489" s="313"/>
      <c r="LZ489" s="313"/>
      <c r="MB489" s="313"/>
      <c r="MD489" s="313"/>
      <c r="MF489" s="313"/>
      <c r="MH489" s="313"/>
      <c r="MJ489" s="313"/>
      <c r="ML489" s="313"/>
      <c r="MN489" s="313"/>
      <c r="MP489" s="313"/>
      <c r="MR489" s="313"/>
      <c r="MT489" s="313"/>
      <c r="MV489" s="313"/>
      <c r="MX489" s="313"/>
      <c r="MZ489" s="313"/>
      <c r="NB489" s="313"/>
      <c r="ND489" s="313"/>
      <c r="NF489" s="313"/>
      <c r="NH489" s="313"/>
      <c r="NJ489" s="313"/>
      <c r="NL489" s="313"/>
      <c r="NN489" s="313"/>
      <c r="NP489" s="313"/>
      <c r="NR489" s="313"/>
    </row>
    <row r="490" spans="1:382" s="281" customFormat="1" ht="150" customHeight="1">
      <c r="A490"/>
      <c r="B490"/>
      <c r="C490"/>
      <c r="D490"/>
      <c r="E490"/>
      <c r="F490"/>
      <c r="G490"/>
      <c r="H490"/>
      <c r="I490" t="str">
        <f>IF(M490="","",INDEX(Criterion_list!F:F,MATCH('MMS criteria'!M490,Criterion_list!C:C,0)))</f>
        <v/>
      </c>
      <c r="J490" s="312"/>
      <c r="K490" s="316" t="str">
        <f>IFERROR(IF(_xlfn.XLOOKUP($M490,Criterion_list!$C:$C,Criterion_list!A:A)=0,"",_xlfn.XLOOKUP($M490,Criterion_list!$C:$C,Criterion_list!A:A)),"")</f>
        <v/>
      </c>
      <c r="L490" s="317" t="str">
        <f>IFERROR(IF(_xlfn.XLOOKUP($M490,Criterion_list!$C:$C,Criterion_list!B:B)=0,"",_xlfn.XLOOKUP($M490,Criterion_list!$C:$C,Criterion_list!B:B)),"")</f>
        <v/>
      </c>
      <c r="M490" s="317" t="str">
        <f>IF(J490="","",_xlfn.XLOOKUP(J490,'Criteria Mapping'!B:B,'Criteria Mapping'!A:A))</f>
        <v/>
      </c>
      <c r="N490" s="318" t="str">
        <f>IFERROR(IF(_xlfn.XLOOKUP($J490,Criterion_list!$J:$J,Criterion_list!D:D)=0,"",_xlfn.XLOOKUP($J490,Criterion_list!$J:$J,Criterion_list!D:D)),"")</f>
        <v/>
      </c>
      <c r="O490" s="318" t="str">
        <f>IFERROR(IF(_xlfn.XLOOKUP($M490,Criterion_list!$C:$C,Criterion_list!E:E)=0,"",_xlfn.XLOOKUP($M490,Criterion_list!$C:$C,Criterion_list!E:E)),"")</f>
        <v/>
      </c>
      <c r="P490" s="330"/>
      <c r="Q490" s="304"/>
      <c r="R490" s="319" t="str">
        <f t="shared" si="7"/>
        <v/>
      </c>
      <c r="S490" s="304"/>
      <c r="T490" s="306"/>
      <c r="U490" s="305"/>
      <c r="V490" s="304"/>
      <c r="W490" s="304"/>
      <c r="X490" s="320" t="str">
        <f>IF(M490="","",_xlfn.XLOOKUP(M490,'Criteria Mapping'!A:A,'Criteria Mapping'!W:W))</f>
        <v/>
      </c>
      <c r="Y490" s="320" t="str">
        <f>IF(M490="","",_xlfn.XLOOKUP(M490,'Criteria Mapping'!A:A,'Criteria Mapping'!AH:AH))</f>
        <v/>
      </c>
      <c r="Z490" s="320" t="str">
        <f>IF(M490="","",_xlfn.XLOOKUP(M490,'Criteria Mapping'!A:A,'Criteria Mapping'!AD:AD))</f>
        <v/>
      </c>
      <c r="AA490"/>
      <c r="AC490" s="313"/>
      <c r="AE490" s="313"/>
      <c r="AG490" s="313"/>
      <c r="AI490" s="313"/>
      <c r="AK490" s="313"/>
      <c r="AM490" s="313"/>
      <c r="AO490" s="313"/>
      <c r="AQ490" s="313"/>
      <c r="AS490" s="313"/>
      <c r="AU490" s="313"/>
      <c r="KR490" s="313"/>
      <c r="KT490" s="313"/>
      <c r="KV490" s="313"/>
      <c r="KX490" s="313"/>
      <c r="KZ490" s="313"/>
      <c r="LB490" s="313"/>
      <c r="LD490" s="313"/>
      <c r="LF490" s="313"/>
      <c r="LH490" s="313"/>
      <c r="LJ490" s="313"/>
      <c r="LL490" s="313"/>
      <c r="LN490" s="313"/>
      <c r="LP490" s="313"/>
      <c r="LR490" s="313"/>
      <c r="LT490" s="313"/>
      <c r="LV490" s="313"/>
      <c r="LX490" s="313"/>
      <c r="LZ490" s="313"/>
      <c r="MB490" s="313"/>
      <c r="MD490" s="313"/>
      <c r="MF490" s="313"/>
      <c r="MH490" s="313"/>
      <c r="MJ490" s="313"/>
      <c r="ML490" s="313"/>
      <c r="MN490" s="313"/>
      <c r="MP490" s="313"/>
      <c r="MR490" s="313"/>
      <c r="MT490" s="313"/>
      <c r="MV490" s="313"/>
      <c r="MX490" s="313"/>
      <c r="MZ490" s="313"/>
      <c r="NB490" s="313"/>
      <c r="ND490" s="313"/>
      <c r="NF490" s="313"/>
      <c r="NH490" s="313"/>
      <c r="NJ490" s="313"/>
      <c r="NL490" s="313"/>
      <c r="NN490" s="313"/>
      <c r="NP490" s="313"/>
      <c r="NR490" s="313"/>
    </row>
    <row r="491" spans="1:382" s="281" customFormat="1" ht="150" customHeight="1">
      <c r="A491"/>
      <c r="B491"/>
      <c r="C491"/>
      <c r="D491"/>
      <c r="E491"/>
      <c r="F491"/>
      <c r="G491"/>
      <c r="H491"/>
      <c r="I491" t="str">
        <f>IF(M491="","",INDEX(Criterion_list!F:F,MATCH('MMS criteria'!M491,Criterion_list!C:C,0)))</f>
        <v/>
      </c>
      <c r="J491" s="312"/>
      <c r="K491" s="316" t="str">
        <f>IFERROR(IF(_xlfn.XLOOKUP($M491,Criterion_list!$C:$C,Criterion_list!A:A)=0,"",_xlfn.XLOOKUP($M491,Criterion_list!$C:$C,Criterion_list!A:A)),"")</f>
        <v/>
      </c>
      <c r="L491" s="317" t="str">
        <f>IFERROR(IF(_xlfn.XLOOKUP($M491,Criterion_list!$C:$C,Criterion_list!B:B)=0,"",_xlfn.XLOOKUP($M491,Criterion_list!$C:$C,Criterion_list!B:B)),"")</f>
        <v/>
      </c>
      <c r="M491" s="317" t="str">
        <f>IF(J491="","",_xlfn.XLOOKUP(J491,'Criteria Mapping'!B:B,'Criteria Mapping'!A:A))</f>
        <v/>
      </c>
      <c r="N491" s="318" t="str">
        <f>IFERROR(IF(_xlfn.XLOOKUP($J491,Criterion_list!$J:$J,Criterion_list!D:D)=0,"",_xlfn.XLOOKUP($J491,Criterion_list!$J:$J,Criterion_list!D:D)),"")</f>
        <v/>
      </c>
      <c r="O491" s="318" t="str">
        <f>IFERROR(IF(_xlfn.XLOOKUP($M491,Criterion_list!$C:$C,Criterion_list!E:E)=0,"",_xlfn.XLOOKUP($M491,Criterion_list!$C:$C,Criterion_list!E:E)),"")</f>
        <v/>
      </c>
      <c r="P491" s="330"/>
      <c r="Q491" s="304"/>
      <c r="R491" s="319" t="str">
        <f t="shared" si="7"/>
        <v/>
      </c>
      <c r="S491" s="304"/>
      <c r="T491" s="306"/>
      <c r="U491" s="305"/>
      <c r="V491" s="304"/>
      <c r="W491" s="304"/>
      <c r="X491" s="320" t="str">
        <f>IF(M491="","",_xlfn.XLOOKUP(M491,'Criteria Mapping'!A:A,'Criteria Mapping'!W:W))</f>
        <v/>
      </c>
      <c r="Y491" s="320" t="str">
        <f>IF(M491="","",_xlfn.XLOOKUP(M491,'Criteria Mapping'!A:A,'Criteria Mapping'!AH:AH))</f>
        <v/>
      </c>
      <c r="Z491" s="320" t="str">
        <f>IF(M491="","",_xlfn.XLOOKUP(M491,'Criteria Mapping'!A:A,'Criteria Mapping'!AD:AD))</f>
        <v/>
      </c>
      <c r="AA491"/>
      <c r="AC491" s="313"/>
      <c r="AE491" s="313"/>
      <c r="AG491" s="313"/>
      <c r="AI491" s="313"/>
      <c r="AK491" s="313"/>
      <c r="AM491" s="313"/>
      <c r="AO491" s="313"/>
      <c r="AQ491" s="313"/>
      <c r="AS491" s="313"/>
      <c r="AU491" s="313"/>
      <c r="KR491" s="313"/>
      <c r="KT491" s="313"/>
      <c r="KV491" s="313"/>
      <c r="KX491" s="313"/>
      <c r="KZ491" s="313"/>
      <c r="LB491" s="313"/>
      <c r="LD491" s="313"/>
      <c r="LF491" s="313"/>
      <c r="LH491" s="313"/>
      <c r="LJ491" s="313"/>
      <c r="LL491" s="313"/>
      <c r="LN491" s="313"/>
      <c r="LP491" s="313"/>
      <c r="LR491" s="313"/>
      <c r="LT491" s="313"/>
      <c r="LV491" s="313"/>
      <c r="LX491" s="313"/>
      <c r="LZ491" s="313"/>
      <c r="MB491" s="313"/>
      <c r="MD491" s="313"/>
      <c r="MF491" s="313"/>
      <c r="MH491" s="313"/>
      <c r="MJ491" s="313"/>
      <c r="ML491" s="313"/>
      <c r="MN491" s="313"/>
      <c r="MP491" s="313"/>
      <c r="MR491" s="313"/>
      <c r="MT491" s="313"/>
      <c r="MV491" s="313"/>
      <c r="MX491" s="313"/>
      <c r="MZ491" s="313"/>
      <c r="NB491" s="313"/>
      <c r="ND491" s="313"/>
      <c r="NF491" s="313"/>
      <c r="NH491" s="313"/>
      <c r="NJ491" s="313"/>
      <c r="NL491" s="313"/>
      <c r="NN491" s="313"/>
      <c r="NP491" s="313"/>
      <c r="NR491" s="313"/>
    </row>
    <row r="492" spans="1:382" s="281" customFormat="1" ht="150" customHeight="1">
      <c r="A492"/>
      <c r="B492"/>
      <c r="C492"/>
      <c r="D492"/>
      <c r="E492"/>
      <c r="F492"/>
      <c r="G492"/>
      <c r="H492"/>
      <c r="I492" t="str">
        <f>IF(M492="","",INDEX(Criterion_list!F:F,MATCH('MMS criteria'!M492,Criterion_list!C:C,0)))</f>
        <v/>
      </c>
      <c r="J492" s="312"/>
      <c r="K492" s="316" t="str">
        <f>IFERROR(IF(_xlfn.XLOOKUP($M492,Criterion_list!$C:$C,Criterion_list!A:A)=0,"",_xlfn.XLOOKUP($M492,Criterion_list!$C:$C,Criterion_list!A:A)),"")</f>
        <v/>
      </c>
      <c r="L492" s="317" t="str">
        <f>IFERROR(IF(_xlfn.XLOOKUP($M492,Criterion_list!$C:$C,Criterion_list!B:B)=0,"",_xlfn.XLOOKUP($M492,Criterion_list!$C:$C,Criterion_list!B:B)),"")</f>
        <v/>
      </c>
      <c r="M492" s="317" t="str">
        <f>IF(J492="","",_xlfn.XLOOKUP(J492,'Criteria Mapping'!B:B,'Criteria Mapping'!A:A))</f>
        <v/>
      </c>
      <c r="N492" s="318" t="str">
        <f>IFERROR(IF(_xlfn.XLOOKUP($J492,Criterion_list!$J:$J,Criterion_list!D:D)=0,"",_xlfn.XLOOKUP($J492,Criterion_list!$J:$J,Criterion_list!D:D)),"")</f>
        <v/>
      </c>
      <c r="O492" s="318" t="str">
        <f>IFERROR(IF(_xlfn.XLOOKUP($M492,Criterion_list!$C:$C,Criterion_list!E:E)=0,"",_xlfn.XLOOKUP($M492,Criterion_list!$C:$C,Criterion_list!E:E)),"")</f>
        <v/>
      </c>
      <c r="P492" s="330"/>
      <c r="Q492" s="304"/>
      <c r="R492" s="319" t="str">
        <f t="shared" si="7"/>
        <v/>
      </c>
      <c r="S492" s="304"/>
      <c r="T492" s="306"/>
      <c r="U492" s="305"/>
      <c r="V492" s="304"/>
      <c r="W492" s="304"/>
      <c r="X492" s="320" t="str">
        <f>IF(M492="","",_xlfn.XLOOKUP(M492,'Criteria Mapping'!A:A,'Criteria Mapping'!W:W))</f>
        <v/>
      </c>
      <c r="Y492" s="320" t="str">
        <f>IF(M492="","",_xlfn.XLOOKUP(M492,'Criteria Mapping'!A:A,'Criteria Mapping'!AH:AH))</f>
        <v/>
      </c>
      <c r="Z492" s="320" t="str">
        <f>IF(M492="","",_xlfn.XLOOKUP(M492,'Criteria Mapping'!A:A,'Criteria Mapping'!AD:AD))</f>
        <v/>
      </c>
      <c r="AA492"/>
      <c r="AC492" s="313"/>
      <c r="AE492" s="313"/>
      <c r="AG492" s="313"/>
      <c r="AI492" s="313"/>
      <c r="AK492" s="313"/>
      <c r="AM492" s="313"/>
      <c r="AO492" s="313"/>
      <c r="AQ492" s="313"/>
      <c r="AS492" s="313"/>
      <c r="AU492" s="313"/>
      <c r="KR492" s="313"/>
      <c r="KT492" s="313"/>
      <c r="KV492" s="313"/>
      <c r="KX492" s="313"/>
      <c r="KZ492" s="313"/>
      <c r="LB492" s="313"/>
      <c r="LD492" s="313"/>
      <c r="LF492" s="313"/>
      <c r="LH492" s="313"/>
      <c r="LJ492" s="313"/>
      <c r="LL492" s="313"/>
      <c r="LN492" s="313"/>
      <c r="LP492" s="313"/>
      <c r="LR492" s="313"/>
      <c r="LT492" s="313"/>
      <c r="LV492" s="313"/>
      <c r="LX492" s="313"/>
      <c r="LZ492" s="313"/>
      <c r="MB492" s="313"/>
      <c r="MD492" s="313"/>
      <c r="MF492" s="313"/>
      <c r="MH492" s="313"/>
      <c r="MJ492" s="313"/>
      <c r="ML492" s="313"/>
      <c r="MN492" s="313"/>
      <c r="MP492" s="313"/>
      <c r="MR492" s="313"/>
      <c r="MT492" s="313"/>
      <c r="MV492" s="313"/>
      <c r="MX492" s="313"/>
      <c r="MZ492" s="313"/>
      <c r="NB492" s="313"/>
      <c r="ND492" s="313"/>
      <c r="NF492" s="313"/>
      <c r="NH492" s="313"/>
      <c r="NJ492" s="313"/>
      <c r="NL492" s="313"/>
      <c r="NN492" s="313"/>
      <c r="NP492" s="313"/>
      <c r="NR492" s="313"/>
    </row>
    <row r="493" spans="1:382" s="281" customFormat="1" ht="150" customHeight="1">
      <c r="A493"/>
      <c r="B493"/>
      <c r="C493"/>
      <c r="D493"/>
      <c r="E493"/>
      <c r="F493"/>
      <c r="G493"/>
      <c r="H493"/>
      <c r="I493" t="str">
        <f>IF(M493="","",INDEX(Criterion_list!F:F,MATCH('MMS criteria'!M493,Criterion_list!C:C,0)))</f>
        <v/>
      </c>
      <c r="J493" s="312"/>
      <c r="K493" s="316" t="str">
        <f>IFERROR(IF(_xlfn.XLOOKUP($M493,Criterion_list!$C:$C,Criterion_list!A:A)=0,"",_xlfn.XLOOKUP($M493,Criterion_list!$C:$C,Criterion_list!A:A)),"")</f>
        <v/>
      </c>
      <c r="L493" s="317" t="str">
        <f>IFERROR(IF(_xlfn.XLOOKUP($M493,Criterion_list!$C:$C,Criterion_list!B:B)=0,"",_xlfn.XLOOKUP($M493,Criterion_list!$C:$C,Criterion_list!B:B)),"")</f>
        <v/>
      </c>
      <c r="M493" s="317" t="str">
        <f>IF(J493="","",_xlfn.XLOOKUP(J493,'Criteria Mapping'!B:B,'Criteria Mapping'!A:A))</f>
        <v/>
      </c>
      <c r="N493" s="318" t="str">
        <f>IFERROR(IF(_xlfn.XLOOKUP($J493,Criterion_list!$J:$J,Criterion_list!D:D)=0,"",_xlfn.XLOOKUP($J493,Criterion_list!$J:$J,Criterion_list!D:D)),"")</f>
        <v/>
      </c>
      <c r="O493" s="318" t="str">
        <f>IFERROR(IF(_xlfn.XLOOKUP($M493,Criterion_list!$C:$C,Criterion_list!E:E)=0,"",_xlfn.XLOOKUP($M493,Criterion_list!$C:$C,Criterion_list!E:E)),"")</f>
        <v/>
      </c>
      <c r="P493" s="330"/>
      <c r="Q493" s="304"/>
      <c r="R493" s="319" t="str">
        <f t="shared" si="7"/>
        <v/>
      </c>
      <c r="S493" s="304"/>
      <c r="T493" s="306"/>
      <c r="U493" s="305"/>
      <c r="V493" s="304"/>
      <c r="W493" s="304"/>
      <c r="X493" s="320" t="str">
        <f>IF(M493="","",_xlfn.XLOOKUP(M493,'Criteria Mapping'!A:A,'Criteria Mapping'!W:W))</f>
        <v/>
      </c>
      <c r="Y493" s="320" t="str">
        <f>IF(M493="","",_xlfn.XLOOKUP(M493,'Criteria Mapping'!A:A,'Criteria Mapping'!AH:AH))</f>
        <v/>
      </c>
      <c r="Z493" s="320" t="str">
        <f>IF(M493="","",_xlfn.XLOOKUP(M493,'Criteria Mapping'!A:A,'Criteria Mapping'!AD:AD))</f>
        <v/>
      </c>
      <c r="AA493"/>
      <c r="AC493" s="313"/>
      <c r="AE493" s="313"/>
      <c r="AG493" s="313"/>
      <c r="AI493" s="313"/>
      <c r="AK493" s="313"/>
      <c r="AM493" s="313"/>
      <c r="AO493" s="313"/>
      <c r="AQ493" s="313"/>
      <c r="AS493" s="313"/>
      <c r="AU493" s="313"/>
      <c r="KR493" s="313"/>
      <c r="KT493" s="313"/>
      <c r="KV493" s="313"/>
      <c r="KX493" s="313"/>
      <c r="KZ493" s="313"/>
      <c r="LB493" s="313"/>
      <c r="LD493" s="313"/>
      <c r="LF493" s="313"/>
      <c r="LH493" s="313"/>
      <c r="LJ493" s="313"/>
      <c r="LL493" s="313"/>
      <c r="LN493" s="313"/>
      <c r="LP493" s="313"/>
      <c r="LR493" s="313"/>
      <c r="LT493" s="313"/>
      <c r="LV493" s="313"/>
      <c r="LX493" s="313"/>
      <c r="LZ493" s="313"/>
      <c r="MB493" s="313"/>
      <c r="MD493" s="313"/>
      <c r="MF493" s="313"/>
      <c r="MH493" s="313"/>
      <c r="MJ493" s="313"/>
      <c r="ML493" s="313"/>
      <c r="MN493" s="313"/>
      <c r="MP493" s="313"/>
      <c r="MR493" s="313"/>
      <c r="MT493" s="313"/>
      <c r="MV493" s="313"/>
      <c r="MX493" s="313"/>
      <c r="MZ493" s="313"/>
      <c r="NB493" s="313"/>
      <c r="ND493" s="313"/>
      <c r="NF493" s="313"/>
      <c r="NH493" s="313"/>
      <c r="NJ493" s="313"/>
      <c r="NL493" s="313"/>
      <c r="NN493" s="313"/>
      <c r="NP493" s="313"/>
      <c r="NR493" s="313"/>
    </row>
    <row r="494" spans="1:382" s="281" customFormat="1" ht="150" customHeight="1">
      <c r="A494"/>
      <c r="B494"/>
      <c r="C494"/>
      <c r="D494"/>
      <c r="E494"/>
      <c r="F494"/>
      <c r="G494"/>
      <c r="H494"/>
      <c r="I494" t="str">
        <f>IF(M494="","",INDEX(Criterion_list!F:F,MATCH('MMS criteria'!M494,Criterion_list!C:C,0)))</f>
        <v/>
      </c>
      <c r="J494" s="312"/>
      <c r="K494" s="316" t="str">
        <f>IFERROR(IF(_xlfn.XLOOKUP($M494,Criterion_list!$C:$C,Criterion_list!A:A)=0,"",_xlfn.XLOOKUP($M494,Criterion_list!$C:$C,Criterion_list!A:A)),"")</f>
        <v/>
      </c>
      <c r="L494" s="317" t="str">
        <f>IFERROR(IF(_xlfn.XLOOKUP($M494,Criterion_list!$C:$C,Criterion_list!B:B)=0,"",_xlfn.XLOOKUP($M494,Criterion_list!$C:$C,Criterion_list!B:B)),"")</f>
        <v/>
      </c>
      <c r="M494" s="317" t="str">
        <f>IF(J494="","",_xlfn.XLOOKUP(J494,'Criteria Mapping'!B:B,'Criteria Mapping'!A:A))</f>
        <v/>
      </c>
      <c r="N494" s="318" t="str">
        <f>IFERROR(IF(_xlfn.XLOOKUP($J494,Criterion_list!$J:$J,Criterion_list!D:D)=0,"",_xlfn.XLOOKUP($J494,Criterion_list!$J:$J,Criterion_list!D:D)),"")</f>
        <v/>
      </c>
      <c r="O494" s="318" t="str">
        <f>IFERROR(IF(_xlfn.XLOOKUP($M494,Criterion_list!$C:$C,Criterion_list!E:E)=0,"",_xlfn.XLOOKUP($M494,Criterion_list!$C:$C,Criterion_list!E:E)),"")</f>
        <v/>
      </c>
      <c r="P494" s="330"/>
      <c r="Q494" s="304"/>
      <c r="R494" s="319" t="str">
        <f t="shared" si="7"/>
        <v/>
      </c>
      <c r="S494" s="304"/>
      <c r="T494" s="306"/>
      <c r="U494" s="305"/>
      <c r="V494" s="304"/>
      <c r="W494" s="304"/>
      <c r="X494" s="320" t="str">
        <f>IF(M494="","",_xlfn.XLOOKUP(M494,'Criteria Mapping'!A:A,'Criteria Mapping'!W:W))</f>
        <v/>
      </c>
      <c r="Y494" s="320" t="str">
        <f>IF(M494="","",_xlfn.XLOOKUP(M494,'Criteria Mapping'!A:A,'Criteria Mapping'!AH:AH))</f>
        <v/>
      </c>
      <c r="Z494" s="320" t="str">
        <f>IF(M494="","",_xlfn.XLOOKUP(M494,'Criteria Mapping'!A:A,'Criteria Mapping'!AD:AD))</f>
        <v/>
      </c>
      <c r="AA494"/>
      <c r="AC494" s="313"/>
      <c r="AE494" s="313"/>
      <c r="AG494" s="313"/>
      <c r="AI494" s="313"/>
      <c r="AK494" s="313"/>
      <c r="AM494" s="313"/>
      <c r="AO494" s="313"/>
      <c r="AQ494" s="313"/>
      <c r="AS494" s="313"/>
      <c r="AU494" s="313"/>
      <c r="KR494" s="313"/>
      <c r="KT494" s="313"/>
      <c r="KV494" s="313"/>
      <c r="KX494" s="313"/>
      <c r="KZ494" s="313"/>
      <c r="LB494" s="313"/>
      <c r="LD494" s="313"/>
      <c r="LF494" s="313"/>
      <c r="LH494" s="313"/>
      <c r="LJ494" s="313"/>
      <c r="LL494" s="313"/>
      <c r="LN494" s="313"/>
      <c r="LP494" s="313"/>
      <c r="LR494" s="313"/>
      <c r="LT494" s="313"/>
      <c r="LV494" s="313"/>
      <c r="LX494" s="313"/>
      <c r="LZ494" s="313"/>
      <c r="MB494" s="313"/>
      <c r="MD494" s="313"/>
      <c r="MF494" s="313"/>
      <c r="MH494" s="313"/>
      <c r="MJ494" s="313"/>
      <c r="ML494" s="313"/>
      <c r="MN494" s="313"/>
      <c r="MP494" s="313"/>
      <c r="MR494" s="313"/>
      <c r="MT494" s="313"/>
      <c r="MV494" s="313"/>
      <c r="MX494" s="313"/>
      <c r="MZ494" s="313"/>
      <c r="NB494" s="313"/>
      <c r="ND494" s="313"/>
      <c r="NF494" s="313"/>
      <c r="NH494" s="313"/>
      <c r="NJ494" s="313"/>
      <c r="NL494" s="313"/>
      <c r="NN494" s="313"/>
      <c r="NP494" s="313"/>
      <c r="NR494" s="313"/>
    </row>
    <row r="495" spans="1:382" s="281" customFormat="1" ht="150" customHeight="1">
      <c r="A495"/>
      <c r="B495"/>
      <c r="C495"/>
      <c r="D495"/>
      <c r="E495"/>
      <c r="F495"/>
      <c r="G495"/>
      <c r="H495"/>
      <c r="I495" t="str">
        <f>IF(M495="","",INDEX(Criterion_list!F:F,MATCH('MMS criteria'!M495,Criterion_list!C:C,0)))</f>
        <v/>
      </c>
      <c r="J495" s="312"/>
      <c r="K495" s="316" t="str">
        <f>IFERROR(IF(_xlfn.XLOOKUP($M495,Criterion_list!$C:$C,Criterion_list!A:A)=0,"",_xlfn.XLOOKUP($M495,Criterion_list!$C:$C,Criterion_list!A:A)),"")</f>
        <v/>
      </c>
      <c r="L495" s="317" t="str">
        <f>IFERROR(IF(_xlfn.XLOOKUP($M495,Criterion_list!$C:$C,Criterion_list!B:B)=0,"",_xlfn.XLOOKUP($M495,Criterion_list!$C:$C,Criterion_list!B:B)),"")</f>
        <v/>
      </c>
      <c r="M495" s="317" t="str">
        <f>IF(J495="","",_xlfn.XLOOKUP(J495,'Criteria Mapping'!B:B,'Criteria Mapping'!A:A))</f>
        <v/>
      </c>
      <c r="N495" s="318" t="str">
        <f>IFERROR(IF(_xlfn.XLOOKUP($J495,Criterion_list!$J:$J,Criterion_list!D:D)=0,"",_xlfn.XLOOKUP($J495,Criterion_list!$J:$J,Criterion_list!D:D)),"")</f>
        <v/>
      </c>
      <c r="O495" s="318" t="str">
        <f>IFERROR(IF(_xlfn.XLOOKUP($M495,Criterion_list!$C:$C,Criterion_list!E:E)=0,"",_xlfn.XLOOKUP($M495,Criterion_list!$C:$C,Criterion_list!E:E)),"")</f>
        <v/>
      </c>
      <c r="P495" s="330"/>
      <c r="Q495" s="304"/>
      <c r="R495" s="319" t="str">
        <f t="shared" si="7"/>
        <v/>
      </c>
      <c r="S495" s="304"/>
      <c r="T495" s="306"/>
      <c r="U495" s="305"/>
      <c r="V495" s="304"/>
      <c r="W495" s="304"/>
      <c r="X495" s="320" t="str">
        <f>IF(M495="","",_xlfn.XLOOKUP(M495,'Criteria Mapping'!A:A,'Criteria Mapping'!W:W))</f>
        <v/>
      </c>
      <c r="Y495" s="320" t="str">
        <f>IF(M495="","",_xlfn.XLOOKUP(M495,'Criteria Mapping'!A:A,'Criteria Mapping'!AH:AH))</f>
        <v/>
      </c>
      <c r="Z495" s="320" t="str">
        <f>IF(M495="","",_xlfn.XLOOKUP(M495,'Criteria Mapping'!A:A,'Criteria Mapping'!AD:AD))</f>
        <v/>
      </c>
      <c r="AA495"/>
      <c r="AC495" s="313"/>
      <c r="AE495" s="313"/>
      <c r="AG495" s="313"/>
      <c r="AI495" s="313"/>
      <c r="AK495" s="313"/>
      <c r="AM495" s="313"/>
      <c r="AO495" s="313"/>
      <c r="AQ495" s="313"/>
      <c r="AS495" s="313"/>
      <c r="AU495" s="313"/>
      <c r="KR495" s="313"/>
      <c r="KT495" s="313"/>
      <c r="KV495" s="313"/>
      <c r="KX495" s="313"/>
      <c r="KZ495" s="313"/>
      <c r="LB495" s="313"/>
      <c r="LD495" s="313"/>
      <c r="LF495" s="313"/>
      <c r="LH495" s="313"/>
      <c r="LJ495" s="313"/>
      <c r="LL495" s="313"/>
      <c r="LN495" s="313"/>
      <c r="LP495" s="313"/>
      <c r="LR495" s="313"/>
      <c r="LT495" s="313"/>
      <c r="LV495" s="313"/>
      <c r="LX495" s="313"/>
      <c r="LZ495" s="313"/>
      <c r="MB495" s="313"/>
      <c r="MD495" s="313"/>
      <c r="MF495" s="313"/>
      <c r="MH495" s="313"/>
      <c r="MJ495" s="313"/>
      <c r="ML495" s="313"/>
      <c r="MN495" s="313"/>
      <c r="MP495" s="313"/>
      <c r="MR495" s="313"/>
      <c r="MT495" s="313"/>
      <c r="MV495" s="313"/>
      <c r="MX495" s="313"/>
      <c r="MZ495" s="313"/>
      <c r="NB495" s="313"/>
      <c r="ND495" s="313"/>
      <c r="NF495" s="313"/>
      <c r="NH495" s="313"/>
      <c r="NJ495" s="313"/>
      <c r="NL495" s="313"/>
      <c r="NN495" s="313"/>
      <c r="NP495" s="313"/>
      <c r="NR495" s="313"/>
    </row>
    <row r="496" spans="1:382" s="281" customFormat="1" ht="150" customHeight="1">
      <c r="A496"/>
      <c r="B496"/>
      <c r="C496"/>
      <c r="D496"/>
      <c r="E496"/>
      <c r="F496"/>
      <c r="G496"/>
      <c r="H496"/>
      <c r="I496" t="str">
        <f>IF(M496="","",INDEX(Criterion_list!F:F,MATCH('MMS criteria'!M496,Criterion_list!C:C,0)))</f>
        <v/>
      </c>
      <c r="J496" s="312"/>
      <c r="K496" s="316" t="str">
        <f>IFERROR(IF(_xlfn.XLOOKUP($M496,Criterion_list!$C:$C,Criterion_list!A:A)=0,"",_xlfn.XLOOKUP($M496,Criterion_list!$C:$C,Criterion_list!A:A)),"")</f>
        <v/>
      </c>
      <c r="L496" s="317" t="str">
        <f>IFERROR(IF(_xlfn.XLOOKUP($M496,Criterion_list!$C:$C,Criterion_list!B:B)=0,"",_xlfn.XLOOKUP($M496,Criterion_list!$C:$C,Criterion_list!B:B)),"")</f>
        <v/>
      </c>
      <c r="M496" s="317" t="str">
        <f>IF(J496="","",_xlfn.XLOOKUP(J496,'Criteria Mapping'!B:B,'Criteria Mapping'!A:A))</f>
        <v/>
      </c>
      <c r="N496" s="318" t="str">
        <f>IFERROR(IF(_xlfn.XLOOKUP($J496,Criterion_list!$J:$J,Criterion_list!D:D)=0,"",_xlfn.XLOOKUP($J496,Criterion_list!$J:$J,Criterion_list!D:D)),"")</f>
        <v/>
      </c>
      <c r="O496" s="318" t="str">
        <f>IFERROR(IF(_xlfn.XLOOKUP($M496,Criterion_list!$C:$C,Criterion_list!E:E)=0,"",_xlfn.XLOOKUP($M496,Criterion_list!$C:$C,Criterion_list!E:E)),"")</f>
        <v/>
      </c>
      <c r="P496" s="330"/>
      <c r="Q496" s="304"/>
      <c r="R496" s="319" t="str">
        <f t="shared" si="7"/>
        <v/>
      </c>
      <c r="S496" s="304"/>
      <c r="T496" s="306"/>
      <c r="U496" s="305"/>
      <c r="V496" s="304"/>
      <c r="W496" s="304"/>
      <c r="X496" s="320" t="str">
        <f>IF(M496="","",_xlfn.XLOOKUP(M496,'Criteria Mapping'!A:A,'Criteria Mapping'!W:W))</f>
        <v/>
      </c>
      <c r="Y496" s="320" t="str">
        <f>IF(M496="","",_xlfn.XLOOKUP(M496,'Criteria Mapping'!A:A,'Criteria Mapping'!AH:AH))</f>
        <v/>
      </c>
      <c r="Z496" s="320" t="str">
        <f>IF(M496="","",_xlfn.XLOOKUP(M496,'Criteria Mapping'!A:A,'Criteria Mapping'!AD:AD))</f>
        <v/>
      </c>
      <c r="AA496"/>
      <c r="AC496" s="313"/>
      <c r="AE496" s="313"/>
      <c r="AG496" s="313"/>
      <c r="AI496" s="313"/>
      <c r="AK496" s="313"/>
      <c r="AM496" s="313"/>
      <c r="AO496" s="313"/>
      <c r="AQ496" s="313"/>
      <c r="AS496" s="313"/>
      <c r="AU496" s="313"/>
      <c r="KR496" s="313"/>
      <c r="KT496" s="313"/>
      <c r="KV496" s="313"/>
      <c r="KX496" s="313"/>
      <c r="KZ496" s="313"/>
      <c r="LB496" s="313"/>
      <c r="LD496" s="313"/>
      <c r="LF496" s="313"/>
      <c r="LH496" s="313"/>
      <c r="LJ496" s="313"/>
      <c r="LL496" s="313"/>
      <c r="LN496" s="313"/>
      <c r="LP496" s="313"/>
      <c r="LR496" s="313"/>
      <c r="LT496" s="313"/>
      <c r="LV496" s="313"/>
      <c r="LX496" s="313"/>
      <c r="LZ496" s="313"/>
      <c r="MB496" s="313"/>
      <c r="MD496" s="313"/>
      <c r="MF496" s="313"/>
      <c r="MH496" s="313"/>
      <c r="MJ496" s="313"/>
      <c r="ML496" s="313"/>
      <c r="MN496" s="313"/>
      <c r="MP496" s="313"/>
      <c r="MR496" s="313"/>
      <c r="MT496" s="313"/>
      <c r="MV496" s="313"/>
      <c r="MX496" s="313"/>
      <c r="MZ496" s="313"/>
      <c r="NB496" s="313"/>
      <c r="ND496" s="313"/>
      <c r="NF496" s="313"/>
      <c r="NH496" s="313"/>
      <c r="NJ496" s="313"/>
      <c r="NL496" s="313"/>
      <c r="NN496" s="313"/>
      <c r="NP496" s="313"/>
      <c r="NR496" s="313"/>
    </row>
    <row r="497" spans="1:382" s="281" customFormat="1" ht="150" customHeight="1">
      <c r="A497"/>
      <c r="B497"/>
      <c r="C497"/>
      <c r="D497"/>
      <c r="E497"/>
      <c r="F497"/>
      <c r="G497"/>
      <c r="H497"/>
      <c r="I497" t="str">
        <f>IF(M497="","",INDEX(Criterion_list!F:F,MATCH('MMS criteria'!M497,Criterion_list!C:C,0)))</f>
        <v/>
      </c>
      <c r="J497" s="312"/>
      <c r="K497" s="316" t="str">
        <f>IFERROR(IF(_xlfn.XLOOKUP($M497,Criterion_list!$C:$C,Criterion_list!A:A)=0,"",_xlfn.XLOOKUP($M497,Criterion_list!$C:$C,Criterion_list!A:A)),"")</f>
        <v/>
      </c>
      <c r="L497" s="317" t="str">
        <f>IFERROR(IF(_xlfn.XLOOKUP($M497,Criterion_list!$C:$C,Criterion_list!B:B)=0,"",_xlfn.XLOOKUP($M497,Criterion_list!$C:$C,Criterion_list!B:B)),"")</f>
        <v/>
      </c>
      <c r="M497" s="317" t="str">
        <f>IF(J497="","",_xlfn.XLOOKUP(J497,'Criteria Mapping'!B:B,'Criteria Mapping'!A:A))</f>
        <v/>
      </c>
      <c r="N497" s="318" t="str">
        <f>IFERROR(IF(_xlfn.XLOOKUP($J497,Criterion_list!$J:$J,Criterion_list!D:D)=0,"",_xlfn.XLOOKUP($J497,Criterion_list!$J:$J,Criterion_list!D:D)),"")</f>
        <v/>
      </c>
      <c r="O497" s="318" t="str">
        <f>IFERROR(IF(_xlfn.XLOOKUP($M497,Criterion_list!$C:$C,Criterion_list!E:E)=0,"",_xlfn.XLOOKUP($M497,Criterion_list!$C:$C,Criterion_list!E:E)),"")</f>
        <v/>
      </c>
      <c r="P497" s="330"/>
      <c r="Q497" s="304"/>
      <c r="R497" s="319" t="str">
        <f t="shared" si="7"/>
        <v/>
      </c>
      <c r="S497" s="304"/>
      <c r="T497" s="306"/>
      <c r="U497" s="305"/>
      <c r="V497" s="304"/>
      <c r="W497" s="304"/>
      <c r="X497" s="320" t="str">
        <f>IF(M497="","",_xlfn.XLOOKUP(M497,'Criteria Mapping'!A:A,'Criteria Mapping'!W:W))</f>
        <v/>
      </c>
      <c r="Y497" s="320" t="str">
        <f>IF(M497="","",_xlfn.XLOOKUP(M497,'Criteria Mapping'!A:A,'Criteria Mapping'!AH:AH))</f>
        <v/>
      </c>
      <c r="Z497" s="320" t="str">
        <f>IF(M497="","",_xlfn.XLOOKUP(M497,'Criteria Mapping'!A:A,'Criteria Mapping'!AD:AD))</f>
        <v/>
      </c>
      <c r="AA497"/>
      <c r="AC497" s="313"/>
      <c r="AE497" s="313"/>
      <c r="AG497" s="313"/>
      <c r="AI497" s="313"/>
      <c r="AK497" s="313"/>
      <c r="AM497" s="313"/>
      <c r="AO497" s="313"/>
      <c r="AQ497" s="313"/>
      <c r="AS497" s="313"/>
      <c r="AU497" s="313"/>
      <c r="KR497" s="313"/>
      <c r="KT497" s="313"/>
      <c r="KV497" s="313"/>
      <c r="KX497" s="313"/>
      <c r="KZ497" s="313"/>
      <c r="LB497" s="313"/>
      <c r="LD497" s="313"/>
      <c r="LF497" s="313"/>
      <c r="LH497" s="313"/>
      <c r="LJ497" s="313"/>
      <c r="LL497" s="313"/>
      <c r="LN497" s="313"/>
      <c r="LP497" s="313"/>
      <c r="LR497" s="313"/>
      <c r="LT497" s="313"/>
      <c r="LV497" s="313"/>
      <c r="LX497" s="313"/>
      <c r="LZ497" s="313"/>
      <c r="MB497" s="313"/>
      <c r="MD497" s="313"/>
      <c r="MF497" s="313"/>
      <c r="MH497" s="313"/>
      <c r="MJ497" s="313"/>
      <c r="ML497" s="313"/>
      <c r="MN497" s="313"/>
      <c r="MP497" s="313"/>
      <c r="MR497" s="313"/>
      <c r="MT497" s="313"/>
      <c r="MV497" s="313"/>
      <c r="MX497" s="313"/>
      <c r="MZ497" s="313"/>
      <c r="NB497" s="313"/>
      <c r="ND497" s="313"/>
      <c r="NF497" s="313"/>
      <c r="NH497" s="313"/>
      <c r="NJ497" s="313"/>
      <c r="NL497" s="313"/>
      <c r="NN497" s="313"/>
      <c r="NP497" s="313"/>
      <c r="NR497" s="313"/>
    </row>
    <row r="498" spans="1:382" s="281" customFormat="1" ht="150" customHeight="1">
      <c r="A498"/>
      <c r="B498"/>
      <c r="C498"/>
      <c r="D498"/>
      <c r="E498"/>
      <c r="F498"/>
      <c r="G498"/>
      <c r="H498"/>
      <c r="I498" t="str">
        <f>IF(M498="","",INDEX(Criterion_list!F:F,MATCH('MMS criteria'!M498,Criterion_list!C:C,0)))</f>
        <v/>
      </c>
      <c r="J498" s="312"/>
      <c r="K498" s="316" t="str">
        <f>IFERROR(IF(_xlfn.XLOOKUP($M498,Criterion_list!$C:$C,Criterion_list!A:A)=0,"",_xlfn.XLOOKUP($M498,Criterion_list!$C:$C,Criterion_list!A:A)),"")</f>
        <v/>
      </c>
      <c r="L498" s="317" t="str">
        <f>IFERROR(IF(_xlfn.XLOOKUP($M498,Criterion_list!$C:$C,Criterion_list!B:B)=0,"",_xlfn.XLOOKUP($M498,Criterion_list!$C:$C,Criterion_list!B:B)),"")</f>
        <v/>
      </c>
      <c r="M498" s="317" t="str">
        <f>IF(J498="","",_xlfn.XLOOKUP(J498,'Criteria Mapping'!B:B,'Criteria Mapping'!A:A))</f>
        <v/>
      </c>
      <c r="N498" s="318" t="str">
        <f>IFERROR(IF(_xlfn.XLOOKUP($J498,Criterion_list!$J:$J,Criterion_list!D:D)=0,"",_xlfn.XLOOKUP($J498,Criterion_list!$J:$J,Criterion_list!D:D)),"")</f>
        <v/>
      </c>
      <c r="O498" s="318" t="str">
        <f>IFERROR(IF(_xlfn.XLOOKUP($M498,Criterion_list!$C:$C,Criterion_list!E:E)=0,"",_xlfn.XLOOKUP($M498,Criterion_list!$C:$C,Criterion_list!E:E)),"")</f>
        <v/>
      </c>
      <c r="P498" s="330"/>
      <c r="Q498" s="304"/>
      <c r="R498" s="319" t="str">
        <f t="shared" si="7"/>
        <v/>
      </c>
      <c r="S498" s="304"/>
      <c r="T498" s="306"/>
      <c r="U498" s="305"/>
      <c r="V498" s="304"/>
      <c r="W498" s="304"/>
      <c r="X498" s="320" t="str">
        <f>IF(M498="","",_xlfn.XLOOKUP(M498,'Criteria Mapping'!A:A,'Criteria Mapping'!W:W))</f>
        <v/>
      </c>
      <c r="Y498" s="320" t="str">
        <f>IF(M498="","",_xlfn.XLOOKUP(M498,'Criteria Mapping'!A:A,'Criteria Mapping'!AH:AH))</f>
        <v/>
      </c>
      <c r="Z498" s="320" t="str">
        <f>IF(M498="","",_xlfn.XLOOKUP(M498,'Criteria Mapping'!A:A,'Criteria Mapping'!AD:AD))</f>
        <v/>
      </c>
      <c r="AA498"/>
      <c r="AC498" s="313"/>
      <c r="AE498" s="313"/>
      <c r="AG498" s="313"/>
      <c r="AI498" s="313"/>
      <c r="AK498" s="313"/>
      <c r="AM498" s="313"/>
      <c r="AO498" s="313"/>
      <c r="AQ498" s="313"/>
      <c r="AS498" s="313"/>
      <c r="AU498" s="313"/>
      <c r="KR498" s="313"/>
      <c r="KT498" s="313"/>
      <c r="KV498" s="313"/>
      <c r="KX498" s="313"/>
      <c r="KZ498" s="313"/>
      <c r="LB498" s="313"/>
      <c r="LD498" s="313"/>
      <c r="LF498" s="313"/>
      <c r="LH498" s="313"/>
      <c r="LJ498" s="313"/>
      <c r="LL498" s="313"/>
      <c r="LN498" s="313"/>
      <c r="LP498" s="313"/>
      <c r="LR498" s="313"/>
      <c r="LT498" s="313"/>
      <c r="LV498" s="313"/>
      <c r="LX498" s="313"/>
      <c r="LZ498" s="313"/>
      <c r="MB498" s="313"/>
      <c r="MD498" s="313"/>
      <c r="MF498" s="313"/>
      <c r="MH498" s="313"/>
      <c r="MJ498" s="313"/>
      <c r="ML498" s="313"/>
      <c r="MN498" s="313"/>
      <c r="MP498" s="313"/>
      <c r="MR498" s="313"/>
      <c r="MT498" s="313"/>
      <c r="MV498" s="313"/>
      <c r="MX498" s="313"/>
      <c r="MZ498" s="313"/>
      <c r="NB498" s="313"/>
      <c r="ND498" s="313"/>
      <c r="NF498" s="313"/>
      <c r="NH498" s="313"/>
      <c r="NJ498" s="313"/>
      <c r="NL498" s="313"/>
      <c r="NN498" s="313"/>
      <c r="NP498" s="313"/>
      <c r="NR498" s="313"/>
    </row>
    <row r="499" spans="1:382" s="281" customFormat="1" ht="150" customHeight="1">
      <c r="A499"/>
      <c r="B499"/>
      <c r="C499"/>
      <c r="D499"/>
      <c r="E499"/>
      <c r="F499"/>
      <c r="G499"/>
      <c r="H499"/>
      <c r="I499" t="str">
        <f>IF(M499="","",INDEX(Criterion_list!F:F,MATCH('MMS criteria'!M499,Criterion_list!C:C,0)))</f>
        <v/>
      </c>
      <c r="J499" s="312"/>
      <c r="K499" s="316" t="str">
        <f>IFERROR(IF(_xlfn.XLOOKUP($M499,Criterion_list!$C:$C,Criterion_list!A:A)=0,"",_xlfn.XLOOKUP($M499,Criterion_list!$C:$C,Criterion_list!A:A)),"")</f>
        <v/>
      </c>
      <c r="L499" s="317" t="str">
        <f>IFERROR(IF(_xlfn.XLOOKUP($M499,Criterion_list!$C:$C,Criterion_list!B:B)=0,"",_xlfn.XLOOKUP($M499,Criterion_list!$C:$C,Criterion_list!B:B)),"")</f>
        <v/>
      </c>
      <c r="M499" s="317" t="str">
        <f>IF(J499="","",_xlfn.XLOOKUP(J499,'Criteria Mapping'!B:B,'Criteria Mapping'!A:A))</f>
        <v/>
      </c>
      <c r="N499" s="318" t="str">
        <f>IFERROR(IF(_xlfn.XLOOKUP($J499,Criterion_list!$J:$J,Criterion_list!D:D)=0,"",_xlfn.XLOOKUP($J499,Criterion_list!$J:$J,Criterion_list!D:D)),"")</f>
        <v/>
      </c>
      <c r="O499" s="318" t="str">
        <f>IFERROR(IF(_xlfn.XLOOKUP($M499,Criterion_list!$C:$C,Criterion_list!E:E)=0,"",_xlfn.XLOOKUP($M499,Criterion_list!$C:$C,Criterion_list!E:E)),"")</f>
        <v/>
      </c>
      <c r="P499" s="330"/>
      <c r="Q499" s="304"/>
      <c r="R499" s="319" t="str">
        <f t="shared" si="7"/>
        <v/>
      </c>
      <c r="S499" s="304"/>
      <c r="T499" s="306"/>
      <c r="U499" s="305"/>
      <c r="V499" s="304"/>
      <c r="W499" s="304"/>
      <c r="X499" s="320" t="str">
        <f>IF(M499="","",_xlfn.XLOOKUP(M499,'Criteria Mapping'!A:A,'Criteria Mapping'!W:W))</f>
        <v/>
      </c>
      <c r="Y499" s="320" t="str">
        <f>IF(M499="","",_xlfn.XLOOKUP(M499,'Criteria Mapping'!A:A,'Criteria Mapping'!AH:AH))</f>
        <v/>
      </c>
      <c r="Z499" s="320" t="str">
        <f>IF(M499="","",_xlfn.XLOOKUP(M499,'Criteria Mapping'!A:A,'Criteria Mapping'!AD:AD))</f>
        <v/>
      </c>
      <c r="AA499"/>
      <c r="AC499" s="313"/>
      <c r="AE499" s="313"/>
      <c r="AG499" s="313"/>
      <c r="AI499" s="313"/>
      <c r="AK499" s="313"/>
      <c r="AM499" s="313"/>
      <c r="AO499" s="313"/>
      <c r="AQ499" s="313"/>
      <c r="AS499" s="313"/>
      <c r="AU499" s="313"/>
      <c r="KR499" s="313"/>
      <c r="KT499" s="313"/>
      <c r="KV499" s="313"/>
      <c r="KX499" s="313"/>
      <c r="KZ499" s="313"/>
      <c r="LB499" s="313"/>
      <c r="LD499" s="313"/>
      <c r="LF499" s="313"/>
      <c r="LH499" s="313"/>
      <c r="LJ499" s="313"/>
      <c r="LL499" s="313"/>
      <c r="LN499" s="313"/>
      <c r="LP499" s="313"/>
      <c r="LR499" s="313"/>
      <c r="LT499" s="313"/>
      <c r="LV499" s="313"/>
      <c r="LX499" s="313"/>
      <c r="LZ499" s="313"/>
      <c r="MB499" s="313"/>
      <c r="MD499" s="313"/>
      <c r="MF499" s="313"/>
      <c r="MH499" s="313"/>
      <c r="MJ499" s="313"/>
      <c r="ML499" s="313"/>
      <c r="MN499" s="313"/>
      <c r="MP499" s="313"/>
      <c r="MR499" s="313"/>
      <c r="MT499" s="313"/>
      <c r="MV499" s="313"/>
      <c r="MX499" s="313"/>
      <c r="MZ499" s="313"/>
      <c r="NB499" s="313"/>
      <c r="ND499" s="313"/>
      <c r="NF499" s="313"/>
      <c r="NH499" s="313"/>
      <c r="NJ499" s="313"/>
      <c r="NL499" s="313"/>
      <c r="NN499" s="313"/>
      <c r="NP499" s="313"/>
      <c r="NR499" s="313"/>
    </row>
    <row r="500" spans="1:382" s="281" customFormat="1" ht="150" customHeight="1">
      <c r="A500"/>
      <c r="B500"/>
      <c r="C500"/>
      <c r="D500"/>
      <c r="E500"/>
      <c r="F500"/>
      <c r="G500"/>
      <c r="H500"/>
      <c r="I500" t="str">
        <f>IF(M500="","",INDEX(Criterion_list!F:F,MATCH('MMS criteria'!M500,Criterion_list!C:C,0)))</f>
        <v/>
      </c>
      <c r="J500" s="312"/>
      <c r="K500" s="316" t="str">
        <f>IFERROR(IF(_xlfn.XLOOKUP($M500,Criterion_list!$C:$C,Criterion_list!A:A)=0,"",_xlfn.XLOOKUP($M500,Criterion_list!$C:$C,Criterion_list!A:A)),"")</f>
        <v/>
      </c>
      <c r="L500" s="317" t="str">
        <f>IFERROR(IF(_xlfn.XLOOKUP($M500,Criterion_list!$C:$C,Criterion_list!B:B)=0,"",_xlfn.XLOOKUP($M500,Criterion_list!$C:$C,Criterion_list!B:B)),"")</f>
        <v/>
      </c>
      <c r="M500" s="317" t="str">
        <f>IF(J500="","",_xlfn.XLOOKUP(J500,'Criteria Mapping'!B:B,'Criteria Mapping'!A:A))</f>
        <v/>
      </c>
      <c r="N500" s="318" t="str">
        <f>IFERROR(IF(_xlfn.XLOOKUP($J500,Criterion_list!$J:$J,Criterion_list!D:D)=0,"",_xlfn.XLOOKUP($J500,Criterion_list!$J:$J,Criterion_list!D:D)),"")</f>
        <v/>
      </c>
      <c r="O500" s="318" t="str">
        <f>IFERROR(IF(_xlfn.XLOOKUP($M500,Criterion_list!$C:$C,Criterion_list!E:E)=0,"",_xlfn.XLOOKUP($M500,Criterion_list!$C:$C,Criterion_list!E:E)),"")</f>
        <v/>
      </c>
      <c r="P500" s="330"/>
      <c r="Q500" s="304"/>
      <c r="R500" s="319" t="str">
        <f t="shared" si="7"/>
        <v/>
      </c>
      <c r="S500" s="304"/>
      <c r="T500" s="306"/>
      <c r="U500" s="305"/>
      <c r="V500" s="304"/>
      <c r="W500" s="304"/>
      <c r="X500" s="320" t="str">
        <f>IF(M500="","",_xlfn.XLOOKUP(M500,'Criteria Mapping'!A:A,'Criteria Mapping'!W:W))</f>
        <v/>
      </c>
      <c r="Y500" s="320" t="str">
        <f>IF(M500="","",_xlfn.XLOOKUP(M500,'Criteria Mapping'!A:A,'Criteria Mapping'!AH:AH))</f>
        <v/>
      </c>
      <c r="Z500" s="320" t="str">
        <f>IF(M500="","",_xlfn.XLOOKUP(M500,'Criteria Mapping'!A:A,'Criteria Mapping'!AD:AD))</f>
        <v/>
      </c>
      <c r="AA500"/>
      <c r="AC500" s="313"/>
      <c r="AE500" s="313"/>
      <c r="AG500" s="313"/>
      <c r="AI500" s="313"/>
      <c r="AK500" s="313"/>
      <c r="AM500" s="313"/>
      <c r="AO500" s="313"/>
      <c r="AQ500" s="313"/>
      <c r="AS500" s="313"/>
      <c r="AU500" s="313"/>
      <c r="KR500" s="313"/>
      <c r="KT500" s="313"/>
      <c r="KV500" s="313"/>
      <c r="KX500" s="313"/>
      <c r="KZ500" s="313"/>
      <c r="LB500" s="313"/>
      <c r="LD500" s="313"/>
      <c r="LF500" s="313"/>
      <c r="LH500" s="313"/>
      <c r="LJ500" s="313"/>
      <c r="LL500" s="313"/>
      <c r="LN500" s="313"/>
      <c r="LP500" s="313"/>
      <c r="LR500" s="313"/>
      <c r="LT500" s="313"/>
      <c r="LV500" s="313"/>
      <c r="LX500" s="313"/>
      <c r="LZ500" s="313"/>
      <c r="MB500" s="313"/>
      <c r="MD500" s="313"/>
      <c r="MF500" s="313"/>
      <c r="MH500" s="313"/>
      <c r="MJ500" s="313"/>
      <c r="ML500" s="313"/>
      <c r="MN500" s="313"/>
      <c r="MP500" s="313"/>
      <c r="MR500" s="313"/>
      <c r="MT500" s="313"/>
      <c r="MV500" s="313"/>
      <c r="MX500" s="313"/>
      <c r="MZ500" s="313"/>
      <c r="NB500" s="313"/>
      <c r="ND500" s="313"/>
      <c r="NF500" s="313"/>
      <c r="NH500" s="313"/>
      <c r="NJ500" s="313"/>
      <c r="NL500" s="313"/>
      <c r="NN500" s="313"/>
      <c r="NP500" s="313"/>
      <c r="NR500" s="313"/>
    </row>
    <row r="501" spans="1:382" s="281" customFormat="1" ht="150" customHeight="1">
      <c r="A501"/>
      <c r="B501"/>
      <c r="C501"/>
      <c r="D501"/>
      <c r="E501"/>
      <c r="F501"/>
      <c r="G501"/>
      <c r="H501"/>
      <c r="I501" t="str">
        <f>IF(M501="","",INDEX(Criterion_list!F:F,MATCH('MMS criteria'!M501,Criterion_list!C:C,0)))</f>
        <v/>
      </c>
      <c r="J501" s="312"/>
      <c r="K501" s="316" t="str">
        <f>IFERROR(IF(_xlfn.XLOOKUP($M501,Criterion_list!$C:$C,Criterion_list!A:A)=0,"",_xlfn.XLOOKUP($M501,Criterion_list!$C:$C,Criterion_list!A:A)),"")</f>
        <v/>
      </c>
      <c r="L501" s="317" t="str">
        <f>IFERROR(IF(_xlfn.XLOOKUP($M501,Criterion_list!$C:$C,Criterion_list!B:B)=0,"",_xlfn.XLOOKUP($M501,Criterion_list!$C:$C,Criterion_list!B:B)),"")</f>
        <v/>
      </c>
      <c r="M501" s="317" t="str">
        <f>IF(J501="","",_xlfn.XLOOKUP(J501,'Criteria Mapping'!B:B,'Criteria Mapping'!A:A))</f>
        <v/>
      </c>
      <c r="N501" s="318" t="str">
        <f>IFERROR(IF(_xlfn.XLOOKUP($J501,Criterion_list!$J:$J,Criterion_list!D:D)=0,"",_xlfn.XLOOKUP($J501,Criterion_list!$J:$J,Criterion_list!D:D)),"")</f>
        <v/>
      </c>
      <c r="O501" s="318" t="str">
        <f>IFERROR(IF(_xlfn.XLOOKUP($M501,Criterion_list!$C:$C,Criterion_list!E:E)=0,"",_xlfn.XLOOKUP($M501,Criterion_list!$C:$C,Criterion_list!E:E)),"")</f>
        <v/>
      </c>
      <c r="P501" s="330"/>
      <c r="Q501" s="304"/>
      <c r="R501" s="319" t="str">
        <f t="shared" si="7"/>
        <v/>
      </c>
      <c r="S501" s="304"/>
      <c r="T501" s="306"/>
      <c r="U501" s="305"/>
      <c r="V501" s="304"/>
      <c r="W501" s="304"/>
      <c r="X501" s="320" t="str">
        <f>IF(M501="","",_xlfn.XLOOKUP(M501,'Criteria Mapping'!A:A,'Criteria Mapping'!W:W))</f>
        <v/>
      </c>
      <c r="Y501" s="320" t="str">
        <f>IF(M501="","",_xlfn.XLOOKUP(M501,'Criteria Mapping'!A:A,'Criteria Mapping'!AH:AH))</f>
        <v/>
      </c>
      <c r="Z501" s="320" t="str">
        <f>IF(M501="","",_xlfn.XLOOKUP(M501,'Criteria Mapping'!A:A,'Criteria Mapping'!AD:AD))</f>
        <v/>
      </c>
      <c r="AA501"/>
      <c r="AC501" s="313"/>
      <c r="AE501" s="313"/>
      <c r="AG501" s="313"/>
      <c r="AI501" s="313"/>
      <c r="AK501" s="313"/>
      <c r="AM501" s="313"/>
      <c r="AO501" s="313"/>
      <c r="AQ501" s="313"/>
      <c r="AS501" s="313"/>
      <c r="AU501" s="313"/>
      <c r="KR501" s="313"/>
      <c r="KT501" s="313"/>
      <c r="KV501" s="313"/>
      <c r="KX501" s="313"/>
      <c r="KZ501" s="313"/>
      <c r="LB501" s="313"/>
      <c r="LD501" s="313"/>
      <c r="LF501" s="313"/>
      <c r="LH501" s="313"/>
      <c r="LJ501" s="313"/>
      <c r="LL501" s="313"/>
      <c r="LN501" s="313"/>
      <c r="LP501" s="313"/>
      <c r="LR501" s="313"/>
      <c r="LT501" s="313"/>
      <c r="LV501" s="313"/>
      <c r="LX501" s="313"/>
      <c r="LZ501" s="313"/>
      <c r="MB501" s="313"/>
      <c r="MD501" s="313"/>
      <c r="MF501" s="313"/>
      <c r="MH501" s="313"/>
      <c r="MJ501" s="313"/>
      <c r="ML501" s="313"/>
      <c r="MN501" s="313"/>
      <c r="MP501" s="313"/>
      <c r="MR501" s="313"/>
      <c r="MT501" s="313"/>
      <c r="MV501" s="313"/>
      <c r="MX501" s="313"/>
      <c r="MZ501" s="313"/>
      <c r="NB501" s="313"/>
      <c r="ND501" s="313"/>
      <c r="NF501" s="313"/>
      <c r="NH501" s="313"/>
      <c r="NJ501" s="313"/>
      <c r="NL501" s="313"/>
      <c r="NN501" s="313"/>
      <c r="NP501" s="313"/>
      <c r="NR501" s="313"/>
    </row>
    <row r="502" spans="1:382" s="281" customFormat="1" ht="150" customHeight="1">
      <c r="A502"/>
      <c r="B502"/>
      <c r="C502"/>
      <c r="D502"/>
      <c r="E502"/>
      <c r="F502"/>
      <c r="G502"/>
      <c r="H502"/>
      <c r="I502" t="str">
        <f>IF(M502="","",INDEX(Criterion_list!F:F,MATCH('MMS criteria'!M502,Criterion_list!C:C,0)))</f>
        <v/>
      </c>
      <c r="J502" s="312"/>
      <c r="K502" s="316" t="str">
        <f>IFERROR(IF(_xlfn.XLOOKUP($M502,Criterion_list!$C:$C,Criterion_list!A:A)=0,"",_xlfn.XLOOKUP($M502,Criterion_list!$C:$C,Criterion_list!A:A)),"")</f>
        <v/>
      </c>
      <c r="L502" s="317" t="str">
        <f>IFERROR(IF(_xlfn.XLOOKUP($M502,Criterion_list!$C:$C,Criterion_list!B:B)=0,"",_xlfn.XLOOKUP($M502,Criterion_list!$C:$C,Criterion_list!B:B)),"")</f>
        <v/>
      </c>
      <c r="M502" s="317" t="str">
        <f>IF(J502="","",_xlfn.XLOOKUP(J502,'Criteria Mapping'!B:B,'Criteria Mapping'!A:A))</f>
        <v/>
      </c>
      <c r="N502" s="318" t="str">
        <f>IFERROR(IF(_xlfn.XLOOKUP($J502,Criterion_list!$J:$J,Criterion_list!D:D)=0,"",_xlfn.XLOOKUP($J502,Criterion_list!$J:$J,Criterion_list!D:D)),"")</f>
        <v/>
      </c>
      <c r="O502" s="318" t="str">
        <f>IFERROR(IF(_xlfn.XLOOKUP($M502,Criterion_list!$C:$C,Criterion_list!E:E)=0,"",_xlfn.XLOOKUP($M502,Criterion_list!$C:$C,Criterion_list!E:E)),"")</f>
        <v/>
      </c>
      <c r="P502" s="330"/>
      <c r="Q502" s="304"/>
      <c r="R502" s="319" t="str">
        <f t="shared" si="7"/>
        <v/>
      </c>
      <c r="S502" s="304"/>
      <c r="T502" s="306"/>
      <c r="U502" s="305"/>
      <c r="V502" s="304"/>
      <c r="W502" s="304"/>
      <c r="X502" s="320" t="str">
        <f>IF(M502="","",_xlfn.XLOOKUP(M502,'Criteria Mapping'!A:A,'Criteria Mapping'!W:W))</f>
        <v/>
      </c>
      <c r="Y502" s="320" t="str">
        <f>IF(M502="","",_xlfn.XLOOKUP(M502,'Criteria Mapping'!A:A,'Criteria Mapping'!AH:AH))</f>
        <v/>
      </c>
      <c r="Z502" s="320" t="str">
        <f>IF(M502="","",_xlfn.XLOOKUP(M502,'Criteria Mapping'!A:A,'Criteria Mapping'!AD:AD))</f>
        <v/>
      </c>
      <c r="AA502"/>
      <c r="AC502" s="313"/>
      <c r="AE502" s="313"/>
      <c r="AG502" s="313"/>
      <c r="AI502" s="313"/>
      <c r="AK502" s="313"/>
      <c r="AM502" s="313"/>
      <c r="AO502" s="313"/>
      <c r="AQ502" s="313"/>
      <c r="AS502" s="313"/>
      <c r="AU502" s="313"/>
      <c r="KR502" s="313"/>
      <c r="KT502" s="313"/>
      <c r="KV502" s="313"/>
      <c r="KX502" s="313"/>
      <c r="KZ502" s="313"/>
      <c r="LB502" s="313"/>
      <c r="LD502" s="313"/>
      <c r="LF502" s="313"/>
      <c r="LH502" s="313"/>
      <c r="LJ502" s="313"/>
      <c r="LL502" s="313"/>
      <c r="LN502" s="313"/>
      <c r="LP502" s="313"/>
      <c r="LR502" s="313"/>
      <c r="LT502" s="313"/>
      <c r="LV502" s="313"/>
      <c r="LX502" s="313"/>
      <c r="LZ502" s="313"/>
      <c r="MB502" s="313"/>
      <c r="MD502" s="313"/>
      <c r="MF502" s="313"/>
      <c r="MH502" s="313"/>
      <c r="MJ502" s="313"/>
      <c r="ML502" s="313"/>
      <c r="MN502" s="313"/>
      <c r="MP502" s="313"/>
      <c r="MR502" s="313"/>
      <c r="MT502" s="313"/>
      <c r="MV502" s="313"/>
      <c r="MX502" s="313"/>
      <c r="MZ502" s="313"/>
      <c r="NB502" s="313"/>
      <c r="ND502" s="313"/>
      <c r="NF502" s="313"/>
      <c r="NH502" s="313"/>
      <c r="NJ502" s="313"/>
      <c r="NL502" s="313"/>
      <c r="NN502" s="313"/>
      <c r="NP502" s="313"/>
      <c r="NR502" s="313"/>
    </row>
    <row r="503" spans="1:382" s="281" customFormat="1" ht="150" customHeight="1">
      <c r="A503"/>
      <c r="B503"/>
      <c r="C503"/>
      <c r="D503"/>
      <c r="E503"/>
      <c r="F503"/>
      <c r="G503"/>
      <c r="H503"/>
      <c r="I503" t="str">
        <f>IF(M503="","",INDEX(Criterion_list!F:F,MATCH('MMS criteria'!M503,Criterion_list!C:C,0)))</f>
        <v/>
      </c>
      <c r="J503" s="312"/>
      <c r="K503" s="316" t="str">
        <f>IFERROR(IF(_xlfn.XLOOKUP($M503,Criterion_list!$C:$C,Criterion_list!A:A)=0,"",_xlfn.XLOOKUP($M503,Criterion_list!$C:$C,Criterion_list!A:A)),"")</f>
        <v/>
      </c>
      <c r="L503" s="317" t="str">
        <f>IFERROR(IF(_xlfn.XLOOKUP($M503,Criterion_list!$C:$C,Criterion_list!B:B)=0,"",_xlfn.XLOOKUP($M503,Criterion_list!$C:$C,Criterion_list!B:B)),"")</f>
        <v/>
      </c>
      <c r="M503" s="317" t="str">
        <f>IF(J503="","",_xlfn.XLOOKUP(J503,'Criteria Mapping'!B:B,'Criteria Mapping'!A:A))</f>
        <v/>
      </c>
      <c r="N503" s="318" t="str">
        <f>IFERROR(IF(_xlfn.XLOOKUP($J503,Criterion_list!$J:$J,Criterion_list!D:D)=0,"",_xlfn.XLOOKUP($J503,Criterion_list!$J:$J,Criterion_list!D:D)),"")</f>
        <v/>
      </c>
      <c r="O503" s="318" t="str">
        <f>IFERROR(IF(_xlfn.XLOOKUP($M503,Criterion_list!$C:$C,Criterion_list!E:E)=0,"",_xlfn.XLOOKUP($M503,Criterion_list!$C:$C,Criterion_list!E:E)),"")</f>
        <v/>
      </c>
      <c r="P503" s="330"/>
      <c r="Q503" s="304"/>
      <c r="R503" s="319" t="str">
        <f t="shared" si="7"/>
        <v/>
      </c>
      <c r="S503" s="304"/>
      <c r="T503" s="306"/>
      <c r="U503" s="305"/>
      <c r="V503" s="304"/>
      <c r="W503" s="304"/>
      <c r="X503" s="320" t="str">
        <f>IF(M503="","",_xlfn.XLOOKUP(M503,'Criteria Mapping'!A:A,'Criteria Mapping'!W:W))</f>
        <v/>
      </c>
      <c r="Y503" s="320" t="str">
        <f>IF(M503="","",_xlfn.XLOOKUP(M503,'Criteria Mapping'!A:A,'Criteria Mapping'!AH:AH))</f>
        <v/>
      </c>
      <c r="Z503" s="320" t="str">
        <f>IF(M503="","",_xlfn.XLOOKUP(M503,'Criteria Mapping'!A:A,'Criteria Mapping'!AD:AD))</f>
        <v/>
      </c>
      <c r="AA503"/>
      <c r="AC503" s="313"/>
      <c r="AE503" s="313"/>
      <c r="AG503" s="313"/>
      <c r="AI503" s="313"/>
      <c r="AK503" s="313"/>
      <c r="AM503" s="313"/>
      <c r="AO503" s="313"/>
      <c r="AQ503" s="313"/>
      <c r="AS503" s="313"/>
      <c r="AU503" s="313"/>
      <c r="KR503" s="313"/>
      <c r="KT503" s="313"/>
      <c r="KV503" s="313"/>
      <c r="KX503" s="313"/>
      <c r="KZ503" s="313"/>
      <c r="LB503" s="313"/>
      <c r="LD503" s="313"/>
      <c r="LF503" s="313"/>
      <c r="LH503" s="313"/>
      <c r="LJ503" s="313"/>
      <c r="LL503" s="313"/>
      <c r="LN503" s="313"/>
      <c r="LP503" s="313"/>
      <c r="LR503" s="313"/>
      <c r="LT503" s="313"/>
      <c r="LV503" s="313"/>
      <c r="LX503" s="313"/>
      <c r="LZ503" s="313"/>
      <c r="MB503" s="313"/>
      <c r="MD503" s="313"/>
      <c r="MF503" s="313"/>
      <c r="MH503" s="313"/>
      <c r="MJ503" s="313"/>
      <c r="ML503" s="313"/>
      <c r="MN503" s="313"/>
      <c r="MP503" s="313"/>
      <c r="MR503" s="313"/>
      <c r="MT503" s="313"/>
      <c r="MV503" s="313"/>
      <c r="MX503" s="313"/>
      <c r="MZ503" s="313"/>
      <c r="NB503" s="313"/>
      <c r="ND503" s="313"/>
      <c r="NF503" s="313"/>
      <c r="NH503" s="313"/>
      <c r="NJ503" s="313"/>
      <c r="NL503" s="313"/>
      <c r="NN503" s="313"/>
      <c r="NP503" s="313"/>
      <c r="NR503" s="313"/>
    </row>
    <row r="504" spans="1:382" s="281" customFormat="1" ht="150" customHeight="1">
      <c r="A504"/>
      <c r="B504"/>
      <c r="C504"/>
      <c r="D504"/>
      <c r="E504"/>
      <c r="F504"/>
      <c r="G504"/>
      <c r="H504"/>
      <c r="I504" t="str">
        <f>IF(M504="","",INDEX(Criterion_list!F:F,MATCH('MMS criteria'!M504,Criterion_list!C:C,0)))</f>
        <v/>
      </c>
      <c r="J504" s="312"/>
      <c r="K504" s="316" t="str">
        <f>IFERROR(IF(_xlfn.XLOOKUP($M504,Criterion_list!$C:$C,Criterion_list!A:A)=0,"",_xlfn.XLOOKUP($M504,Criterion_list!$C:$C,Criterion_list!A:A)),"")</f>
        <v/>
      </c>
      <c r="L504" s="317" t="str">
        <f>IFERROR(IF(_xlfn.XLOOKUP($M504,Criterion_list!$C:$C,Criterion_list!B:B)=0,"",_xlfn.XLOOKUP($M504,Criterion_list!$C:$C,Criterion_list!B:B)),"")</f>
        <v/>
      </c>
      <c r="M504" s="317" t="str">
        <f>IF(J504="","",_xlfn.XLOOKUP(J504,'Criteria Mapping'!B:B,'Criteria Mapping'!A:A))</f>
        <v/>
      </c>
      <c r="N504" s="318" t="str">
        <f>IFERROR(IF(_xlfn.XLOOKUP($J504,Criterion_list!$J:$J,Criterion_list!D:D)=0,"",_xlfn.XLOOKUP($J504,Criterion_list!$J:$J,Criterion_list!D:D)),"")</f>
        <v/>
      </c>
      <c r="O504" s="318" t="str">
        <f>IFERROR(IF(_xlfn.XLOOKUP($M504,Criterion_list!$C:$C,Criterion_list!E:E)=0,"",_xlfn.XLOOKUP($M504,Criterion_list!$C:$C,Criterion_list!E:E)),"")</f>
        <v/>
      </c>
      <c r="P504" s="330"/>
      <c r="Q504" s="304"/>
      <c r="R504" s="319" t="str">
        <f t="shared" si="7"/>
        <v/>
      </c>
      <c r="S504" s="304"/>
      <c r="T504" s="306"/>
      <c r="U504" s="305"/>
      <c r="V504" s="304"/>
      <c r="W504" s="304"/>
      <c r="X504" s="320" t="str">
        <f>IF(M504="","",_xlfn.XLOOKUP(M504,'Criteria Mapping'!A:A,'Criteria Mapping'!W:W))</f>
        <v/>
      </c>
      <c r="Y504" s="320" t="str">
        <f>IF(M504="","",_xlfn.XLOOKUP(M504,'Criteria Mapping'!A:A,'Criteria Mapping'!AH:AH))</f>
        <v/>
      </c>
      <c r="Z504" s="320" t="str">
        <f>IF(M504="","",_xlfn.XLOOKUP(M504,'Criteria Mapping'!A:A,'Criteria Mapping'!AD:AD))</f>
        <v/>
      </c>
      <c r="AA504"/>
      <c r="AC504" s="313"/>
      <c r="AE504" s="313"/>
      <c r="AG504" s="313"/>
      <c r="AI504" s="313"/>
      <c r="AK504" s="313"/>
      <c r="AM504" s="313"/>
      <c r="AO504" s="313"/>
      <c r="AQ504" s="313"/>
      <c r="AS504" s="313"/>
      <c r="AU504" s="313"/>
      <c r="KR504" s="313"/>
      <c r="KT504" s="313"/>
      <c r="KV504" s="313"/>
      <c r="KX504" s="313"/>
      <c r="KZ504" s="313"/>
      <c r="LB504" s="313"/>
      <c r="LD504" s="313"/>
      <c r="LF504" s="313"/>
      <c r="LH504" s="313"/>
      <c r="LJ504" s="313"/>
      <c r="LL504" s="313"/>
      <c r="LN504" s="313"/>
      <c r="LP504" s="313"/>
      <c r="LR504" s="313"/>
      <c r="LT504" s="313"/>
      <c r="LV504" s="313"/>
      <c r="LX504" s="313"/>
      <c r="LZ504" s="313"/>
      <c r="MB504" s="313"/>
      <c r="MD504" s="313"/>
      <c r="MF504" s="313"/>
      <c r="MH504" s="313"/>
      <c r="MJ504" s="313"/>
      <c r="ML504" s="313"/>
      <c r="MN504" s="313"/>
      <c r="MP504" s="313"/>
      <c r="MR504" s="313"/>
      <c r="MT504" s="313"/>
      <c r="MV504" s="313"/>
      <c r="MX504" s="313"/>
      <c r="MZ504" s="313"/>
      <c r="NB504" s="313"/>
      <c r="ND504" s="313"/>
      <c r="NF504" s="313"/>
      <c r="NH504" s="313"/>
      <c r="NJ504" s="313"/>
      <c r="NL504" s="313"/>
      <c r="NN504" s="313"/>
      <c r="NP504" s="313"/>
      <c r="NR504" s="313"/>
    </row>
    <row r="505" spans="1:382" s="281" customFormat="1" ht="150" customHeight="1">
      <c r="A505"/>
      <c r="B505"/>
      <c r="C505"/>
      <c r="D505"/>
      <c r="E505"/>
      <c r="F505"/>
      <c r="G505"/>
      <c r="H505"/>
      <c r="I505" t="str">
        <f>IF(M505="","",INDEX(Criterion_list!F:F,MATCH('MMS criteria'!M505,Criterion_list!C:C,0)))</f>
        <v/>
      </c>
      <c r="J505" s="312"/>
      <c r="K505" s="316" t="str">
        <f>IFERROR(IF(_xlfn.XLOOKUP($M505,Criterion_list!$C:$C,Criterion_list!A:A)=0,"",_xlfn.XLOOKUP($M505,Criterion_list!$C:$C,Criterion_list!A:A)),"")</f>
        <v/>
      </c>
      <c r="L505" s="317" t="str">
        <f>IFERROR(IF(_xlfn.XLOOKUP($M505,Criterion_list!$C:$C,Criterion_list!B:B)=0,"",_xlfn.XLOOKUP($M505,Criterion_list!$C:$C,Criterion_list!B:B)),"")</f>
        <v/>
      </c>
      <c r="M505" s="317" t="str">
        <f>IF(J505="","",_xlfn.XLOOKUP(J505,'Criteria Mapping'!B:B,'Criteria Mapping'!A:A))</f>
        <v/>
      </c>
      <c r="N505" s="318" t="str">
        <f>IFERROR(IF(_xlfn.XLOOKUP($J505,Criterion_list!$J:$J,Criterion_list!D:D)=0,"",_xlfn.XLOOKUP($J505,Criterion_list!$J:$J,Criterion_list!D:D)),"")</f>
        <v/>
      </c>
      <c r="O505" s="318" t="str">
        <f>IFERROR(IF(_xlfn.XLOOKUP($M505,Criterion_list!$C:$C,Criterion_list!E:E)=0,"",_xlfn.XLOOKUP($M505,Criterion_list!$C:$C,Criterion_list!E:E)),"")</f>
        <v/>
      </c>
      <c r="P505" s="330"/>
      <c r="Q505" s="304"/>
      <c r="R505" s="319" t="str">
        <f t="shared" si="7"/>
        <v/>
      </c>
      <c r="S505" s="304"/>
      <c r="T505" s="306"/>
      <c r="U505" s="305"/>
      <c r="V505" s="304"/>
      <c r="W505" s="304"/>
      <c r="X505" s="320" t="str">
        <f>IF(M505="","",_xlfn.XLOOKUP(M505,'Criteria Mapping'!A:A,'Criteria Mapping'!W:W))</f>
        <v/>
      </c>
      <c r="Y505" s="320" t="str">
        <f>IF(M505="","",_xlfn.XLOOKUP(M505,'Criteria Mapping'!A:A,'Criteria Mapping'!AH:AH))</f>
        <v/>
      </c>
      <c r="Z505" s="320" t="str">
        <f>IF(M505="","",_xlfn.XLOOKUP(M505,'Criteria Mapping'!A:A,'Criteria Mapping'!AD:AD))</f>
        <v/>
      </c>
      <c r="AA505"/>
      <c r="AC505" s="313"/>
      <c r="AE505" s="313"/>
      <c r="AG505" s="313"/>
      <c r="AI505" s="313"/>
      <c r="AK505" s="313"/>
      <c r="AM505" s="313"/>
      <c r="AO505" s="313"/>
      <c r="AQ505" s="313"/>
      <c r="AS505" s="313"/>
      <c r="AU505" s="313"/>
      <c r="KR505" s="313"/>
      <c r="KT505" s="313"/>
      <c r="KV505" s="313"/>
      <c r="KX505" s="313"/>
      <c r="KZ505" s="313"/>
      <c r="LB505" s="313"/>
      <c r="LD505" s="313"/>
      <c r="LF505" s="313"/>
      <c r="LH505" s="313"/>
      <c r="LJ505" s="313"/>
      <c r="LL505" s="313"/>
      <c r="LN505" s="313"/>
      <c r="LP505" s="313"/>
      <c r="LR505" s="313"/>
      <c r="LT505" s="313"/>
      <c r="LV505" s="313"/>
      <c r="LX505" s="313"/>
      <c r="LZ505" s="313"/>
      <c r="MB505" s="313"/>
      <c r="MD505" s="313"/>
      <c r="MF505" s="313"/>
      <c r="MH505" s="313"/>
      <c r="MJ505" s="313"/>
      <c r="ML505" s="313"/>
      <c r="MN505" s="313"/>
      <c r="MP505" s="313"/>
      <c r="MR505" s="313"/>
      <c r="MT505" s="313"/>
      <c r="MV505" s="313"/>
      <c r="MX505" s="313"/>
      <c r="MZ505" s="313"/>
      <c r="NB505" s="313"/>
      <c r="ND505" s="313"/>
      <c r="NF505" s="313"/>
      <c r="NH505" s="313"/>
      <c r="NJ505" s="313"/>
      <c r="NL505" s="313"/>
      <c r="NN505" s="313"/>
      <c r="NP505" s="313"/>
      <c r="NR505" s="313"/>
    </row>
    <row r="506" spans="1:382" s="281" customFormat="1" ht="150" customHeight="1">
      <c r="A506"/>
      <c r="B506"/>
      <c r="C506"/>
      <c r="D506"/>
      <c r="E506"/>
      <c r="F506"/>
      <c r="G506"/>
      <c r="H506"/>
      <c r="I506" t="str">
        <f>IF(M506="","",INDEX(Criterion_list!F:F,MATCH('MMS criteria'!M506,Criterion_list!C:C,0)))</f>
        <v/>
      </c>
      <c r="J506" s="312"/>
      <c r="K506" s="316" t="str">
        <f>IFERROR(IF(_xlfn.XLOOKUP($M506,Criterion_list!$C:$C,Criterion_list!A:A)=0,"",_xlfn.XLOOKUP($M506,Criterion_list!$C:$C,Criterion_list!A:A)),"")</f>
        <v/>
      </c>
      <c r="L506" s="317" t="str">
        <f>IFERROR(IF(_xlfn.XLOOKUP($M506,Criterion_list!$C:$C,Criterion_list!B:B)=0,"",_xlfn.XLOOKUP($M506,Criterion_list!$C:$C,Criterion_list!B:B)),"")</f>
        <v/>
      </c>
      <c r="M506" s="317" t="str">
        <f>IF(J506="","",_xlfn.XLOOKUP(J506,'Criteria Mapping'!B:B,'Criteria Mapping'!A:A))</f>
        <v/>
      </c>
      <c r="N506" s="318" t="str">
        <f>IFERROR(IF(_xlfn.XLOOKUP($J506,Criterion_list!$J:$J,Criterion_list!D:D)=0,"",_xlfn.XLOOKUP($J506,Criterion_list!$J:$J,Criterion_list!D:D)),"")</f>
        <v/>
      </c>
      <c r="O506" s="318" t="str">
        <f>IFERROR(IF(_xlfn.XLOOKUP($M506,Criterion_list!$C:$C,Criterion_list!E:E)=0,"",_xlfn.XLOOKUP($M506,Criterion_list!$C:$C,Criterion_list!E:E)),"")</f>
        <v/>
      </c>
      <c r="P506" s="330"/>
      <c r="Q506" s="304"/>
      <c r="R506" s="319" t="str">
        <f t="shared" si="7"/>
        <v/>
      </c>
      <c r="S506" s="304"/>
      <c r="T506" s="306"/>
      <c r="U506" s="305"/>
      <c r="V506" s="304"/>
      <c r="W506" s="304"/>
      <c r="X506" s="320" t="str">
        <f>IF(M506="","",_xlfn.XLOOKUP(M506,'Criteria Mapping'!A:A,'Criteria Mapping'!W:W))</f>
        <v/>
      </c>
      <c r="Y506" s="320" t="str">
        <f>IF(M506="","",_xlfn.XLOOKUP(M506,'Criteria Mapping'!A:A,'Criteria Mapping'!AH:AH))</f>
        <v/>
      </c>
      <c r="Z506" s="320" t="str">
        <f>IF(M506="","",_xlfn.XLOOKUP(M506,'Criteria Mapping'!A:A,'Criteria Mapping'!AD:AD))</f>
        <v/>
      </c>
      <c r="AA506"/>
      <c r="AC506" s="313"/>
      <c r="AE506" s="313"/>
      <c r="AG506" s="313"/>
      <c r="AI506" s="313"/>
      <c r="AK506" s="313"/>
      <c r="AM506" s="313"/>
      <c r="AO506" s="313"/>
      <c r="AQ506" s="313"/>
      <c r="AS506" s="313"/>
      <c r="AU506" s="313"/>
      <c r="KR506" s="313"/>
      <c r="KT506" s="313"/>
      <c r="KV506" s="313"/>
      <c r="KX506" s="313"/>
      <c r="KZ506" s="313"/>
      <c r="LB506" s="313"/>
      <c r="LD506" s="313"/>
      <c r="LF506" s="313"/>
      <c r="LH506" s="313"/>
      <c r="LJ506" s="313"/>
      <c r="LL506" s="313"/>
      <c r="LN506" s="313"/>
      <c r="LP506" s="313"/>
      <c r="LR506" s="313"/>
      <c r="LT506" s="313"/>
      <c r="LV506" s="313"/>
      <c r="LX506" s="313"/>
      <c r="LZ506" s="313"/>
      <c r="MB506" s="313"/>
      <c r="MD506" s="313"/>
      <c r="MF506" s="313"/>
      <c r="MH506" s="313"/>
      <c r="MJ506" s="313"/>
      <c r="ML506" s="313"/>
      <c r="MN506" s="313"/>
      <c r="MP506" s="313"/>
      <c r="MR506" s="313"/>
      <c r="MT506" s="313"/>
      <c r="MV506" s="313"/>
      <c r="MX506" s="313"/>
      <c r="MZ506" s="313"/>
      <c r="NB506" s="313"/>
      <c r="ND506" s="313"/>
      <c r="NF506" s="313"/>
      <c r="NH506" s="313"/>
      <c r="NJ506" s="313"/>
      <c r="NL506" s="313"/>
      <c r="NN506" s="313"/>
      <c r="NP506" s="313"/>
      <c r="NR506" s="313"/>
    </row>
    <row r="507" spans="1:382" s="281" customFormat="1" ht="150" customHeight="1">
      <c r="A507"/>
      <c r="B507"/>
      <c r="C507"/>
      <c r="D507"/>
      <c r="E507"/>
      <c r="F507"/>
      <c r="G507"/>
      <c r="H507"/>
      <c r="I507" t="str">
        <f>IF(M507="","",INDEX(Criterion_list!F:F,MATCH('MMS criteria'!M507,Criterion_list!C:C,0)))</f>
        <v/>
      </c>
      <c r="J507" s="312"/>
      <c r="K507" s="316" t="str">
        <f>IFERROR(IF(_xlfn.XLOOKUP($M507,Criterion_list!$C:$C,Criterion_list!A:A)=0,"",_xlfn.XLOOKUP($M507,Criterion_list!$C:$C,Criterion_list!A:A)),"")</f>
        <v/>
      </c>
      <c r="L507" s="317" t="str">
        <f>IFERROR(IF(_xlfn.XLOOKUP($M507,Criterion_list!$C:$C,Criterion_list!B:B)=0,"",_xlfn.XLOOKUP($M507,Criterion_list!$C:$C,Criterion_list!B:B)),"")</f>
        <v/>
      </c>
      <c r="M507" s="317" t="str">
        <f>IF(J507="","",_xlfn.XLOOKUP(J507,'Criteria Mapping'!B:B,'Criteria Mapping'!A:A))</f>
        <v/>
      </c>
      <c r="N507" s="318" t="str">
        <f>IFERROR(IF(_xlfn.XLOOKUP($J507,Criterion_list!$J:$J,Criterion_list!D:D)=0,"",_xlfn.XLOOKUP($J507,Criterion_list!$J:$J,Criterion_list!D:D)),"")</f>
        <v/>
      </c>
      <c r="O507" s="318" t="str">
        <f>IFERROR(IF(_xlfn.XLOOKUP($M507,Criterion_list!$C:$C,Criterion_list!E:E)=0,"",_xlfn.XLOOKUP($M507,Criterion_list!$C:$C,Criterion_list!E:E)),"")</f>
        <v/>
      </c>
      <c r="P507" s="330"/>
      <c r="Q507" s="304"/>
      <c r="R507" s="319" t="str">
        <f t="shared" si="7"/>
        <v/>
      </c>
      <c r="S507" s="304"/>
      <c r="T507" s="306"/>
      <c r="U507" s="305"/>
      <c r="V507" s="304"/>
      <c r="W507" s="304"/>
      <c r="X507" s="320" t="str">
        <f>IF(M507="","",_xlfn.XLOOKUP(M507,'Criteria Mapping'!A:A,'Criteria Mapping'!W:W))</f>
        <v/>
      </c>
      <c r="Y507" s="320" t="str">
        <f>IF(M507="","",_xlfn.XLOOKUP(M507,'Criteria Mapping'!A:A,'Criteria Mapping'!AH:AH))</f>
        <v/>
      </c>
      <c r="Z507" s="320" t="str">
        <f>IF(M507="","",_xlfn.XLOOKUP(M507,'Criteria Mapping'!A:A,'Criteria Mapping'!AD:AD))</f>
        <v/>
      </c>
      <c r="AA507"/>
      <c r="AC507" s="313"/>
      <c r="AE507" s="313"/>
      <c r="AG507" s="313"/>
      <c r="AI507" s="313"/>
      <c r="AK507" s="313"/>
      <c r="AM507" s="313"/>
      <c r="AO507" s="313"/>
      <c r="AQ507" s="313"/>
      <c r="AS507" s="313"/>
      <c r="AU507" s="313"/>
      <c r="KR507" s="313"/>
      <c r="KT507" s="313"/>
      <c r="KV507" s="313"/>
      <c r="KX507" s="313"/>
      <c r="KZ507" s="313"/>
      <c r="LB507" s="313"/>
      <c r="LD507" s="313"/>
      <c r="LF507" s="313"/>
      <c r="LH507" s="313"/>
      <c r="LJ507" s="313"/>
      <c r="LL507" s="313"/>
      <c r="LN507" s="313"/>
      <c r="LP507" s="313"/>
      <c r="LR507" s="313"/>
      <c r="LT507" s="313"/>
      <c r="LV507" s="313"/>
      <c r="LX507" s="313"/>
      <c r="LZ507" s="313"/>
      <c r="MB507" s="313"/>
      <c r="MD507" s="313"/>
      <c r="MF507" s="313"/>
      <c r="MH507" s="313"/>
      <c r="MJ507" s="313"/>
      <c r="ML507" s="313"/>
      <c r="MN507" s="313"/>
      <c r="MP507" s="313"/>
      <c r="MR507" s="313"/>
      <c r="MT507" s="313"/>
      <c r="MV507" s="313"/>
      <c r="MX507" s="313"/>
      <c r="MZ507" s="313"/>
      <c r="NB507" s="313"/>
      <c r="ND507" s="313"/>
      <c r="NF507" s="313"/>
      <c r="NH507" s="313"/>
      <c r="NJ507" s="313"/>
      <c r="NL507" s="313"/>
      <c r="NN507" s="313"/>
      <c r="NP507" s="313"/>
      <c r="NR507" s="313"/>
    </row>
    <row r="508" spans="1:382" s="281" customFormat="1" ht="150" customHeight="1">
      <c r="A508"/>
      <c r="B508"/>
      <c r="C508"/>
      <c r="D508"/>
      <c r="E508"/>
      <c r="F508"/>
      <c r="G508"/>
      <c r="H508"/>
      <c r="I508" t="str">
        <f>IF(M508="","",INDEX(Criterion_list!F:F,MATCH('MMS criteria'!M508,Criterion_list!C:C,0)))</f>
        <v/>
      </c>
      <c r="J508" s="312"/>
      <c r="K508" s="316" t="str">
        <f>IFERROR(IF(_xlfn.XLOOKUP($M508,Criterion_list!$C:$C,Criterion_list!A:A)=0,"",_xlfn.XLOOKUP($M508,Criterion_list!$C:$C,Criterion_list!A:A)),"")</f>
        <v/>
      </c>
      <c r="L508" s="317" t="str">
        <f>IFERROR(IF(_xlfn.XLOOKUP($M508,Criterion_list!$C:$C,Criterion_list!B:B)=0,"",_xlfn.XLOOKUP($M508,Criterion_list!$C:$C,Criterion_list!B:B)),"")</f>
        <v/>
      </c>
      <c r="M508" s="317" t="str">
        <f>IF(J508="","",_xlfn.XLOOKUP(J508,'Criteria Mapping'!B:B,'Criteria Mapping'!A:A))</f>
        <v/>
      </c>
      <c r="N508" s="318" t="str">
        <f>IFERROR(IF(_xlfn.XLOOKUP($J508,Criterion_list!$J:$J,Criterion_list!D:D)=0,"",_xlfn.XLOOKUP($J508,Criterion_list!$J:$J,Criterion_list!D:D)),"")</f>
        <v/>
      </c>
      <c r="O508" s="318" t="str">
        <f>IFERROR(IF(_xlfn.XLOOKUP($M508,Criterion_list!$C:$C,Criterion_list!E:E)=0,"",_xlfn.XLOOKUP($M508,Criterion_list!$C:$C,Criterion_list!E:E)),"")</f>
        <v/>
      </c>
      <c r="P508" s="330"/>
      <c r="Q508" s="304"/>
      <c r="R508" s="319" t="str">
        <f t="shared" si="7"/>
        <v/>
      </c>
      <c r="S508" s="304"/>
      <c r="T508" s="306"/>
      <c r="U508" s="305"/>
      <c r="V508" s="304"/>
      <c r="W508" s="304"/>
      <c r="X508" s="320" t="str">
        <f>IF(M508="","",_xlfn.XLOOKUP(M508,'Criteria Mapping'!A:A,'Criteria Mapping'!W:W))</f>
        <v/>
      </c>
      <c r="Y508" s="320" t="str">
        <f>IF(M508="","",_xlfn.XLOOKUP(M508,'Criteria Mapping'!A:A,'Criteria Mapping'!AH:AH))</f>
        <v/>
      </c>
      <c r="Z508" s="320" t="str">
        <f>IF(M508="","",_xlfn.XLOOKUP(M508,'Criteria Mapping'!A:A,'Criteria Mapping'!AD:AD))</f>
        <v/>
      </c>
      <c r="AA508"/>
      <c r="AC508" s="313"/>
      <c r="AE508" s="313"/>
      <c r="AG508" s="313"/>
      <c r="AI508" s="313"/>
      <c r="AK508" s="313"/>
      <c r="AM508" s="313"/>
      <c r="AO508" s="313"/>
      <c r="AQ508" s="313"/>
      <c r="AS508" s="313"/>
      <c r="AU508" s="313"/>
      <c r="KR508" s="313"/>
      <c r="KT508" s="313"/>
      <c r="KV508" s="313"/>
      <c r="KX508" s="313"/>
      <c r="KZ508" s="313"/>
      <c r="LB508" s="313"/>
      <c r="LD508" s="313"/>
      <c r="LF508" s="313"/>
      <c r="LH508" s="313"/>
      <c r="LJ508" s="313"/>
      <c r="LL508" s="313"/>
      <c r="LN508" s="313"/>
      <c r="LP508" s="313"/>
      <c r="LR508" s="313"/>
      <c r="LT508" s="313"/>
      <c r="LV508" s="313"/>
      <c r="LX508" s="313"/>
      <c r="LZ508" s="313"/>
      <c r="MB508" s="313"/>
      <c r="MD508" s="313"/>
      <c r="MF508" s="313"/>
      <c r="MH508" s="313"/>
      <c r="MJ508" s="313"/>
      <c r="ML508" s="313"/>
      <c r="MN508" s="313"/>
      <c r="MP508" s="313"/>
      <c r="MR508" s="313"/>
      <c r="MT508" s="313"/>
      <c r="MV508" s="313"/>
      <c r="MX508" s="313"/>
      <c r="MZ508" s="313"/>
      <c r="NB508" s="313"/>
      <c r="ND508" s="313"/>
      <c r="NF508" s="313"/>
      <c r="NH508" s="313"/>
      <c r="NJ508" s="313"/>
      <c r="NL508" s="313"/>
      <c r="NN508" s="313"/>
      <c r="NP508" s="313"/>
      <c r="NR508" s="313"/>
    </row>
    <row r="509" spans="1:382" s="281" customFormat="1" ht="150" customHeight="1">
      <c r="A509"/>
      <c r="B509"/>
      <c r="C509"/>
      <c r="D509"/>
      <c r="E509"/>
      <c r="F509"/>
      <c r="G509"/>
      <c r="H509"/>
      <c r="I509" t="str">
        <f>IF(M509="","",INDEX(Criterion_list!F:F,MATCH('MMS criteria'!M509,Criterion_list!C:C,0)))</f>
        <v/>
      </c>
      <c r="J509" s="312"/>
      <c r="K509" s="316" t="str">
        <f>IFERROR(IF(_xlfn.XLOOKUP($M509,Criterion_list!$C:$C,Criterion_list!A:A)=0,"",_xlfn.XLOOKUP($M509,Criterion_list!$C:$C,Criterion_list!A:A)),"")</f>
        <v/>
      </c>
      <c r="L509" s="317" t="str">
        <f>IFERROR(IF(_xlfn.XLOOKUP($M509,Criterion_list!$C:$C,Criterion_list!B:B)=0,"",_xlfn.XLOOKUP($M509,Criterion_list!$C:$C,Criterion_list!B:B)),"")</f>
        <v/>
      </c>
      <c r="M509" s="317" t="str">
        <f>IF(J509="","",_xlfn.XLOOKUP(J509,'Criteria Mapping'!B:B,'Criteria Mapping'!A:A))</f>
        <v/>
      </c>
      <c r="N509" s="318" t="str">
        <f>IFERROR(IF(_xlfn.XLOOKUP($J509,Criterion_list!$J:$J,Criterion_list!D:D)=0,"",_xlfn.XLOOKUP($J509,Criterion_list!$J:$J,Criterion_list!D:D)),"")</f>
        <v/>
      </c>
      <c r="O509" s="318" t="str">
        <f>IFERROR(IF(_xlfn.XLOOKUP($M509,Criterion_list!$C:$C,Criterion_list!E:E)=0,"",_xlfn.XLOOKUP($M509,Criterion_list!$C:$C,Criterion_list!E:E)),"")</f>
        <v/>
      </c>
      <c r="P509" s="330"/>
      <c r="Q509" s="304"/>
      <c r="R509" s="319" t="str">
        <f t="shared" si="7"/>
        <v/>
      </c>
      <c r="S509" s="304"/>
      <c r="T509" s="306"/>
      <c r="U509" s="305"/>
      <c r="V509" s="304"/>
      <c r="W509" s="304"/>
      <c r="X509" s="320" t="str">
        <f>IF(M509="","",_xlfn.XLOOKUP(M509,'Criteria Mapping'!A:A,'Criteria Mapping'!W:W))</f>
        <v/>
      </c>
      <c r="Y509" s="320" t="str">
        <f>IF(M509="","",_xlfn.XLOOKUP(M509,'Criteria Mapping'!A:A,'Criteria Mapping'!AH:AH))</f>
        <v/>
      </c>
      <c r="Z509" s="320" t="str">
        <f>IF(M509="","",_xlfn.XLOOKUP(M509,'Criteria Mapping'!A:A,'Criteria Mapping'!AD:AD))</f>
        <v/>
      </c>
      <c r="AA509"/>
      <c r="AC509" s="313"/>
      <c r="AE509" s="313"/>
      <c r="AG509" s="313"/>
      <c r="AI509" s="313"/>
      <c r="AK509" s="313"/>
      <c r="AM509" s="313"/>
      <c r="AO509" s="313"/>
      <c r="AQ509" s="313"/>
      <c r="AS509" s="313"/>
      <c r="AU509" s="313"/>
      <c r="KR509" s="313"/>
      <c r="KT509" s="313"/>
      <c r="KV509" s="313"/>
      <c r="KX509" s="313"/>
      <c r="KZ509" s="313"/>
      <c r="LB509" s="313"/>
      <c r="LD509" s="313"/>
      <c r="LF509" s="313"/>
      <c r="LH509" s="313"/>
      <c r="LJ509" s="313"/>
      <c r="LL509" s="313"/>
      <c r="LN509" s="313"/>
      <c r="LP509" s="313"/>
      <c r="LR509" s="313"/>
      <c r="LT509" s="313"/>
      <c r="LV509" s="313"/>
      <c r="LX509" s="313"/>
      <c r="LZ509" s="313"/>
      <c r="MB509" s="313"/>
      <c r="MD509" s="313"/>
      <c r="MF509" s="313"/>
      <c r="MH509" s="313"/>
      <c r="MJ509" s="313"/>
      <c r="ML509" s="313"/>
      <c r="MN509" s="313"/>
      <c r="MP509" s="313"/>
      <c r="MR509" s="313"/>
      <c r="MT509" s="313"/>
      <c r="MV509" s="313"/>
      <c r="MX509" s="313"/>
      <c r="MZ509" s="313"/>
      <c r="NB509" s="313"/>
      <c r="ND509" s="313"/>
      <c r="NF509" s="313"/>
      <c r="NH509" s="313"/>
      <c r="NJ509" s="313"/>
      <c r="NL509" s="313"/>
      <c r="NN509" s="313"/>
      <c r="NP509" s="313"/>
      <c r="NR509" s="313"/>
    </row>
    <row r="510" spans="1:382" s="281" customFormat="1" ht="150" customHeight="1">
      <c r="A510"/>
      <c r="B510"/>
      <c r="C510"/>
      <c r="D510"/>
      <c r="E510"/>
      <c r="F510"/>
      <c r="G510"/>
      <c r="H510"/>
      <c r="I510" t="str">
        <f>IF(M510="","",INDEX(Criterion_list!F:F,MATCH('MMS criteria'!M510,Criterion_list!C:C,0)))</f>
        <v/>
      </c>
      <c r="J510" s="312"/>
      <c r="K510" s="316" t="str">
        <f>IFERROR(IF(_xlfn.XLOOKUP($M510,Criterion_list!$C:$C,Criterion_list!A:A)=0,"",_xlfn.XLOOKUP($M510,Criterion_list!$C:$C,Criterion_list!A:A)),"")</f>
        <v/>
      </c>
      <c r="L510" s="317" t="str">
        <f>IFERROR(IF(_xlfn.XLOOKUP($M510,Criterion_list!$C:$C,Criterion_list!B:B)=0,"",_xlfn.XLOOKUP($M510,Criterion_list!$C:$C,Criterion_list!B:B)),"")</f>
        <v/>
      </c>
      <c r="M510" s="317" t="str">
        <f>IF(J510="","",_xlfn.XLOOKUP(J510,'Criteria Mapping'!B:B,'Criteria Mapping'!A:A))</f>
        <v/>
      </c>
      <c r="N510" s="318" t="str">
        <f>IFERROR(IF(_xlfn.XLOOKUP($J510,Criterion_list!$J:$J,Criterion_list!D:D)=0,"",_xlfn.XLOOKUP($J510,Criterion_list!$J:$J,Criterion_list!D:D)),"")</f>
        <v/>
      </c>
      <c r="O510" s="318" t="str">
        <f>IFERROR(IF(_xlfn.XLOOKUP($M510,Criterion_list!$C:$C,Criterion_list!E:E)=0,"",_xlfn.XLOOKUP($M510,Criterion_list!$C:$C,Criterion_list!E:E)),"")</f>
        <v/>
      </c>
      <c r="P510" s="330"/>
      <c r="Q510" s="304"/>
      <c r="R510" s="319" t="str">
        <f t="shared" si="7"/>
        <v/>
      </c>
      <c r="S510" s="304"/>
      <c r="T510" s="306"/>
      <c r="U510" s="305"/>
      <c r="V510" s="304"/>
      <c r="W510" s="304"/>
      <c r="X510" s="320" t="str">
        <f>IF(M510="","",_xlfn.XLOOKUP(M510,'Criteria Mapping'!A:A,'Criteria Mapping'!W:W))</f>
        <v/>
      </c>
      <c r="Y510" s="320" t="str">
        <f>IF(M510="","",_xlfn.XLOOKUP(M510,'Criteria Mapping'!A:A,'Criteria Mapping'!AH:AH))</f>
        <v/>
      </c>
      <c r="Z510" s="320" t="str">
        <f>IF(M510="","",_xlfn.XLOOKUP(M510,'Criteria Mapping'!A:A,'Criteria Mapping'!AD:AD))</f>
        <v/>
      </c>
      <c r="AA510"/>
      <c r="AC510" s="313"/>
      <c r="AE510" s="313"/>
      <c r="AG510" s="313"/>
      <c r="AI510" s="313"/>
      <c r="AK510" s="313"/>
      <c r="AM510" s="313"/>
      <c r="AO510" s="313"/>
      <c r="AQ510" s="313"/>
      <c r="AS510" s="313"/>
      <c r="AU510" s="313"/>
      <c r="KR510" s="313"/>
      <c r="KT510" s="313"/>
      <c r="KV510" s="313"/>
      <c r="KX510" s="313"/>
      <c r="KZ510" s="313"/>
      <c r="LB510" s="313"/>
      <c r="LD510" s="313"/>
      <c r="LF510" s="313"/>
      <c r="LH510" s="313"/>
      <c r="LJ510" s="313"/>
      <c r="LL510" s="313"/>
      <c r="LN510" s="313"/>
      <c r="LP510" s="313"/>
      <c r="LR510" s="313"/>
      <c r="LT510" s="313"/>
      <c r="LV510" s="313"/>
      <c r="LX510" s="313"/>
      <c r="LZ510" s="313"/>
      <c r="MB510" s="313"/>
      <c r="MD510" s="313"/>
      <c r="MF510" s="313"/>
      <c r="MH510" s="313"/>
      <c r="MJ510" s="313"/>
      <c r="ML510" s="313"/>
      <c r="MN510" s="313"/>
      <c r="MP510" s="313"/>
      <c r="MR510" s="313"/>
      <c r="MT510" s="313"/>
      <c r="MV510" s="313"/>
      <c r="MX510" s="313"/>
      <c r="MZ510" s="313"/>
      <c r="NB510" s="313"/>
      <c r="ND510" s="313"/>
      <c r="NF510" s="313"/>
      <c r="NH510" s="313"/>
      <c r="NJ510" s="313"/>
      <c r="NL510" s="313"/>
      <c r="NN510" s="313"/>
      <c r="NP510" s="313"/>
      <c r="NR510" s="313"/>
    </row>
    <row r="511" spans="1:382" s="281" customFormat="1" ht="150" customHeight="1">
      <c r="A511"/>
      <c r="B511"/>
      <c r="C511"/>
      <c r="D511"/>
      <c r="E511"/>
      <c r="F511"/>
      <c r="G511"/>
      <c r="H511"/>
      <c r="I511" t="str">
        <f>IF(M511="","",INDEX(Criterion_list!F:F,MATCH('MMS criteria'!M511,Criterion_list!C:C,0)))</f>
        <v/>
      </c>
      <c r="J511" s="312"/>
      <c r="K511" s="316" t="str">
        <f>IFERROR(IF(_xlfn.XLOOKUP($M511,Criterion_list!$C:$C,Criterion_list!A:A)=0,"",_xlfn.XLOOKUP($M511,Criterion_list!$C:$C,Criterion_list!A:A)),"")</f>
        <v/>
      </c>
      <c r="L511" s="317" t="str">
        <f>IFERROR(IF(_xlfn.XLOOKUP($M511,Criterion_list!$C:$C,Criterion_list!B:B)=0,"",_xlfn.XLOOKUP($M511,Criterion_list!$C:$C,Criterion_list!B:B)),"")</f>
        <v/>
      </c>
      <c r="M511" s="317" t="str">
        <f>IF(J511="","",_xlfn.XLOOKUP(J511,'Criteria Mapping'!B:B,'Criteria Mapping'!A:A))</f>
        <v/>
      </c>
      <c r="N511" s="318" t="str">
        <f>IFERROR(IF(_xlfn.XLOOKUP($J511,Criterion_list!$J:$J,Criterion_list!D:D)=0,"",_xlfn.XLOOKUP($J511,Criterion_list!$J:$J,Criterion_list!D:D)),"")</f>
        <v/>
      </c>
      <c r="O511" s="318" t="str">
        <f>IFERROR(IF(_xlfn.XLOOKUP($M511,Criterion_list!$C:$C,Criterion_list!E:E)=0,"",_xlfn.XLOOKUP($M511,Criterion_list!$C:$C,Criterion_list!E:E)),"")</f>
        <v/>
      </c>
      <c r="P511" s="330"/>
      <c r="Q511" s="304"/>
      <c r="R511" s="319" t="str">
        <f t="shared" si="7"/>
        <v/>
      </c>
      <c r="S511" s="304"/>
      <c r="T511" s="306"/>
      <c r="U511" s="305"/>
      <c r="V511" s="304"/>
      <c r="W511" s="304"/>
      <c r="X511" s="320" t="str">
        <f>IF(M511="","",_xlfn.XLOOKUP(M511,'Criteria Mapping'!A:A,'Criteria Mapping'!W:W))</f>
        <v/>
      </c>
      <c r="Y511" s="320" t="str">
        <f>IF(M511="","",_xlfn.XLOOKUP(M511,'Criteria Mapping'!A:A,'Criteria Mapping'!AH:AH))</f>
        <v/>
      </c>
      <c r="Z511" s="320" t="str">
        <f>IF(M511="","",_xlfn.XLOOKUP(M511,'Criteria Mapping'!A:A,'Criteria Mapping'!AD:AD))</f>
        <v/>
      </c>
      <c r="AA511"/>
      <c r="AC511" s="313"/>
      <c r="AE511" s="313"/>
      <c r="AG511" s="313"/>
      <c r="AI511" s="313"/>
      <c r="AK511" s="313"/>
      <c r="AM511" s="313"/>
      <c r="AO511" s="313"/>
      <c r="AQ511" s="313"/>
      <c r="AS511" s="313"/>
      <c r="AU511" s="313"/>
      <c r="KR511" s="313"/>
      <c r="KT511" s="313"/>
      <c r="KV511" s="313"/>
      <c r="KX511" s="313"/>
      <c r="KZ511" s="313"/>
      <c r="LB511" s="313"/>
      <c r="LD511" s="313"/>
      <c r="LF511" s="313"/>
      <c r="LH511" s="313"/>
      <c r="LJ511" s="313"/>
      <c r="LL511" s="313"/>
      <c r="LN511" s="313"/>
      <c r="LP511" s="313"/>
      <c r="LR511" s="313"/>
      <c r="LT511" s="313"/>
      <c r="LV511" s="313"/>
      <c r="LX511" s="313"/>
      <c r="LZ511" s="313"/>
      <c r="MB511" s="313"/>
      <c r="MD511" s="313"/>
      <c r="MF511" s="313"/>
      <c r="MH511" s="313"/>
      <c r="MJ511" s="313"/>
      <c r="ML511" s="313"/>
      <c r="MN511" s="313"/>
      <c r="MP511" s="313"/>
      <c r="MR511" s="313"/>
      <c r="MT511" s="313"/>
      <c r="MV511" s="313"/>
      <c r="MX511" s="313"/>
      <c r="MZ511" s="313"/>
      <c r="NB511" s="313"/>
      <c r="ND511" s="313"/>
      <c r="NF511" s="313"/>
      <c r="NH511" s="313"/>
      <c r="NJ511" s="313"/>
      <c r="NL511" s="313"/>
      <c r="NN511" s="313"/>
      <c r="NP511" s="313"/>
      <c r="NR511" s="313"/>
    </row>
    <row r="512" spans="1:382" s="281" customFormat="1" ht="150" customHeight="1">
      <c r="A512"/>
      <c r="B512"/>
      <c r="C512"/>
      <c r="D512"/>
      <c r="E512"/>
      <c r="F512"/>
      <c r="G512"/>
      <c r="H512"/>
      <c r="I512" t="str">
        <f>IF(M512="","",INDEX(Criterion_list!F:F,MATCH('MMS criteria'!M512,Criterion_list!C:C,0)))</f>
        <v/>
      </c>
      <c r="J512" s="312"/>
      <c r="K512" s="316" t="str">
        <f>IFERROR(IF(_xlfn.XLOOKUP($M512,Criterion_list!$C:$C,Criterion_list!A:A)=0,"",_xlfn.XLOOKUP($M512,Criterion_list!$C:$C,Criterion_list!A:A)),"")</f>
        <v/>
      </c>
      <c r="L512" s="317" t="str">
        <f>IFERROR(IF(_xlfn.XLOOKUP($M512,Criterion_list!$C:$C,Criterion_list!B:B)=0,"",_xlfn.XLOOKUP($M512,Criterion_list!$C:$C,Criterion_list!B:B)),"")</f>
        <v/>
      </c>
      <c r="M512" s="317" t="str">
        <f>IF(J512="","",_xlfn.XLOOKUP(J512,'Criteria Mapping'!B:B,'Criteria Mapping'!A:A))</f>
        <v/>
      </c>
      <c r="N512" s="318" t="str">
        <f>IFERROR(IF(_xlfn.XLOOKUP($J512,Criterion_list!$J:$J,Criterion_list!D:D)=0,"",_xlfn.XLOOKUP($J512,Criterion_list!$J:$J,Criterion_list!D:D)),"")</f>
        <v/>
      </c>
      <c r="O512" s="318" t="str">
        <f>IFERROR(IF(_xlfn.XLOOKUP($M512,Criterion_list!$C:$C,Criterion_list!E:E)=0,"",_xlfn.XLOOKUP($M512,Criterion_list!$C:$C,Criterion_list!E:E)),"")</f>
        <v/>
      </c>
      <c r="P512" s="330"/>
      <c r="Q512" s="304"/>
      <c r="R512" s="319" t="str">
        <f t="shared" si="7"/>
        <v/>
      </c>
      <c r="S512" s="304"/>
      <c r="T512" s="306"/>
      <c r="U512" s="305"/>
      <c r="V512" s="304"/>
      <c r="W512" s="304"/>
      <c r="X512" s="320" t="str">
        <f>IF(M512="","",_xlfn.XLOOKUP(M512,'Criteria Mapping'!A:A,'Criteria Mapping'!W:W))</f>
        <v/>
      </c>
      <c r="Y512" s="320" t="str">
        <f>IF(M512="","",_xlfn.XLOOKUP(M512,'Criteria Mapping'!A:A,'Criteria Mapping'!AH:AH))</f>
        <v/>
      </c>
      <c r="Z512" s="320" t="str">
        <f>IF(M512="","",_xlfn.XLOOKUP(M512,'Criteria Mapping'!A:A,'Criteria Mapping'!AD:AD))</f>
        <v/>
      </c>
      <c r="AA512"/>
      <c r="AC512" s="313"/>
      <c r="AE512" s="313"/>
      <c r="AG512" s="313"/>
      <c r="AI512" s="313"/>
      <c r="AK512" s="313"/>
      <c r="AM512" s="313"/>
      <c r="AO512" s="313"/>
      <c r="AQ512" s="313"/>
      <c r="AS512" s="313"/>
      <c r="AU512" s="313"/>
      <c r="KR512" s="313"/>
      <c r="KT512" s="313"/>
      <c r="KV512" s="313"/>
      <c r="KX512" s="313"/>
      <c r="KZ512" s="313"/>
      <c r="LB512" s="313"/>
      <c r="LD512" s="313"/>
      <c r="LF512" s="313"/>
      <c r="LH512" s="313"/>
      <c r="LJ512" s="313"/>
      <c r="LL512" s="313"/>
      <c r="LN512" s="313"/>
      <c r="LP512" s="313"/>
      <c r="LR512" s="313"/>
      <c r="LT512" s="313"/>
      <c r="LV512" s="313"/>
      <c r="LX512" s="313"/>
      <c r="LZ512" s="313"/>
      <c r="MB512" s="313"/>
      <c r="MD512" s="313"/>
      <c r="MF512" s="313"/>
      <c r="MH512" s="313"/>
      <c r="MJ512" s="313"/>
      <c r="ML512" s="313"/>
      <c r="MN512" s="313"/>
      <c r="MP512" s="313"/>
      <c r="MR512" s="313"/>
      <c r="MT512" s="313"/>
      <c r="MV512" s="313"/>
      <c r="MX512" s="313"/>
      <c r="MZ512" s="313"/>
      <c r="NB512" s="313"/>
      <c r="ND512" s="313"/>
      <c r="NF512" s="313"/>
      <c r="NH512" s="313"/>
      <c r="NJ512" s="313"/>
      <c r="NL512" s="313"/>
      <c r="NN512" s="313"/>
      <c r="NP512" s="313"/>
      <c r="NR512" s="313"/>
    </row>
    <row r="513" spans="1:382" s="281" customFormat="1" ht="150" customHeight="1">
      <c r="A513"/>
      <c r="B513"/>
      <c r="C513"/>
      <c r="D513"/>
      <c r="E513"/>
      <c r="F513"/>
      <c r="G513"/>
      <c r="H513"/>
      <c r="I513" t="str">
        <f>IF(M513="","",INDEX(Criterion_list!F:F,MATCH('MMS criteria'!M513,Criterion_list!C:C,0)))</f>
        <v/>
      </c>
      <c r="J513" s="312"/>
      <c r="K513" s="316" t="str">
        <f>IFERROR(IF(_xlfn.XLOOKUP($M513,Criterion_list!$C:$C,Criterion_list!A:A)=0,"",_xlfn.XLOOKUP($M513,Criterion_list!$C:$C,Criterion_list!A:A)),"")</f>
        <v/>
      </c>
      <c r="L513" s="317" t="str">
        <f>IFERROR(IF(_xlfn.XLOOKUP($M513,Criterion_list!$C:$C,Criterion_list!B:B)=0,"",_xlfn.XLOOKUP($M513,Criterion_list!$C:$C,Criterion_list!B:B)),"")</f>
        <v/>
      </c>
      <c r="M513" s="317" t="str">
        <f>IF(J513="","",_xlfn.XLOOKUP(J513,'Criteria Mapping'!B:B,'Criteria Mapping'!A:A))</f>
        <v/>
      </c>
      <c r="N513" s="318" t="str">
        <f>IFERROR(IF(_xlfn.XLOOKUP($J513,Criterion_list!$J:$J,Criterion_list!D:D)=0,"",_xlfn.XLOOKUP($J513,Criterion_list!$J:$J,Criterion_list!D:D)),"")</f>
        <v/>
      </c>
      <c r="O513" s="318" t="str">
        <f>IFERROR(IF(_xlfn.XLOOKUP($M513,Criterion_list!$C:$C,Criterion_list!E:E)=0,"",_xlfn.XLOOKUP($M513,Criterion_list!$C:$C,Criterion_list!E:E)),"")</f>
        <v/>
      </c>
      <c r="P513" s="330"/>
      <c r="Q513" s="304"/>
      <c r="R513" s="319" t="str">
        <f t="shared" si="7"/>
        <v/>
      </c>
      <c r="S513" s="304"/>
      <c r="T513" s="306"/>
      <c r="U513" s="305"/>
      <c r="V513" s="304"/>
      <c r="W513" s="304"/>
      <c r="X513" s="320" t="str">
        <f>IF(M513="","",_xlfn.XLOOKUP(M513,'Criteria Mapping'!A:A,'Criteria Mapping'!W:W))</f>
        <v/>
      </c>
      <c r="Y513" s="320" t="str">
        <f>IF(M513="","",_xlfn.XLOOKUP(M513,'Criteria Mapping'!A:A,'Criteria Mapping'!AH:AH))</f>
        <v/>
      </c>
      <c r="Z513" s="320" t="str">
        <f>IF(M513="","",_xlfn.XLOOKUP(M513,'Criteria Mapping'!A:A,'Criteria Mapping'!AD:AD))</f>
        <v/>
      </c>
      <c r="AA513"/>
      <c r="AC513" s="313"/>
      <c r="AE513" s="313"/>
      <c r="AG513" s="313"/>
      <c r="AI513" s="313"/>
      <c r="AK513" s="313"/>
      <c r="AM513" s="313"/>
      <c r="AO513" s="313"/>
      <c r="AQ513" s="313"/>
      <c r="AS513" s="313"/>
      <c r="AU513" s="313"/>
      <c r="KR513" s="313"/>
      <c r="KT513" s="313"/>
      <c r="KV513" s="313"/>
      <c r="KX513" s="313"/>
      <c r="KZ513" s="313"/>
      <c r="LB513" s="313"/>
      <c r="LD513" s="313"/>
      <c r="LF513" s="313"/>
      <c r="LH513" s="313"/>
      <c r="LJ513" s="313"/>
      <c r="LL513" s="313"/>
      <c r="LN513" s="313"/>
      <c r="LP513" s="313"/>
      <c r="LR513" s="313"/>
      <c r="LT513" s="313"/>
      <c r="LV513" s="313"/>
      <c r="LX513" s="313"/>
      <c r="LZ513" s="313"/>
      <c r="MB513" s="313"/>
      <c r="MD513" s="313"/>
      <c r="MF513" s="313"/>
      <c r="MH513" s="313"/>
      <c r="MJ513" s="313"/>
      <c r="ML513" s="313"/>
      <c r="MN513" s="313"/>
      <c r="MP513" s="313"/>
      <c r="MR513" s="313"/>
      <c r="MT513" s="313"/>
      <c r="MV513" s="313"/>
      <c r="MX513" s="313"/>
      <c r="MZ513" s="313"/>
      <c r="NB513" s="313"/>
      <c r="ND513" s="313"/>
      <c r="NF513" s="313"/>
      <c r="NH513" s="313"/>
      <c r="NJ513" s="313"/>
      <c r="NL513" s="313"/>
      <c r="NN513" s="313"/>
      <c r="NP513" s="313"/>
      <c r="NR513" s="313"/>
    </row>
    <row r="514" spans="1:382" s="281" customFormat="1" ht="150" customHeight="1">
      <c r="A514"/>
      <c r="B514"/>
      <c r="C514"/>
      <c r="D514"/>
      <c r="E514"/>
      <c r="F514"/>
      <c r="G514"/>
      <c r="H514"/>
      <c r="I514" t="str">
        <f>IF(M514="","",INDEX(Criterion_list!F:F,MATCH('MMS criteria'!M514,Criterion_list!C:C,0)))</f>
        <v/>
      </c>
      <c r="J514" s="312"/>
      <c r="K514" s="316" t="str">
        <f>IFERROR(IF(_xlfn.XLOOKUP($M514,Criterion_list!$C:$C,Criterion_list!A:A)=0,"",_xlfn.XLOOKUP($M514,Criterion_list!$C:$C,Criterion_list!A:A)),"")</f>
        <v/>
      </c>
      <c r="L514" s="317" t="str">
        <f>IFERROR(IF(_xlfn.XLOOKUP($M514,Criterion_list!$C:$C,Criterion_list!B:B)=0,"",_xlfn.XLOOKUP($M514,Criterion_list!$C:$C,Criterion_list!B:B)),"")</f>
        <v/>
      </c>
      <c r="M514" s="317" t="str">
        <f>IF(J514="","",_xlfn.XLOOKUP(J514,'Criteria Mapping'!B:B,'Criteria Mapping'!A:A))</f>
        <v/>
      </c>
      <c r="N514" s="318" t="str">
        <f>IFERROR(IF(_xlfn.XLOOKUP($J514,Criterion_list!$J:$J,Criterion_list!D:D)=0,"",_xlfn.XLOOKUP($J514,Criterion_list!$J:$J,Criterion_list!D:D)),"")</f>
        <v/>
      </c>
      <c r="O514" s="318" t="str">
        <f>IFERROR(IF(_xlfn.XLOOKUP($M514,Criterion_list!$C:$C,Criterion_list!E:E)=0,"",_xlfn.XLOOKUP($M514,Criterion_list!$C:$C,Criterion_list!E:E)),"")</f>
        <v/>
      </c>
      <c r="P514" s="330"/>
      <c r="Q514" s="304"/>
      <c r="R514" s="319" t="str">
        <f t="shared" si="7"/>
        <v/>
      </c>
      <c r="S514" s="304"/>
      <c r="T514" s="306"/>
      <c r="U514" s="305"/>
      <c r="V514" s="304"/>
      <c r="W514" s="304"/>
      <c r="X514" s="320" t="str">
        <f>IF(M514="","",_xlfn.XLOOKUP(M514,'Criteria Mapping'!A:A,'Criteria Mapping'!W:W))</f>
        <v/>
      </c>
      <c r="Y514" s="320" t="str">
        <f>IF(M514="","",_xlfn.XLOOKUP(M514,'Criteria Mapping'!A:A,'Criteria Mapping'!AH:AH))</f>
        <v/>
      </c>
      <c r="Z514" s="320" t="str">
        <f>IF(M514="","",_xlfn.XLOOKUP(M514,'Criteria Mapping'!A:A,'Criteria Mapping'!AD:AD))</f>
        <v/>
      </c>
      <c r="AA514"/>
      <c r="AC514" s="313"/>
      <c r="AE514" s="313"/>
      <c r="AG514" s="313"/>
      <c r="AI514" s="313"/>
      <c r="AK514" s="313"/>
      <c r="AM514" s="313"/>
      <c r="AO514" s="313"/>
      <c r="AQ514" s="313"/>
      <c r="AS514" s="313"/>
      <c r="AU514" s="313"/>
      <c r="KR514" s="313"/>
      <c r="KT514" s="313"/>
      <c r="KV514" s="313"/>
      <c r="KX514" s="313"/>
      <c r="KZ514" s="313"/>
      <c r="LB514" s="313"/>
      <c r="LD514" s="313"/>
      <c r="LF514" s="313"/>
      <c r="LH514" s="313"/>
      <c r="LJ514" s="313"/>
      <c r="LL514" s="313"/>
      <c r="LN514" s="313"/>
      <c r="LP514" s="313"/>
      <c r="LR514" s="313"/>
      <c r="LT514" s="313"/>
      <c r="LV514" s="313"/>
      <c r="LX514" s="313"/>
      <c r="LZ514" s="313"/>
      <c r="MB514" s="313"/>
      <c r="MD514" s="313"/>
      <c r="MF514" s="313"/>
      <c r="MH514" s="313"/>
      <c r="MJ514" s="313"/>
      <c r="ML514" s="313"/>
      <c r="MN514" s="313"/>
      <c r="MP514" s="313"/>
      <c r="MR514" s="313"/>
      <c r="MT514" s="313"/>
      <c r="MV514" s="313"/>
      <c r="MX514" s="313"/>
      <c r="MZ514" s="313"/>
      <c r="NB514" s="313"/>
      <c r="ND514" s="313"/>
      <c r="NF514" s="313"/>
      <c r="NH514" s="313"/>
      <c r="NJ514" s="313"/>
      <c r="NL514" s="313"/>
      <c r="NN514" s="313"/>
      <c r="NP514" s="313"/>
      <c r="NR514" s="313"/>
    </row>
    <row r="515" spans="1:382" s="281" customFormat="1" ht="150" customHeight="1">
      <c r="A515"/>
      <c r="B515"/>
      <c r="C515"/>
      <c r="D515"/>
      <c r="E515"/>
      <c r="F515"/>
      <c r="G515"/>
      <c r="H515"/>
      <c r="I515" t="str">
        <f>IF(M515="","",INDEX(Criterion_list!F:F,MATCH('MMS criteria'!M515,Criterion_list!C:C,0)))</f>
        <v/>
      </c>
      <c r="J515" s="312"/>
      <c r="K515" s="316" t="str">
        <f>IFERROR(IF(_xlfn.XLOOKUP($M515,Criterion_list!$C:$C,Criterion_list!A:A)=0,"",_xlfn.XLOOKUP($M515,Criterion_list!$C:$C,Criterion_list!A:A)),"")</f>
        <v/>
      </c>
      <c r="L515" s="317" t="str">
        <f>IFERROR(IF(_xlfn.XLOOKUP($M515,Criterion_list!$C:$C,Criterion_list!B:B)=0,"",_xlfn.XLOOKUP($M515,Criterion_list!$C:$C,Criterion_list!B:B)),"")</f>
        <v/>
      </c>
      <c r="M515" s="317" t="str">
        <f>IF(J515="","",_xlfn.XLOOKUP(J515,'Criteria Mapping'!B:B,'Criteria Mapping'!A:A))</f>
        <v/>
      </c>
      <c r="N515" s="318" t="str">
        <f>IFERROR(IF(_xlfn.XLOOKUP($J515,Criterion_list!$J:$J,Criterion_list!D:D)=0,"",_xlfn.XLOOKUP($J515,Criterion_list!$J:$J,Criterion_list!D:D)),"")</f>
        <v/>
      </c>
      <c r="O515" s="318" t="str">
        <f>IFERROR(IF(_xlfn.XLOOKUP($M515,Criterion_list!$C:$C,Criterion_list!E:E)=0,"",_xlfn.XLOOKUP($M515,Criterion_list!$C:$C,Criterion_list!E:E)),"")</f>
        <v/>
      </c>
      <c r="P515" s="330"/>
      <c r="Q515" s="304"/>
      <c r="R515" s="319" t="str">
        <f t="shared" si="7"/>
        <v/>
      </c>
      <c r="S515" s="304"/>
      <c r="T515" s="306"/>
      <c r="U515" s="305"/>
      <c r="V515" s="304"/>
      <c r="W515" s="304"/>
      <c r="X515" s="320" t="str">
        <f>IF(M515="","",_xlfn.XLOOKUP(M515,'Criteria Mapping'!A:A,'Criteria Mapping'!W:W))</f>
        <v/>
      </c>
      <c r="Y515" s="320" t="str">
        <f>IF(M515="","",_xlfn.XLOOKUP(M515,'Criteria Mapping'!A:A,'Criteria Mapping'!AH:AH))</f>
        <v/>
      </c>
      <c r="Z515" s="320" t="str">
        <f>IF(M515="","",_xlfn.XLOOKUP(M515,'Criteria Mapping'!A:A,'Criteria Mapping'!AD:AD))</f>
        <v/>
      </c>
      <c r="AA515"/>
      <c r="AC515" s="313"/>
      <c r="AE515" s="313"/>
      <c r="AG515" s="313"/>
      <c r="AI515" s="313"/>
      <c r="AK515" s="313"/>
      <c r="AM515" s="313"/>
      <c r="AO515" s="313"/>
      <c r="AQ515" s="313"/>
      <c r="AS515" s="313"/>
      <c r="AU515" s="313"/>
      <c r="KR515" s="313"/>
      <c r="KT515" s="313"/>
      <c r="KV515" s="313"/>
      <c r="KX515" s="313"/>
      <c r="KZ515" s="313"/>
      <c r="LB515" s="313"/>
      <c r="LD515" s="313"/>
      <c r="LF515" s="313"/>
      <c r="LH515" s="313"/>
      <c r="LJ515" s="313"/>
      <c r="LL515" s="313"/>
      <c r="LN515" s="313"/>
      <c r="LP515" s="313"/>
      <c r="LR515" s="313"/>
      <c r="LT515" s="313"/>
      <c r="LV515" s="313"/>
      <c r="LX515" s="313"/>
      <c r="LZ515" s="313"/>
      <c r="MB515" s="313"/>
      <c r="MD515" s="313"/>
      <c r="MF515" s="313"/>
      <c r="MH515" s="313"/>
      <c r="MJ515" s="313"/>
      <c r="ML515" s="313"/>
      <c r="MN515" s="313"/>
      <c r="MP515" s="313"/>
      <c r="MR515" s="313"/>
      <c r="MT515" s="313"/>
      <c r="MV515" s="313"/>
      <c r="MX515" s="313"/>
      <c r="MZ515" s="313"/>
      <c r="NB515" s="313"/>
      <c r="ND515" s="313"/>
      <c r="NF515" s="313"/>
      <c r="NH515" s="313"/>
      <c r="NJ515" s="313"/>
      <c r="NL515" s="313"/>
      <c r="NN515" s="313"/>
      <c r="NP515" s="313"/>
      <c r="NR515" s="313"/>
    </row>
    <row r="516" spans="1:382" s="281" customFormat="1" ht="150" customHeight="1">
      <c r="A516"/>
      <c r="B516"/>
      <c r="C516"/>
      <c r="D516"/>
      <c r="E516"/>
      <c r="F516"/>
      <c r="G516"/>
      <c r="H516"/>
      <c r="I516" t="str">
        <f>IF(M516="","",INDEX(Criterion_list!F:F,MATCH('MMS criteria'!M516,Criterion_list!C:C,0)))</f>
        <v/>
      </c>
      <c r="J516" s="312"/>
      <c r="K516" s="316" t="str">
        <f>IFERROR(IF(_xlfn.XLOOKUP($M516,Criterion_list!$C:$C,Criterion_list!A:A)=0,"",_xlfn.XLOOKUP($M516,Criterion_list!$C:$C,Criterion_list!A:A)),"")</f>
        <v/>
      </c>
      <c r="L516" s="317" t="str">
        <f>IFERROR(IF(_xlfn.XLOOKUP($M516,Criterion_list!$C:$C,Criterion_list!B:B)=0,"",_xlfn.XLOOKUP($M516,Criterion_list!$C:$C,Criterion_list!B:B)),"")</f>
        <v/>
      </c>
      <c r="M516" s="317" t="str">
        <f>IF(J516="","",_xlfn.XLOOKUP(J516,'Criteria Mapping'!B:B,'Criteria Mapping'!A:A))</f>
        <v/>
      </c>
      <c r="N516" s="318" t="str">
        <f>IFERROR(IF(_xlfn.XLOOKUP($J516,Criterion_list!$J:$J,Criterion_list!D:D)=0,"",_xlfn.XLOOKUP($J516,Criterion_list!$J:$J,Criterion_list!D:D)),"")</f>
        <v/>
      </c>
      <c r="O516" s="318" t="str">
        <f>IFERROR(IF(_xlfn.XLOOKUP($M516,Criterion_list!$C:$C,Criterion_list!E:E)=0,"",_xlfn.XLOOKUP($M516,Criterion_list!$C:$C,Criterion_list!E:E)),"")</f>
        <v/>
      </c>
      <c r="P516" s="330"/>
      <c r="Q516" s="304"/>
      <c r="R516" s="319" t="str">
        <f t="shared" si="7"/>
        <v/>
      </c>
      <c r="S516" s="304"/>
      <c r="T516" s="306"/>
      <c r="U516" s="305"/>
      <c r="V516" s="304"/>
      <c r="W516" s="304"/>
      <c r="X516" s="320" t="str">
        <f>IF(M516="","",_xlfn.XLOOKUP(M516,'Criteria Mapping'!A:A,'Criteria Mapping'!W:W))</f>
        <v/>
      </c>
      <c r="Y516" s="320" t="str">
        <f>IF(M516="","",_xlfn.XLOOKUP(M516,'Criteria Mapping'!A:A,'Criteria Mapping'!AH:AH))</f>
        <v/>
      </c>
      <c r="Z516" s="320" t="str">
        <f>IF(M516="","",_xlfn.XLOOKUP(M516,'Criteria Mapping'!A:A,'Criteria Mapping'!AD:AD))</f>
        <v/>
      </c>
      <c r="AA516"/>
      <c r="AC516" s="313"/>
      <c r="AE516" s="313"/>
      <c r="AG516" s="313"/>
      <c r="AI516" s="313"/>
      <c r="AK516" s="313"/>
      <c r="AM516" s="313"/>
      <c r="AO516" s="313"/>
      <c r="AQ516" s="313"/>
      <c r="AS516" s="313"/>
      <c r="AU516" s="313"/>
      <c r="KR516" s="313"/>
      <c r="KT516" s="313"/>
      <c r="KV516" s="313"/>
      <c r="KX516" s="313"/>
      <c r="KZ516" s="313"/>
      <c r="LB516" s="313"/>
      <c r="LD516" s="313"/>
      <c r="LF516" s="313"/>
      <c r="LH516" s="313"/>
      <c r="LJ516" s="313"/>
      <c r="LL516" s="313"/>
      <c r="LN516" s="313"/>
      <c r="LP516" s="313"/>
      <c r="LR516" s="313"/>
      <c r="LT516" s="313"/>
      <c r="LV516" s="313"/>
      <c r="LX516" s="313"/>
      <c r="LZ516" s="313"/>
      <c r="MB516" s="313"/>
      <c r="MD516" s="313"/>
      <c r="MF516" s="313"/>
      <c r="MH516" s="313"/>
      <c r="MJ516" s="313"/>
      <c r="ML516" s="313"/>
      <c r="MN516" s="313"/>
      <c r="MP516" s="313"/>
      <c r="MR516" s="313"/>
      <c r="MT516" s="313"/>
      <c r="MV516" s="313"/>
      <c r="MX516" s="313"/>
      <c r="MZ516" s="313"/>
      <c r="NB516" s="313"/>
      <c r="ND516" s="313"/>
      <c r="NF516" s="313"/>
      <c r="NH516" s="313"/>
      <c r="NJ516" s="313"/>
      <c r="NL516" s="313"/>
      <c r="NN516" s="313"/>
      <c r="NP516" s="313"/>
      <c r="NR516" s="313"/>
    </row>
    <row r="517" spans="1:382" s="281" customFormat="1" ht="150" customHeight="1">
      <c r="A517"/>
      <c r="B517"/>
      <c r="C517"/>
      <c r="D517"/>
      <c r="E517"/>
      <c r="F517"/>
      <c r="G517"/>
      <c r="H517"/>
      <c r="I517" t="str">
        <f>IF(M517="","",INDEX(Criterion_list!F:F,MATCH('MMS criteria'!M517,Criterion_list!C:C,0)))</f>
        <v/>
      </c>
      <c r="J517" s="312"/>
      <c r="K517" s="316" t="str">
        <f>IFERROR(IF(_xlfn.XLOOKUP($M517,Criterion_list!$C:$C,Criterion_list!A:A)=0,"",_xlfn.XLOOKUP($M517,Criterion_list!$C:$C,Criterion_list!A:A)),"")</f>
        <v/>
      </c>
      <c r="L517" s="317" t="str">
        <f>IFERROR(IF(_xlfn.XLOOKUP($M517,Criterion_list!$C:$C,Criterion_list!B:B)=0,"",_xlfn.XLOOKUP($M517,Criterion_list!$C:$C,Criterion_list!B:B)),"")</f>
        <v/>
      </c>
      <c r="M517" s="317" t="str">
        <f>IF(J517="","",_xlfn.XLOOKUP(J517,'Criteria Mapping'!B:B,'Criteria Mapping'!A:A))</f>
        <v/>
      </c>
      <c r="N517" s="318" t="str">
        <f>IFERROR(IF(_xlfn.XLOOKUP($J517,Criterion_list!$J:$J,Criterion_list!D:D)=0,"",_xlfn.XLOOKUP($J517,Criterion_list!$J:$J,Criterion_list!D:D)),"")</f>
        <v/>
      </c>
      <c r="O517" s="318" t="str">
        <f>IFERROR(IF(_xlfn.XLOOKUP($M517,Criterion_list!$C:$C,Criterion_list!E:E)=0,"",_xlfn.XLOOKUP($M517,Criterion_list!$C:$C,Criterion_list!E:E)),"")</f>
        <v/>
      </c>
      <c r="P517" s="330"/>
      <c r="Q517" s="304"/>
      <c r="R517" s="319" t="str">
        <f t="shared" si="7"/>
        <v/>
      </c>
      <c r="S517" s="304"/>
      <c r="T517" s="306"/>
      <c r="U517" s="305"/>
      <c r="V517" s="304"/>
      <c r="W517" s="304"/>
      <c r="X517" s="320" t="str">
        <f>IF(M517="","",_xlfn.XLOOKUP(M517,'Criteria Mapping'!A:A,'Criteria Mapping'!W:W))</f>
        <v/>
      </c>
      <c r="Y517" s="320" t="str">
        <f>IF(M517="","",_xlfn.XLOOKUP(M517,'Criteria Mapping'!A:A,'Criteria Mapping'!AH:AH))</f>
        <v/>
      </c>
      <c r="Z517" s="320" t="str">
        <f>IF(M517="","",_xlfn.XLOOKUP(M517,'Criteria Mapping'!A:A,'Criteria Mapping'!AD:AD))</f>
        <v/>
      </c>
      <c r="AA517"/>
      <c r="AC517" s="313"/>
      <c r="AE517" s="313"/>
      <c r="AG517" s="313"/>
      <c r="AI517" s="313"/>
      <c r="AK517" s="313"/>
      <c r="AM517" s="313"/>
      <c r="AO517" s="313"/>
      <c r="AQ517" s="313"/>
      <c r="AS517" s="313"/>
      <c r="AU517" s="313"/>
      <c r="KR517" s="313"/>
      <c r="KT517" s="313"/>
      <c r="KV517" s="313"/>
      <c r="KX517" s="313"/>
      <c r="KZ517" s="313"/>
      <c r="LB517" s="313"/>
      <c r="LD517" s="313"/>
      <c r="LF517" s="313"/>
      <c r="LH517" s="313"/>
      <c r="LJ517" s="313"/>
      <c r="LL517" s="313"/>
      <c r="LN517" s="313"/>
      <c r="LP517" s="313"/>
      <c r="LR517" s="313"/>
      <c r="LT517" s="313"/>
      <c r="LV517" s="313"/>
      <c r="LX517" s="313"/>
      <c r="LZ517" s="313"/>
      <c r="MB517" s="313"/>
      <c r="MD517" s="313"/>
      <c r="MF517" s="313"/>
      <c r="MH517" s="313"/>
      <c r="MJ517" s="313"/>
      <c r="ML517" s="313"/>
      <c r="MN517" s="313"/>
      <c r="MP517" s="313"/>
      <c r="MR517" s="313"/>
      <c r="MT517" s="313"/>
      <c r="MV517" s="313"/>
      <c r="MX517" s="313"/>
      <c r="MZ517" s="313"/>
      <c r="NB517" s="313"/>
      <c r="ND517" s="313"/>
      <c r="NF517" s="313"/>
      <c r="NH517" s="313"/>
      <c r="NJ517" s="313"/>
      <c r="NL517" s="313"/>
      <c r="NN517" s="313"/>
      <c r="NP517" s="313"/>
      <c r="NR517" s="313"/>
    </row>
    <row r="518" spans="1:382" s="281" customFormat="1" ht="150" customHeight="1">
      <c r="A518"/>
      <c r="B518"/>
      <c r="C518"/>
      <c r="D518"/>
      <c r="E518"/>
      <c r="F518"/>
      <c r="G518"/>
      <c r="H518"/>
      <c r="I518" t="str">
        <f>IF(M518="","",INDEX(Criterion_list!F:F,MATCH('MMS criteria'!M518,Criterion_list!C:C,0)))</f>
        <v/>
      </c>
      <c r="J518" s="312"/>
      <c r="K518" s="316" t="str">
        <f>IFERROR(IF(_xlfn.XLOOKUP($M518,Criterion_list!$C:$C,Criterion_list!A:A)=0,"",_xlfn.XLOOKUP($M518,Criterion_list!$C:$C,Criterion_list!A:A)),"")</f>
        <v/>
      </c>
      <c r="L518" s="317" t="str">
        <f>IFERROR(IF(_xlfn.XLOOKUP($M518,Criterion_list!$C:$C,Criterion_list!B:B)=0,"",_xlfn.XLOOKUP($M518,Criterion_list!$C:$C,Criterion_list!B:B)),"")</f>
        <v/>
      </c>
      <c r="M518" s="317" t="str">
        <f>IF(J518="","",_xlfn.XLOOKUP(J518,'Criteria Mapping'!B:B,'Criteria Mapping'!A:A))</f>
        <v/>
      </c>
      <c r="N518" s="318" t="str">
        <f>IFERROR(IF(_xlfn.XLOOKUP($J518,Criterion_list!$J:$J,Criterion_list!D:D)=0,"",_xlfn.XLOOKUP($J518,Criterion_list!$J:$J,Criterion_list!D:D)),"")</f>
        <v/>
      </c>
      <c r="O518" s="318" t="str">
        <f>IFERROR(IF(_xlfn.XLOOKUP($M518,Criterion_list!$C:$C,Criterion_list!E:E)=0,"",_xlfn.XLOOKUP($M518,Criterion_list!$C:$C,Criterion_list!E:E)),"")</f>
        <v/>
      </c>
      <c r="P518" s="330"/>
      <c r="Q518" s="304"/>
      <c r="R518" s="319" t="str">
        <f t="shared" si="7"/>
        <v/>
      </c>
      <c r="S518" s="304"/>
      <c r="T518" s="306"/>
      <c r="U518" s="305"/>
      <c r="V518" s="304"/>
      <c r="W518" s="304"/>
      <c r="X518" s="320" t="str">
        <f>IF(M518="","",_xlfn.XLOOKUP(M518,'Criteria Mapping'!A:A,'Criteria Mapping'!W:W))</f>
        <v/>
      </c>
      <c r="Y518" s="320" t="str">
        <f>IF(M518="","",_xlfn.XLOOKUP(M518,'Criteria Mapping'!A:A,'Criteria Mapping'!AH:AH))</f>
        <v/>
      </c>
      <c r="Z518" s="320" t="str">
        <f>IF(M518="","",_xlfn.XLOOKUP(M518,'Criteria Mapping'!A:A,'Criteria Mapping'!AD:AD))</f>
        <v/>
      </c>
      <c r="AA518"/>
      <c r="AC518" s="313"/>
      <c r="AE518" s="313"/>
      <c r="AG518" s="313"/>
      <c r="AI518" s="313"/>
      <c r="AK518" s="313"/>
      <c r="AM518" s="313"/>
      <c r="AO518" s="313"/>
      <c r="AQ518" s="313"/>
      <c r="AS518" s="313"/>
      <c r="AU518" s="313"/>
      <c r="KR518" s="313"/>
      <c r="KT518" s="313"/>
      <c r="KV518" s="313"/>
      <c r="KX518" s="313"/>
      <c r="KZ518" s="313"/>
      <c r="LB518" s="313"/>
      <c r="LD518" s="313"/>
      <c r="LF518" s="313"/>
      <c r="LH518" s="313"/>
      <c r="LJ518" s="313"/>
      <c r="LL518" s="313"/>
      <c r="LN518" s="313"/>
      <c r="LP518" s="313"/>
      <c r="LR518" s="313"/>
      <c r="LT518" s="313"/>
      <c r="LV518" s="313"/>
      <c r="LX518" s="313"/>
      <c r="LZ518" s="313"/>
      <c r="MB518" s="313"/>
      <c r="MD518" s="313"/>
      <c r="MF518" s="313"/>
      <c r="MH518" s="313"/>
      <c r="MJ518" s="313"/>
      <c r="ML518" s="313"/>
      <c r="MN518" s="313"/>
      <c r="MP518" s="313"/>
      <c r="MR518" s="313"/>
      <c r="MT518" s="313"/>
      <c r="MV518" s="313"/>
      <c r="MX518" s="313"/>
      <c r="MZ518" s="313"/>
      <c r="NB518" s="313"/>
      <c r="ND518" s="313"/>
      <c r="NF518" s="313"/>
      <c r="NH518" s="313"/>
      <c r="NJ518" s="313"/>
      <c r="NL518" s="313"/>
      <c r="NN518" s="313"/>
      <c r="NP518" s="313"/>
      <c r="NR518" s="313"/>
    </row>
    <row r="519" spans="1:382" s="281" customFormat="1" ht="150" customHeight="1">
      <c r="A519"/>
      <c r="B519"/>
      <c r="C519"/>
      <c r="D519"/>
      <c r="E519"/>
      <c r="F519"/>
      <c r="G519"/>
      <c r="H519"/>
      <c r="I519" t="str">
        <f>IF(M519="","",INDEX(Criterion_list!F:F,MATCH('MMS criteria'!M519,Criterion_list!C:C,0)))</f>
        <v/>
      </c>
      <c r="J519" s="312"/>
      <c r="K519" s="316" t="str">
        <f>IFERROR(IF(_xlfn.XLOOKUP($M519,Criterion_list!$C:$C,Criterion_list!A:A)=0,"",_xlfn.XLOOKUP($M519,Criterion_list!$C:$C,Criterion_list!A:A)),"")</f>
        <v/>
      </c>
      <c r="L519" s="317" t="str">
        <f>IFERROR(IF(_xlfn.XLOOKUP($M519,Criterion_list!$C:$C,Criterion_list!B:B)=0,"",_xlfn.XLOOKUP($M519,Criterion_list!$C:$C,Criterion_list!B:B)),"")</f>
        <v/>
      </c>
      <c r="M519" s="317" t="str">
        <f>IF(J519="","",_xlfn.XLOOKUP(J519,'Criteria Mapping'!B:B,'Criteria Mapping'!A:A))</f>
        <v/>
      </c>
      <c r="N519" s="318" t="str">
        <f>IFERROR(IF(_xlfn.XLOOKUP($J519,Criterion_list!$J:$J,Criterion_list!D:D)=0,"",_xlfn.XLOOKUP($J519,Criterion_list!$J:$J,Criterion_list!D:D)),"")</f>
        <v/>
      </c>
      <c r="O519" s="318" t="str">
        <f>IFERROR(IF(_xlfn.XLOOKUP($M519,Criterion_list!$C:$C,Criterion_list!E:E)=0,"",_xlfn.XLOOKUP($M519,Criterion_list!$C:$C,Criterion_list!E:E)),"")</f>
        <v/>
      </c>
      <c r="P519" s="330"/>
      <c r="Q519" s="304"/>
      <c r="R519" s="319" t="str">
        <f t="shared" si="7"/>
        <v/>
      </c>
      <c r="S519" s="304"/>
      <c r="T519" s="306"/>
      <c r="U519" s="305"/>
      <c r="V519" s="304"/>
      <c r="W519" s="304"/>
      <c r="X519" s="320" t="str">
        <f>IF(M519="","",_xlfn.XLOOKUP(M519,'Criteria Mapping'!A:A,'Criteria Mapping'!W:W))</f>
        <v/>
      </c>
      <c r="Y519" s="320" t="str">
        <f>IF(M519="","",_xlfn.XLOOKUP(M519,'Criteria Mapping'!A:A,'Criteria Mapping'!AH:AH))</f>
        <v/>
      </c>
      <c r="Z519" s="320" t="str">
        <f>IF(M519="","",_xlfn.XLOOKUP(M519,'Criteria Mapping'!A:A,'Criteria Mapping'!AD:AD))</f>
        <v/>
      </c>
      <c r="AA519"/>
      <c r="AC519" s="313"/>
      <c r="AE519" s="313"/>
      <c r="AG519" s="313"/>
      <c r="AI519" s="313"/>
      <c r="AK519" s="313"/>
      <c r="AM519" s="313"/>
      <c r="AO519" s="313"/>
      <c r="AQ519" s="313"/>
      <c r="AS519" s="313"/>
      <c r="AU519" s="313"/>
      <c r="KR519" s="313"/>
      <c r="KT519" s="313"/>
      <c r="KV519" s="313"/>
      <c r="KX519" s="313"/>
      <c r="KZ519" s="313"/>
      <c r="LB519" s="313"/>
      <c r="LD519" s="313"/>
      <c r="LF519" s="313"/>
      <c r="LH519" s="313"/>
      <c r="LJ519" s="313"/>
      <c r="LL519" s="313"/>
      <c r="LN519" s="313"/>
      <c r="LP519" s="313"/>
      <c r="LR519" s="313"/>
      <c r="LT519" s="313"/>
      <c r="LV519" s="313"/>
      <c r="LX519" s="313"/>
      <c r="LZ519" s="313"/>
      <c r="MB519" s="313"/>
      <c r="MD519" s="313"/>
      <c r="MF519" s="313"/>
      <c r="MH519" s="313"/>
      <c r="MJ519" s="313"/>
      <c r="ML519" s="313"/>
      <c r="MN519" s="313"/>
      <c r="MP519" s="313"/>
      <c r="MR519" s="313"/>
      <c r="MT519" s="313"/>
      <c r="MV519" s="313"/>
      <c r="MX519" s="313"/>
      <c r="MZ519" s="313"/>
      <c r="NB519" s="313"/>
      <c r="ND519" s="313"/>
      <c r="NF519" s="313"/>
      <c r="NH519" s="313"/>
      <c r="NJ519" s="313"/>
      <c r="NL519" s="313"/>
      <c r="NN519" s="313"/>
      <c r="NP519" s="313"/>
      <c r="NR519" s="313"/>
    </row>
    <row r="520" spans="1:382" s="281" customFormat="1" ht="150" customHeight="1">
      <c r="A520"/>
      <c r="B520"/>
      <c r="C520"/>
      <c r="D520"/>
      <c r="E520"/>
      <c r="F520"/>
      <c r="G520"/>
      <c r="H520"/>
      <c r="I520" t="str">
        <f>IF(M520="","",INDEX(Criterion_list!F:F,MATCH('MMS criteria'!M520,Criterion_list!C:C,0)))</f>
        <v/>
      </c>
      <c r="J520" s="312"/>
      <c r="K520" s="316" t="str">
        <f>IFERROR(IF(_xlfn.XLOOKUP($M520,Criterion_list!$C:$C,Criterion_list!A:A)=0,"",_xlfn.XLOOKUP($M520,Criterion_list!$C:$C,Criterion_list!A:A)),"")</f>
        <v/>
      </c>
      <c r="L520" s="317" t="str">
        <f>IFERROR(IF(_xlfn.XLOOKUP($M520,Criterion_list!$C:$C,Criterion_list!B:B)=0,"",_xlfn.XLOOKUP($M520,Criterion_list!$C:$C,Criterion_list!B:B)),"")</f>
        <v/>
      </c>
      <c r="M520" s="317" t="str">
        <f>IF(J520="","",_xlfn.XLOOKUP(J520,'Criteria Mapping'!B:B,'Criteria Mapping'!A:A))</f>
        <v/>
      </c>
      <c r="N520" s="318" t="str">
        <f>IFERROR(IF(_xlfn.XLOOKUP($J520,Criterion_list!$J:$J,Criterion_list!D:D)=0,"",_xlfn.XLOOKUP($J520,Criterion_list!$J:$J,Criterion_list!D:D)),"")</f>
        <v/>
      </c>
      <c r="O520" s="318" t="str">
        <f>IFERROR(IF(_xlfn.XLOOKUP($M520,Criterion_list!$C:$C,Criterion_list!E:E)=0,"",_xlfn.XLOOKUP($M520,Criterion_list!$C:$C,Criterion_list!E:E)),"")</f>
        <v/>
      </c>
      <c r="P520" s="330"/>
      <c r="Q520" s="304"/>
      <c r="R520" s="319" t="str">
        <f t="shared" si="7"/>
        <v/>
      </c>
      <c r="S520" s="304"/>
      <c r="T520" s="306"/>
      <c r="U520" s="305"/>
      <c r="V520" s="304"/>
      <c r="W520" s="304"/>
      <c r="X520" s="320" t="str">
        <f>IF(M520="","",_xlfn.XLOOKUP(M520,'Criteria Mapping'!A:A,'Criteria Mapping'!W:W))</f>
        <v/>
      </c>
      <c r="Y520" s="320" t="str">
        <f>IF(M520="","",_xlfn.XLOOKUP(M520,'Criteria Mapping'!A:A,'Criteria Mapping'!AH:AH))</f>
        <v/>
      </c>
      <c r="Z520" s="320" t="str">
        <f>IF(M520="","",_xlfn.XLOOKUP(M520,'Criteria Mapping'!A:A,'Criteria Mapping'!AD:AD))</f>
        <v/>
      </c>
      <c r="AA520"/>
      <c r="AC520" s="313"/>
      <c r="AE520" s="313"/>
      <c r="AG520" s="313"/>
      <c r="AI520" s="313"/>
      <c r="AK520" s="313"/>
      <c r="AM520" s="313"/>
      <c r="AO520" s="313"/>
      <c r="AQ520" s="313"/>
      <c r="AS520" s="313"/>
      <c r="AU520" s="313"/>
      <c r="KR520" s="313"/>
      <c r="KT520" s="313"/>
      <c r="KV520" s="313"/>
      <c r="KX520" s="313"/>
      <c r="KZ520" s="313"/>
      <c r="LB520" s="313"/>
      <c r="LD520" s="313"/>
      <c r="LF520" s="313"/>
      <c r="LH520" s="313"/>
      <c r="LJ520" s="313"/>
      <c r="LL520" s="313"/>
      <c r="LN520" s="313"/>
      <c r="LP520" s="313"/>
      <c r="LR520" s="313"/>
      <c r="LT520" s="313"/>
      <c r="LV520" s="313"/>
      <c r="LX520" s="313"/>
      <c r="LZ520" s="313"/>
      <c r="MB520" s="313"/>
      <c r="MD520" s="313"/>
      <c r="MF520" s="313"/>
      <c r="MH520" s="313"/>
      <c r="MJ520" s="313"/>
      <c r="ML520" s="313"/>
      <c r="MN520" s="313"/>
      <c r="MP520" s="313"/>
      <c r="MR520" s="313"/>
      <c r="MT520" s="313"/>
      <c r="MV520" s="313"/>
      <c r="MX520" s="313"/>
      <c r="MZ520" s="313"/>
      <c r="NB520" s="313"/>
      <c r="ND520" s="313"/>
      <c r="NF520" s="313"/>
      <c r="NH520" s="313"/>
      <c r="NJ520" s="313"/>
      <c r="NL520" s="313"/>
      <c r="NN520" s="313"/>
      <c r="NP520" s="313"/>
      <c r="NR520" s="313"/>
    </row>
    <row r="521" spans="1:382" s="281" customFormat="1" ht="150" customHeight="1">
      <c r="A521"/>
      <c r="B521"/>
      <c r="C521"/>
      <c r="D521"/>
      <c r="E521"/>
      <c r="F521"/>
      <c r="G521"/>
      <c r="H521"/>
      <c r="I521" t="str">
        <f>IF(M521="","",INDEX(Criterion_list!F:F,MATCH('MMS criteria'!M521,Criterion_list!C:C,0)))</f>
        <v/>
      </c>
      <c r="J521" s="312"/>
      <c r="K521" s="316" t="str">
        <f>IFERROR(IF(_xlfn.XLOOKUP($M521,Criterion_list!$C:$C,Criterion_list!A:A)=0,"",_xlfn.XLOOKUP($M521,Criterion_list!$C:$C,Criterion_list!A:A)),"")</f>
        <v/>
      </c>
      <c r="L521" s="317" t="str">
        <f>IFERROR(IF(_xlfn.XLOOKUP($M521,Criterion_list!$C:$C,Criterion_list!B:B)=0,"",_xlfn.XLOOKUP($M521,Criterion_list!$C:$C,Criterion_list!B:B)),"")</f>
        <v/>
      </c>
      <c r="M521" s="317" t="str">
        <f>IF(J521="","",_xlfn.XLOOKUP(J521,'Criteria Mapping'!B:B,'Criteria Mapping'!A:A))</f>
        <v/>
      </c>
      <c r="N521" s="318" t="str">
        <f>IFERROR(IF(_xlfn.XLOOKUP($J521,Criterion_list!$J:$J,Criterion_list!D:D)=0,"",_xlfn.XLOOKUP($J521,Criterion_list!$J:$J,Criterion_list!D:D)),"")</f>
        <v/>
      </c>
      <c r="O521" s="318" t="str">
        <f>IFERROR(IF(_xlfn.XLOOKUP($M521,Criterion_list!$C:$C,Criterion_list!E:E)=0,"",_xlfn.XLOOKUP($M521,Criterion_list!$C:$C,Criterion_list!E:E)),"")</f>
        <v/>
      </c>
      <c r="P521" s="330"/>
      <c r="Q521" s="304"/>
      <c r="R521" s="319" t="str">
        <f t="shared" si="7"/>
        <v/>
      </c>
      <c r="S521" s="304"/>
      <c r="T521" s="306"/>
      <c r="U521" s="305"/>
      <c r="V521" s="304"/>
      <c r="W521" s="304"/>
      <c r="X521" s="320" t="str">
        <f>IF(M521="","",_xlfn.XLOOKUP(M521,'Criteria Mapping'!A:A,'Criteria Mapping'!W:W))</f>
        <v/>
      </c>
      <c r="Y521" s="320" t="str">
        <f>IF(M521="","",_xlfn.XLOOKUP(M521,'Criteria Mapping'!A:A,'Criteria Mapping'!AH:AH))</f>
        <v/>
      </c>
      <c r="Z521" s="320" t="str">
        <f>IF(M521="","",_xlfn.XLOOKUP(M521,'Criteria Mapping'!A:A,'Criteria Mapping'!AD:AD))</f>
        <v/>
      </c>
      <c r="AA521"/>
      <c r="AC521" s="313"/>
      <c r="AE521" s="313"/>
      <c r="AG521" s="313"/>
      <c r="AI521" s="313"/>
      <c r="AK521" s="313"/>
      <c r="AM521" s="313"/>
      <c r="AO521" s="313"/>
      <c r="AQ521" s="313"/>
      <c r="AS521" s="313"/>
      <c r="AU521" s="313"/>
      <c r="KR521" s="313"/>
      <c r="KT521" s="313"/>
      <c r="KV521" s="313"/>
      <c r="KX521" s="313"/>
      <c r="KZ521" s="313"/>
      <c r="LB521" s="313"/>
      <c r="LD521" s="313"/>
      <c r="LF521" s="313"/>
      <c r="LH521" s="313"/>
      <c r="LJ521" s="313"/>
      <c r="LL521" s="313"/>
      <c r="LN521" s="313"/>
      <c r="LP521" s="313"/>
      <c r="LR521" s="313"/>
      <c r="LT521" s="313"/>
      <c r="LV521" s="313"/>
      <c r="LX521" s="313"/>
      <c r="LZ521" s="313"/>
      <c r="MB521" s="313"/>
      <c r="MD521" s="313"/>
      <c r="MF521" s="313"/>
      <c r="MH521" s="313"/>
      <c r="MJ521" s="313"/>
      <c r="ML521" s="313"/>
      <c r="MN521" s="313"/>
      <c r="MP521" s="313"/>
      <c r="MR521" s="313"/>
      <c r="MT521" s="313"/>
      <c r="MV521" s="313"/>
      <c r="MX521" s="313"/>
      <c r="MZ521" s="313"/>
      <c r="NB521" s="313"/>
      <c r="ND521" s="313"/>
      <c r="NF521" s="313"/>
      <c r="NH521" s="313"/>
      <c r="NJ521" s="313"/>
      <c r="NL521" s="313"/>
      <c r="NN521" s="313"/>
      <c r="NP521" s="313"/>
      <c r="NR521" s="313"/>
    </row>
    <row r="522" spans="1:382" s="281" customFormat="1" ht="150" customHeight="1">
      <c r="A522"/>
      <c r="B522"/>
      <c r="C522"/>
      <c r="D522"/>
      <c r="E522"/>
      <c r="F522"/>
      <c r="G522"/>
      <c r="H522"/>
      <c r="I522" t="str">
        <f>IF(M522="","",INDEX(Criterion_list!F:F,MATCH('MMS criteria'!M522,Criterion_list!C:C,0)))</f>
        <v/>
      </c>
      <c r="J522" s="312"/>
      <c r="K522" s="316" t="str">
        <f>IFERROR(IF(_xlfn.XLOOKUP($M522,Criterion_list!$C:$C,Criterion_list!A:A)=0,"",_xlfn.XLOOKUP($M522,Criterion_list!$C:$C,Criterion_list!A:A)),"")</f>
        <v/>
      </c>
      <c r="L522" s="317" t="str">
        <f>IFERROR(IF(_xlfn.XLOOKUP($M522,Criterion_list!$C:$C,Criterion_list!B:B)=0,"",_xlfn.XLOOKUP($M522,Criterion_list!$C:$C,Criterion_list!B:B)),"")</f>
        <v/>
      </c>
      <c r="M522" s="317" t="str">
        <f>IF(J522="","",_xlfn.XLOOKUP(J522,'Criteria Mapping'!B:B,'Criteria Mapping'!A:A))</f>
        <v/>
      </c>
      <c r="N522" s="318" t="str">
        <f>IFERROR(IF(_xlfn.XLOOKUP($J522,Criterion_list!$J:$J,Criterion_list!D:D)=0,"",_xlfn.XLOOKUP($J522,Criterion_list!$J:$J,Criterion_list!D:D)),"")</f>
        <v/>
      </c>
      <c r="O522" s="318" t="str">
        <f>IFERROR(IF(_xlfn.XLOOKUP($M522,Criterion_list!$C:$C,Criterion_list!E:E)=0,"",_xlfn.XLOOKUP($M522,Criterion_list!$C:$C,Criterion_list!E:E)),"")</f>
        <v/>
      </c>
      <c r="P522" s="330"/>
      <c r="Q522" s="304"/>
      <c r="R522" s="319" t="str">
        <f t="shared" si="7"/>
        <v/>
      </c>
      <c r="S522" s="304"/>
      <c r="T522" s="306"/>
      <c r="U522" s="305"/>
      <c r="V522" s="304"/>
      <c r="W522" s="304"/>
      <c r="X522" s="320" t="str">
        <f>IF(M522="","",_xlfn.XLOOKUP(M522,'Criteria Mapping'!A:A,'Criteria Mapping'!W:W))</f>
        <v/>
      </c>
      <c r="Y522" s="320" t="str">
        <f>IF(M522="","",_xlfn.XLOOKUP(M522,'Criteria Mapping'!A:A,'Criteria Mapping'!AH:AH))</f>
        <v/>
      </c>
      <c r="Z522" s="320" t="str">
        <f>IF(M522="","",_xlfn.XLOOKUP(M522,'Criteria Mapping'!A:A,'Criteria Mapping'!AD:AD))</f>
        <v/>
      </c>
      <c r="AA522"/>
      <c r="AC522" s="313"/>
      <c r="AE522" s="313"/>
      <c r="AG522" s="313"/>
      <c r="AI522" s="313"/>
      <c r="AK522" s="313"/>
      <c r="AM522" s="313"/>
      <c r="AO522" s="313"/>
      <c r="AQ522" s="313"/>
      <c r="AS522" s="313"/>
      <c r="AU522" s="313"/>
      <c r="KR522" s="313"/>
      <c r="KT522" s="313"/>
      <c r="KV522" s="313"/>
      <c r="KX522" s="313"/>
      <c r="KZ522" s="313"/>
      <c r="LB522" s="313"/>
      <c r="LD522" s="313"/>
      <c r="LF522" s="313"/>
      <c r="LH522" s="313"/>
      <c r="LJ522" s="313"/>
      <c r="LL522" s="313"/>
      <c r="LN522" s="313"/>
      <c r="LP522" s="313"/>
      <c r="LR522" s="313"/>
      <c r="LT522" s="313"/>
      <c r="LV522" s="313"/>
      <c r="LX522" s="313"/>
      <c r="LZ522" s="313"/>
      <c r="MB522" s="313"/>
      <c r="MD522" s="313"/>
      <c r="MF522" s="313"/>
      <c r="MH522" s="313"/>
      <c r="MJ522" s="313"/>
      <c r="ML522" s="313"/>
      <c r="MN522" s="313"/>
      <c r="MP522" s="313"/>
      <c r="MR522" s="313"/>
      <c r="MT522" s="313"/>
      <c r="MV522" s="313"/>
      <c r="MX522" s="313"/>
      <c r="MZ522" s="313"/>
      <c r="NB522" s="313"/>
      <c r="ND522" s="313"/>
      <c r="NF522" s="313"/>
      <c r="NH522" s="313"/>
      <c r="NJ522" s="313"/>
      <c r="NL522" s="313"/>
      <c r="NN522" s="313"/>
      <c r="NP522" s="313"/>
      <c r="NR522" s="313"/>
    </row>
    <row r="523" spans="1:382" s="281" customFormat="1" ht="150" customHeight="1">
      <c r="A523"/>
      <c r="B523"/>
      <c r="C523"/>
      <c r="D523"/>
      <c r="E523"/>
      <c r="F523"/>
      <c r="G523"/>
      <c r="H523"/>
      <c r="I523" t="str">
        <f>IF(M523="","",INDEX(Criterion_list!F:F,MATCH('MMS criteria'!M523,Criterion_list!C:C,0)))</f>
        <v/>
      </c>
      <c r="J523" s="312"/>
      <c r="K523" s="316" t="str">
        <f>IFERROR(IF(_xlfn.XLOOKUP($M523,Criterion_list!$C:$C,Criterion_list!A:A)=0,"",_xlfn.XLOOKUP($M523,Criterion_list!$C:$C,Criterion_list!A:A)),"")</f>
        <v/>
      </c>
      <c r="L523" s="317" t="str">
        <f>IFERROR(IF(_xlfn.XLOOKUP($M523,Criterion_list!$C:$C,Criterion_list!B:B)=0,"",_xlfn.XLOOKUP($M523,Criterion_list!$C:$C,Criterion_list!B:B)),"")</f>
        <v/>
      </c>
      <c r="M523" s="317" t="str">
        <f>IF(J523="","",_xlfn.XLOOKUP(J523,'Criteria Mapping'!B:B,'Criteria Mapping'!A:A))</f>
        <v/>
      </c>
      <c r="N523" s="318" t="str">
        <f>IFERROR(IF(_xlfn.XLOOKUP($J523,Criterion_list!$J:$J,Criterion_list!D:D)=0,"",_xlfn.XLOOKUP($J523,Criterion_list!$J:$J,Criterion_list!D:D)),"")</f>
        <v/>
      </c>
      <c r="O523" s="318" t="str">
        <f>IFERROR(IF(_xlfn.XLOOKUP($M523,Criterion_list!$C:$C,Criterion_list!E:E)=0,"",_xlfn.XLOOKUP($M523,Criterion_list!$C:$C,Criterion_list!E:E)),"")</f>
        <v/>
      </c>
      <c r="P523" s="330"/>
      <c r="Q523" s="304"/>
      <c r="R523" s="319" t="str">
        <f t="shared" si="7"/>
        <v/>
      </c>
      <c r="S523" s="304"/>
      <c r="T523" s="306"/>
      <c r="U523" s="305"/>
      <c r="V523" s="304"/>
      <c r="W523" s="304"/>
      <c r="X523" s="320" t="str">
        <f>IF(M523="","",_xlfn.XLOOKUP(M523,'Criteria Mapping'!A:A,'Criteria Mapping'!W:W))</f>
        <v/>
      </c>
      <c r="Y523" s="320" t="str">
        <f>IF(M523="","",_xlfn.XLOOKUP(M523,'Criteria Mapping'!A:A,'Criteria Mapping'!AH:AH))</f>
        <v/>
      </c>
      <c r="Z523" s="320" t="str">
        <f>IF(M523="","",_xlfn.XLOOKUP(M523,'Criteria Mapping'!A:A,'Criteria Mapping'!AD:AD))</f>
        <v/>
      </c>
      <c r="AA523"/>
      <c r="AC523" s="313"/>
      <c r="AE523" s="313"/>
      <c r="AG523" s="313"/>
      <c r="AI523" s="313"/>
      <c r="AK523" s="313"/>
      <c r="AM523" s="313"/>
      <c r="AO523" s="313"/>
      <c r="AQ523" s="313"/>
      <c r="AS523" s="313"/>
      <c r="AU523" s="313"/>
      <c r="KR523" s="313"/>
      <c r="KT523" s="313"/>
      <c r="KV523" s="313"/>
      <c r="KX523" s="313"/>
      <c r="KZ523" s="313"/>
      <c r="LB523" s="313"/>
      <c r="LD523" s="313"/>
      <c r="LF523" s="313"/>
      <c r="LH523" s="313"/>
      <c r="LJ523" s="313"/>
      <c r="LL523" s="313"/>
      <c r="LN523" s="313"/>
      <c r="LP523" s="313"/>
      <c r="LR523" s="313"/>
      <c r="LT523" s="313"/>
      <c r="LV523" s="313"/>
      <c r="LX523" s="313"/>
      <c r="LZ523" s="313"/>
      <c r="MB523" s="313"/>
      <c r="MD523" s="313"/>
      <c r="MF523" s="313"/>
      <c r="MH523" s="313"/>
      <c r="MJ523" s="313"/>
      <c r="ML523" s="313"/>
      <c r="MN523" s="313"/>
      <c r="MP523" s="313"/>
      <c r="MR523" s="313"/>
      <c r="MT523" s="313"/>
      <c r="MV523" s="313"/>
      <c r="MX523" s="313"/>
      <c r="MZ523" s="313"/>
      <c r="NB523" s="313"/>
      <c r="ND523" s="313"/>
      <c r="NF523" s="313"/>
      <c r="NH523" s="313"/>
      <c r="NJ523" s="313"/>
      <c r="NL523" s="313"/>
      <c r="NN523" s="313"/>
      <c r="NP523" s="313"/>
      <c r="NR523" s="313"/>
    </row>
    <row r="524" spans="1:382" s="281" customFormat="1" ht="150" customHeight="1">
      <c r="A524"/>
      <c r="B524"/>
      <c r="C524"/>
      <c r="D524"/>
      <c r="E524"/>
      <c r="F524"/>
      <c r="G524"/>
      <c r="H524"/>
      <c r="I524" t="str">
        <f>IF(M524="","",INDEX(Criterion_list!F:F,MATCH('MMS criteria'!M524,Criterion_list!C:C,0)))</f>
        <v/>
      </c>
      <c r="J524" s="312"/>
      <c r="K524" s="316" t="str">
        <f>IFERROR(IF(_xlfn.XLOOKUP($M524,Criterion_list!$C:$C,Criterion_list!A:A)=0,"",_xlfn.XLOOKUP($M524,Criterion_list!$C:$C,Criterion_list!A:A)),"")</f>
        <v/>
      </c>
      <c r="L524" s="317" t="str">
        <f>IFERROR(IF(_xlfn.XLOOKUP($M524,Criterion_list!$C:$C,Criterion_list!B:B)=0,"",_xlfn.XLOOKUP($M524,Criterion_list!$C:$C,Criterion_list!B:B)),"")</f>
        <v/>
      </c>
      <c r="M524" s="317" t="str">
        <f>IF(J524="","",_xlfn.XLOOKUP(J524,'Criteria Mapping'!B:B,'Criteria Mapping'!A:A))</f>
        <v/>
      </c>
      <c r="N524" s="318" t="str">
        <f>IFERROR(IF(_xlfn.XLOOKUP($J524,Criterion_list!$J:$J,Criterion_list!D:D)=0,"",_xlfn.XLOOKUP($J524,Criterion_list!$J:$J,Criterion_list!D:D)),"")</f>
        <v/>
      </c>
      <c r="O524" s="318" t="str">
        <f>IFERROR(IF(_xlfn.XLOOKUP($M524,Criterion_list!$C:$C,Criterion_list!E:E)=0,"",_xlfn.XLOOKUP($M524,Criterion_list!$C:$C,Criterion_list!E:E)),"")</f>
        <v/>
      </c>
      <c r="P524" s="330"/>
      <c r="Q524" s="304"/>
      <c r="R524" s="319" t="str">
        <f t="shared" si="7"/>
        <v/>
      </c>
      <c r="S524" s="304"/>
      <c r="T524" s="306"/>
      <c r="U524" s="305"/>
      <c r="V524" s="304"/>
      <c r="W524" s="304"/>
      <c r="X524" s="320" t="str">
        <f>IF(M524="","",_xlfn.XLOOKUP(M524,'Criteria Mapping'!A:A,'Criteria Mapping'!W:W))</f>
        <v/>
      </c>
      <c r="Y524" s="320" t="str">
        <f>IF(M524="","",_xlfn.XLOOKUP(M524,'Criteria Mapping'!A:A,'Criteria Mapping'!AH:AH))</f>
        <v/>
      </c>
      <c r="Z524" s="320" t="str">
        <f>IF(M524="","",_xlfn.XLOOKUP(M524,'Criteria Mapping'!A:A,'Criteria Mapping'!AD:AD))</f>
        <v/>
      </c>
      <c r="AA524"/>
      <c r="AC524" s="313"/>
      <c r="AE524" s="313"/>
      <c r="AG524" s="313"/>
      <c r="AI524" s="313"/>
      <c r="AK524" s="313"/>
      <c r="AM524" s="313"/>
      <c r="AO524" s="313"/>
      <c r="AQ524" s="313"/>
      <c r="AS524" s="313"/>
      <c r="AU524" s="313"/>
      <c r="KR524" s="313"/>
      <c r="KT524" s="313"/>
      <c r="KV524" s="313"/>
      <c r="KX524" s="313"/>
      <c r="KZ524" s="313"/>
      <c r="LB524" s="313"/>
      <c r="LD524" s="313"/>
      <c r="LF524" s="313"/>
      <c r="LH524" s="313"/>
      <c r="LJ524" s="313"/>
      <c r="LL524" s="313"/>
      <c r="LN524" s="313"/>
      <c r="LP524" s="313"/>
      <c r="LR524" s="313"/>
      <c r="LT524" s="313"/>
      <c r="LV524" s="313"/>
      <c r="LX524" s="313"/>
      <c r="LZ524" s="313"/>
      <c r="MB524" s="313"/>
      <c r="MD524" s="313"/>
      <c r="MF524" s="313"/>
      <c r="MH524" s="313"/>
      <c r="MJ524" s="313"/>
      <c r="ML524" s="313"/>
      <c r="MN524" s="313"/>
      <c r="MP524" s="313"/>
      <c r="MR524" s="313"/>
      <c r="MT524" s="313"/>
      <c r="MV524" s="313"/>
      <c r="MX524" s="313"/>
      <c r="MZ524" s="313"/>
      <c r="NB524" s="313"/>
      <c r="ND524" s="313"/>
      <c r="NF524" s="313"/>
      <c r="NH524" s="313"/>
      <c r="NJ524" s="313"/>
      <c r="NL524" s="313"/>
      <c r="NN524" s="313"/>
      <c r="NP524" s="313"/>
      <c r="NR524" s="313"/>
    </row>
    <row r="525" spans="1:382" s="281" customFormat="1" ht="150" customHeight="1">
      <c r="A525"/>
      <c r="B525"/>
      <c r="C525"/>
      <c r="D525"/>
      <c r="E525"/>
      <c r="F525"/>
      <c r="G525"/>
      <c r="H525"/>
      <c r="I525" t="str">
        <f>IF(M525="","",INDEX(Criterion_list!F:F,MATCH('MMS criteria'!M525,Criterion_list!C:C,0)))</f>
        <v/>
      </c>
      <c r="J525" s="312"/>
      <c r="K525" s="316" t="str">
        <f>IFERROR(IF(_xlfn.XLOOKUP($M525,Criterion_list!$C:$C,Criterion_list!A:A)=0,"",_xlfn.XLOOKUP($M525,Criterion_list!$C:$C,Criterion_list!A:A)),"")</f>
        <v/>
      </c>
      <c r="L525" s="317" t="str">
        <f>IFERROR(IF(_xlfn.XLOOKUP($M525,Criterion_list!$C:$C,Criterion_list!B:B)=0,"",_xlfn.XLOOKUP($M525,Criterion_list!$C:$C,Criterion_list!B:B)),"")</f>
        <v/>
      </c>
      <c r="M525" s="317" t="str">
        <f>IF(J525="","",_xlfn.XLOOKUP(J525,'Criteria Mapping'!B:B,'Criteria Mapping'!A:A))</f>
        <v/>
      </c>
      <c r="N525" s="318" t="str">
        <f>IFERROR(IF(_xlfn.XLOOKUP($J525,Criterion_list!$J:$J,Criterion_list!D:D)=0,"",_xlfn.XLOOKUP($J525,Criterion_list!$J:$J,Criterion_list!D:D)),"")</f>
        <v/>
      </c>
      <c r="O525" s="318" t="str">
        <f>IFERROR(IF(_xlfn.XLOOKUP($M525,Criterion_list!$C:$C,Criterion_list!E:E)=0,"",_xlfn.XLOOKUP($M525,Criterion_list!$C:$C,Criterion_list!E:E)),"")</f>
        <v/>
      </c>
      <c r="P525" s="330"/>
      <c r="Q525" s="304"/>
      <c r="R525" s="319" t="str">
        <f t="shared" si="7"/>
        <v/>
      </c>
      <c r="S525" s="304"/>
      <c r="T525" s="306"/>
      <c r="U525" s="305"/>
      <c r="V525" s="304"/>
      <c r="W525" s="304"/>
      <c r="X525" s="320" t="str">
        <f>IF(M525="","",_xlfn.XLOOKUP(M525,'Criteria Mapping'!A:A,'Criteria Mapping'!W:W))</f>
        <v/>
      </c>
      <c r="Y525" s="320" t="str">
        <f>IF(M525="","",_xlfn.XLOOKUP(M525,'Criteria Mapping'!A:A,'Criteria Mapping'!AH:AH))</f>
        <v/>
      </c>
      <c r="Z525" s="320" t="str">
        <f>IF(M525="","",_xlfn.XLOOKUP(M525,'Criteria Mapping'!A:A,'Criteria Mapping'!AD:AD))</f>
        <v/>
      </c>
      <c r="AA525"/>
      <c r="AC525" s="313"/>
      <c r="AE525" s="313"/>
      <c r="AG525" s="313"/>
      <c r="AI525" s="313"/>
      <c r="AK525" s="313"/>
      <c r="AM525" s="313"/>
      <c r="AO525" s="313"/>
      <c r="AQ525" s="313"/>
      <c r="AS525" s="313"/>
      <c r="AU525" s="313"/>
      <c r="KR525" s="313"/>
      <c r="KT525" s="313"/>
      <c r="KV525" s="313"/>
      <c r="KX525" s="313"/>
      <c r="KZ525" s="313"/>
      <c r="LB525" s="313"/>
      <c r="LD525" s="313"/>
      <c r="LF525" s="313"/>
      <c r="LH525" s="313"/>
      <c r="LJ525" s="313"/>
      <c r="LL525" s="313"/>
      <c r="LN525" s="313"/>
      <c r="LP525" s="313"/>
      <c r="LR525" s="313"/>
      <c r="LT525" s="313"/>
      <c r="LV525" s="313"/>
      <c r="LX525" s="313"/>
      <c r="LZ525" s="313"/>
      <c r="MB525" s="313"/>
      <c r="MD525" s="313"/>
      <c r="MF525" s="313"/>
      <c r="MH525" s="313"/>
      <c r="MJ525" s="313"/>
      <c r="ML525" s="313"/>
      <c r="MN525" s="313"/>
      <c r="MP525" s="313"/>
      <c r="MR525" s="313"/>
      <c r="MT525" s="313"/>
      <c r="MV525" s="313"/>
      <c r="MX525" s="313"/>
      <c r="MZ525" s="313"/>
      <c r="NB525" s="313"/>
      <c r="ND525" s="313"/>
      <c r="NF525" s="313"/>
      <c r="NH525" s="313"/>
      <c r="NJ525" s="313"/>
      <c r="NL525" s="313"/>
      <c r="NN525" s="313"/>
      <c r="NP525" s="313"/>
      <c r="NR525" s="313"/>
    </row>
    <row r="526" spans="1:382" s="281" customFormat="1" ht="150" customHeight="1">
      <c r="A526"/>
      <c r="B526"/>
      <c r="C526"/>
      <c r="D526"/>
      <c r="E526"/>
      <c r="F526"/>
      <c r="G526"/>
      <c r="H526"/>
      <c r="I526" t="str">
        <f>IF(M526="","",INDEX(Criterion_list!F:F,MATCH('MMS criteria'!M526,Criterion_list!C:C,0)))</f>
        <v/>
      </c>
      <c r="J526" s="312"/>
      <c r="K526" s="316" t="str">
        <f>IFERROR(IF(_xlfn.XLOOKUP($M526,Criterion_list!$C:$C,Criterion_list!A:A)=0,"",_xlfn.XLOOKUP($M526,Criterion_list!$C:$C,Criterion_list!A:A)),"")</f>
        <v/>
      </c>
      <c r="L526" s="317" t="str">
        <f>IFERROR(IF(_xlfn.XLOOKUP($M526,Criterion_list!$C:$C,Criterion_list!B:B)=0,"",_xlfn.XLOOKUP($M526,Criterion_list!$C:$C,Criterion_list!B:B)),"")</f>
        <v/>
      </c>
      <c r="M526" s="317" t="str">
        <f>IF(J526="","",_xlfn.XLOOKUP(J526,'Criteria Mapping'!B:B,'Criteria Mapping'!A:A))</f>
        <v/>
      </c>
      <c r="N526" s="318" t="str">
        <f>IFERROR(IF(_xlfn.XLOOKUP($J526,Criterion_list!$J:$J,Criterion_list!D:D)=0,"",_xlfn.XLOOKUP($J526,Criterion_list!$J:$J,Criterion_list!D:D)),"")</f>
        <v/>
      </c>
      <c r="O526" s="318" t="str">
        <f>IFERROR(IF(_xlfn.XLOOKUP($M526,Criterion_list!$C:$C,Criterion_list!E:E)=0,"",_xlfn.XLOOKUP($M526,Criterion_list!$C:$C,Criterion_list!E:E)),"")</f>
        <v/>
      </c>
      <c r="P526" s="330"/>
      <c r="Q526" s="304"/>
      <c r="R526" s="319" t="str">
        <f t="shared" si="7"/>
        <v/>
      </c>
      <c r="S526" s="304"/>
      <c r="T526" s="306"/>
      <c r="U526" s="305"/>
      <c r="V526" s="304"/>
      <c r="W526" s="304"/>
      <c r="X526" s="320" t="str">
        <f>IF(M526="","",_xlfn.XLOOKUP(M526,'Criteria Mapping'!A:A,'Criteria Mapping'!W:W))</f>
        <v/>
      </c>
      <c r="Y526" s="320" t="str">
        <f>IF(M526="","",_xlfn.XLOOKUP(M526,'Criteria Mapping'!A:A,'Criteria Mapping'!AH:AH))</f>
        <v/>
      </c>
      <c r="Z526" s="320" t="str">
        <f>IF(M526="","",_xlfn.XLOOKUP(M526,'Criteria Mapping'!A:A,'Criteria Mapping'!AD:AD))</f>
        <v/>
      </c>
      <c r="AA526"/>
      <c r="AC526" s="313"/>
      <c r="AE526" s="313"/>
      <c r="AG526" s="313"/>
      <c r="AI526" s="313"/>
      <c r="AK526" s="313"/>
      <c r="AM526" s="313"/>
      <c r="AO526" s="313"/>
      <c r="AQ526" s="313"/>
      <c r="AS526" s="313"/>
      <c r="AU526" s="313"/>
      <c r="KR526" s="313"/>
      <c r="KT526" s="313"/>
      <c r="KV526" s="313"/>
      <c r="KX526" s="313"/>
      <c r="KZ526" s="313"/>
      <c r="LB526" s="313"/>
      <c r="LD526" s="313"/>
      <c r="LF526" s="313"/>
      <c r="LH526" s="313"/>
      <c r="LJ526" s="313"/>
      <c r="LL526" s="313"/>
      <c r="LN526" s="313"/>
      <c r="LP526" s="313"/>
      <c r="LR526" s="313"/>
      <c r="LT526" s="313"/>
      <c r="LV526" s="313"/>
      <c r="LX526" s="313"/>
      <c r="LZ526" s="313"/>
      <c r="MB526" s="313"/>
      <c r="MD526" s="313"/>
      <c r="MF526" s="313"/>
      <c r="MH526" s="313"/>
      <c r="MJ526" s="313"/>
      <c r="ML526" s="313"/>
      <c r="MN526" s="313"/>
      <c r="MP526" s="313"/>
      <c r="MR526" s="313"/>
      <c r="MT526" s="313"/>
      <c r="MV526" s="313"/>
      <c r="MX526" s="313"/>
      <c r="MZ526" s="313"/>
      <c r="NB526" s="313"/>
      <c r="ND526" s="313"/>
      <c r="NF526" s="313"/>
      <c r="NH526" s="313"/>
      <c r="NJ526" s="313"/>
      <c r="NL526" s="313"/>
      <c r="NN526" s="313"/>
      <c r="NP526" s="313"/>
      <c r="NR526" s="313"/>
    </row>
    <row r="527" spans="1:382" s="281" customFormat="1" ht="150" customHeight="1">
      <c r="A527"/>
      <c r="B527"/>
      <c r="C527"/>
      <c r="D527"/>
      <c r="E527"/>
      <c r="F527"/>
      <c r="G527"/>
      <c r="H527"/>
      <c r="I527" t="str">
        <f>IF(M527="","",INDEX(Criterion_list!F:F,MATCH('MMS criteria'!M527,Criterion_list!C:C,0)))</f>
        <v/>
      </c>
      <c r="J527" s="312"/>
      <c r="K527" s="316" t="str">
        <f>IFERROR(IF(_xlfn.XLOOKUP($M527,Criterion_list!$C:$C,Criterion_list!A:A)=0,"",_xlfn.XLOOKUP($M527,Criterion_list!$C:$C,Criterion_list!A:A)),"")</f>
        <v/>
      </c>
      <c r="L527" s="317" t="str">
        <f>IFERROR(IF(_xlfn.XLOOKUP($M527,Criterion_list!$C:$C,Criterion_list!B:B)=0,"",_xlfn.XLOOKUP($M527,Criterion_list!$C:$C,Criterion_list!B:B)),"")</f>
        <v/>
      </c>
      <c r="M527" s="317" t="str">
        <f>IF(J527="","",_xlfn.XLOOKUP(J527,'Criteria Mapping'!B:B,'Criteria Mapping'!A:A))</f>
        <v/>
      </c>
      <c r="N527" s="318" t="str">
        <f>IFERROR(IF(_xlfn.XLOOKUP($J527,Criterion_list!$J:$J,Criterion_list!D:D)=0,"",_xlfn.XLOOKUP($J527,Criterion_list!$J:$J,Criterion_list!D:D)),"")</f>
        <v/>
      </c>
      <c r="O527" s="318" t="str">
        <f>IFERROR(IF(_xlfn.XLOOKUP($M527,Criterion_list!$C:$C,Criterion_list!E:E)=0,"",_xlfn.XLOOKUP($M527,Criterion_list!$C:$C,Criterion_list!E:E)),"")</f>
        <v/>
      </c>
      <c r="P527" s="330"/>
      <c r="Q527" s="304"/>
      <c r="R527" s="319" t="str">
        <f t="shared" ref="R527:R590" si="8">IF(M527="","",IF((COUNTIFS(AB527:XFD527,"NC")+COUNTIFS(AB527:XFD527,"NA")+COUNTIFS(AB527:XFD527,"C"))&lt;COUNTA($AB$13:$XFD$13)/2,"Please select conformity for all sites",IF(COUNTIF(AB527:XFD527,"NC")&gt;0,"NC",IF(COUNTIF(AB527:XFD527,"C")&gt;0,"C","NA"))))</f>
        <v/>
      </c>
      <c r="S527" s="304"/>
      <c r="T527" s="306"/>
      <c r="U527" s="305"/>
      <c r="V527" s="304"/>
      <c r="W527" s="304"/>
      <c r="X527" s="320" t="str">
        <f>IF(M527="","",_xlfn.XLOOKUP(M527,'Criteria Mapping'!A:A,'Criteria Mapping'!W:W))</f>
        <v/>
      </c>
      <c r="Y527" s="320" t="str">
        <f>IF(M527="","",_xlfn.XLOOKUP(M527,'Criteria Mapping'!A:A,'Criteria Mapping'!AH:AH))</f>
        <v/>
      </c>
      <c r="Z527" s="320" t="str">
        <f>IF(M527="","",_xlfn.XLOOKUP(M527,'Criteria Mapping'!A:A,'Criteria Mapping'!AD:AD))</f>
        <v/>
      </c>
      <c r="AA527"/>
      <c r="AC527" s="313"/>
      <c r="AE527" s="313"/>
      <c r="AG527" s="313"/>
      <c r="AI527" s="313"/>
      <c r="AK527" s="313"/>
      <c r="AM527" s="313"/>
      <c r="AO527" s="313"/>
      <c r="AQ527" s="313"/>
      <c r="AS527" s="313"/>
      <c r="AU527" s="313"/>
      <c r="KR527" s="313"/>
      <c r="KT527" s="313"/>
      <c r="KV527" s="313"/>
      <c r="KX527" s="313"/>
      <c r="KZ527" s="313"/>
      <c r="LB527" s="313"/>
      <c r="LD527" s="313"/>
      <c r="LF527" s="313"/>
      <c r="LH527" s="313"/>
      <c r="LJ527" s="313"/>
      <c r="LL527" s="313"/>
      <c r="LN527" s="313"/>
      <c r="LP527" s="313"/>
      <c r="LR527" s="313"/>
      <c r="LT527" s="313"/>
      <c r="LV527" s="313"/>
      <c r="LX527" s="313"/>
      <c r="LZ527" s="313"/>
      <c r="MB527" s="313"/>
      <c r="MD527" s="313"/>
      <c r="MF527" s="313"/>
      <c r="MH527" s="313"/>
      <c r="MJ527" s="313"/>
      <c r="ML527" s="313"/>
      <c r="MN527" s="313"/>
      <c r="MP527" s="313"/>
      <c r="MR527" s="313"/>
      <c r="MT527" s="313"/>
      <c r="MV527" s="313"/>
      <c r="MX527" s="313"/>
      <c r="MZ527" s="313"/>
      <c r="NB527" s="313"/>
      <c r="ND527" s="313"/>
      <c r="NF527" s="313"/>
      <c r="NH527" s="313"/>
      <c r="NJ527" s="313"/>
      <c r="NL527" s="313"/>
      <c r="NN527" s="313"/>
      <c r="NP527" s="313"/>
      <c r="NR527" s="313"/>
    </row>
    <row r="528" spans="1:382" s="281" customFormat="1" ht="150" customHeight="1">
      <c r="A528"/>
      <c r="B528"/>
      <c r="C528"/>
      <c r="D528"/>
      <c r="E528"/>
      <c r="F528"/>
      <c r="G528"/>
      <c r="H528"/>
      <c r="I528" t="str">
        <f>IF(M528="","",INDEX(Criterion_list!F:F,MATCH('MMS criteria'!M528,Criterion_list!C:C,0)))</f>
        <v/>
      </c>
      <c r="J528" s="312"/>
      <c r="K528" s="316" t="str">
        <f>IFERROR(IF(_xlfn.XLOOKUP($M528,Criterion_list!$C:$C,Criterion_list!A:A)=0,"",_xlfn.XLOOKUP($M528,Criterion_list!$C:$C,Criterion_list!A:A)),"")</f>
        <v/>
      </c>
      <c r="L528" s="317" t="str">
        <f>IFERROR(IF(_xlfn.XLOOKUP($M528,Criterion_list!$C:$C,Criterion_list!B:B)=0,"",_xlfn.XLOOKUP($M528,Criterion_list!$C:$C,Criterion_list!B:B)),"")</f>
        <v/>
      </c>
      <c r="M528" s="317" t="str">
        <f>IF(J528="","",_xlfn.XLOOKUP(J528,'Criteria Mapping'!B:B,'Criteria Mapping'!A:A))</f>
        <v/>
      </c>
      <c r="N528" s="318" t="str">
        <f>IFERROR(IF(_xlfn.XLOOKUP($J528,Criterion_list!$J:$J,Criterion_list!D:D)=0,"",_xlfn.XLOOKUP($J528,Criterion_list!$J:$J,Criterion_list!D:D)),"")</f>
        <v/>
      </c>
      <c r="O528" s="318" t="str">
        <f>IFERROR(IF(_xlfn.XLOOKUP($M528,Criterion_list!$C:$C,Criterion_list!E:E)=0,"",_xlfn.XLOOKUP($M528,Criterion_list!$C:$C,Criterion_list!E:E)),"")</f>
        <v/>
      </c>
      <c r="P528" s="330"/>
      <c r="Q528" s="304"/>
      <c r="R528" s="319" t="str">
        <f t="shared" si="8"/>
        <v/>
      </c>
      <c r="S528" s="304"/>
      <c r="T528" s="306"/>
      <c r="U528" s="305"/>
      <c r="V528" s="304"/>
      <c r="W528" s="304"/>
      <c r="X528" s="320" t="str">
        <f>IF(M528="","",_xlfn.XLOOKUP(M528,'Criteria Mapping'!A:A,'Criteria Mapping'!W:W))</f>
        <v/>
      </c>
      <c r="Y528" s="320" t="str">
        <f>IF(M528="","",_xlfn.XLOOKUP(M528,'Criteria Mapping'!A:A,'Criteria Mapping'!AH:AH))</f>
        <v/>
      </c>
      <c r="Z528" s="320" t="str">
        <f>IF(M528="","",_xlfn.XLOOKUP(M528,'Criteria Mapping'!A:A,'Criteria Mapping'!AD:AD))</f>
        <v/>
      </c>
      <c r="AA528"/>
      <c r="AC528" s="313"/>
      <c r="AE528" s="313"/>
      <c r="AG528" s="313"/>
      <c r="AI528" s="313"/>
      <c r="AK528" s="313"/>
      <c r="AM528" s="313"/>
      <c r="AO528" s="313"/>
      <c r="AQ528" s="313"/>
      <c r="AS528" s="313"/>
      <c r="AU528" s="313"/>
      <c r="KR528" s="313"/>
      <c r="KT528" s="313"/>
      <c r="KV528" s="313"/>
      <c r="KX528" s="313"/>
      <c r="KZ528" s="313"/>
      <c r="LB528" s="313"/>
      <c r="LD528" s="313"/>
      <c r="LF528" s="313"/>
      <c r="LH528" s="313"/>
      <c r="LJ528" s="313"/>
      <c r="LL528" s="313"/>
      <c r="LN528" s="313"/>
      <c r="LP528" s="313"/>
      <c r="LR528" s="313"/>
      <c r="LT528" s="313"/>
      <c r="LV528" s="313"/>
      <c r="LX528" s="313"/>
      <c r="LZ528" s="313"/>
      <c r="MB528" s="313"/>
      <c r="MD528" s="313"/>
      <c r="MF528" s="313"/>
      <c r="MH528" s="313"/>
      <c r="MJ528" s="313"/>
      <c r="ML528" s="313"/>
      <c r="MN528" s="313"/>
      <c r="MP528" s="313"/>
      <c r="MR528" s="313"/>
      <c r="MT528" s="313"/>
      <c r="MV528" s="313"/>
      <c r="MX528" s="313"/>
      <c r="MZ528" s="313"/>
      <c r="NB528" s="313"/>
      <c r="ND528" s="313"/>
      <c r="NF528" s="313"/>
      <c r="NH528" s="313"/>
      <c r="NJ528" s="313"/>
      <c r="NL528" s="313"/>
      <c r="NN528" s="313"/>
      <c r="NP528" s="313"/>
      <c r="NR528" s="313"/>
    </row>
    <row r="529" spans="1:382" s="281" customFormat="1" ht="150" customHeight="1">
      <c r="A529"/>
      <c r="B529"/>
      <c r="C529"/>
      <c r="D529"/>
      <c r="E529"/>
      <c r="F529"/>
      <c r="G529"/>
      <c r="H529"/>
      <c r="I529" t="str">
        <f>IF(M529="","",INDEX(Criterion_list!F:F,MATCH('MMS criteria'!M529,Criterion_list!C:C,0)))</f>
        <v/>
      </c>
      <c r="J529" s="312"/>
      <c r="K529" s="316" t="str">
        <f>IFERROR(IF(_xlfn.XLOOKUP($M529,Criterion_list!$C:$C,Criterion_list!A:A)=0,"",_xlfn.XLOOKUP($M529,Criterion_list!$C:$C,Criterion_list!A:A)),"")</f>
        <v/>
      </c>
      <c r="L529" s="317" t="str">
        <f>IFERROR(IF(_xlfn.XLOOKUP($M529,Criterion_list!$C:$C,Criterion_list!B:B)=0,"",_xlfn.XLOOKUP($M529,Criterion_list!$C:$C,Criterion_list!B:B)),"")</f>
        <v/>
      </c>
      <c r="M529" s="317" t="str">
        <f>IF(J529="","",_xlfn.XLOOKUP(J529,'Criteria Mapping'!B:B,'Criteria Mapping'!A:A))</f>
        <v/>
      </c>
      <c r="N529" s="318" t="str">
        <f>IFERROR(IF(_xlfn.XLOOKUP($J529,Criterion_list!$J:$J,Criterion_list!D:D)=0,"",_xlfn.XLOOKUP($J529,Criterion_list!$J:$J,Criterion_list!D:D)),"")</f>
        <v/>
      </c>
      <c r="O529" s="318" t="str">
        <f>IFERROR(IF(_xlfn.XLOOKUP($M529,Criterion_list!$C:$C,Criterion_list!E:E)=0,"",_xlfn.XLOOKUP($M529,Criterion_list!$C:$C,Criterion_list!E:E)),"")</f>
        <v/>
      </c>
      <c r="P529" s="330"/>
      <c r="Q529" s="304"/>
      <c r="R529" s="319" t="str">
        <f t="shared" si="8"/>
        <v/>
      </c>
      <c r="S529" s="304"/>
      <c r="T529" s="306"/>
      <c r="U529" s="305"/>
      <c r="V529" s="304"/>
      <c r="W529" s="304"/>
      <c r="X529" s="320" t="str">
        <f>IF(M529="","",_xlfn.XLOOKUP(M529,'Criteria Mapping'!A:A,'Criteria Mapping'!W:W))</f>
        <v/>
      </c>
      <c r="Y529" s="320" t="str">
        <f>IF(M529="","",_xlfn.XLOOKUP(M529,'Criteria Mapping'!A:A,'Criteria Mapping'!AH:AH))</f>
        <v/>
      </c>
      <c r="Z529" s="320" t="str">
        <f>IF(M529="","",_xlfn.XLOOKUP(M529,'Criteria Mapping'!A:A,'Criteria Mapping'!AD:AD))</f>
        <v/>
      </c>
      <c r="AA529"/>
      <c r="AC529" s="313"/>
      <c r="AE529" s="313"/>
      <c r="AG529" s="313"/>
      <c r="AI529" s="313"/>
      <c r="AK529" s="313"/>
      <c r="AM529" s="313"/>
      <c r="AO529" s="313"/>
      <c r="AQ529" s="313"/>
      <c r="AS529" s="313"/>
      <c r="AU529" s="313"/>
      <c r="KR529" s="313"/>
      <c r="KT529" s="313"/>
      <c r="KV529" s="313"/>
      <c r="KX529" s="313"/>
      <c r="KZ529" s="313"/>
      <c r="LB529" s="313"/>
      <c r="LD529" s="313"/>
      <c r="LF529" s="313"/>
      <c r="LH529" s="313"/>
      <c r="LJ529" s="313"/>
      <c r="LL529" s="313"/>
      <c r="LN529" s="313"/>
      <c r="LP529" s="313"/>
      <c r="LR529" s="313"/>
      <c r="LT529" s="313"/>
      <c r="LV529" s="313"/>
      <c r="LX529" s="313"/>
      <c r="LZ529" s="313"/>
      <c r="MB529" s="313"/>
      <c r="MD529" s="313"/>
      <c r="MF529" s="313"/>
      <c r="MH529" s="313"/>
      <c r="MJ529" s="313"/>
      <c r="ML529" s="313"/>
      <c r="MN529" s="313"/>
      <c r="MP529" s="313"/>
      <c r="MR529" s="313"/>
      <c r="MT529" s="313"/>
      <c r="MV529" s="313"/>
      <c r="MX529" s="313"/>
      <c r="MZ529" s="313"/>
      <c r="NB529" s="313"/>
      <c r="ND529" s="313"/>
      <c r="NF529" s="313"/>
      <c r="NH529" s="313"/>
      <c r="NJ529" s="313"/>
      <c r="NL529" s="313"/>
      <c r="NN529" s="313"/>
      <c r="NP529" s="313"/>
      <c r="NR529" s="313"/>
    </row>
    <row r="530" spans="1:382" s="281" customFormat="1" ht="150" customHeight="1">
      <c r="A530"/>
      <c r="B530"/>
      <c r="C530"/>
      <c r="D530"/>
      <c r="E530"/>
      <c r="F530"/>
      <c r="G530"/>
      <c r="H530"/>
      <c r="I530" t="str">
        <f>IF(M530="","",INDEX(Criterion_list!F:F,MATCH('MMS criteria'!M530,Criterion_list!C:C,0)))</f>
        <v/>
      </c>
      <c r="J530" s="312"/>
      <c r="K530" s="316" t="str">
        <f>IFERROR(IF(_xlfn.XLOOKUP($M530,Criterion_list!$C:$C,Criterion_list!A:A)=0,"",_xlfn.XLOOKUP($M530,Criterion_list!$C:$C,Criterion_list!A:A)),"")</f>
        <v/>
      </c>
      <c r="L530" s="317" t="str">
        <f>IFERROR(IF(_xlfn.XLOOKUP($M530,Criterion_list!$C:$C,Criterion_list!B:B)=0,"",_xlfn.XLOOKUP($M530,Criterion_list!$C:$C,Criterion_list!B:B)),"")</f>
        <v/>
      </c>
      <c r="M530" s="317" t="str">
        <f>IF(J530="","",_xlfn.XLOOKUP(J530,'Criteria Mapping'!B:B,'Criteria Mapping'!A:A))</f>
        <v/>
      </c>
      <c r="N530" s="318" t="str">
        <f>IFERROR(IF(_xlfn.XLOOKUP($J530,Criterion_list!$J:$J,Criterion_list!D:D)=0,"",_xlfn.XLOOKUP($J530,Criterion_list!$J:$J,Criterion_list!D:D)),"")</f>
        <v/>
      </c>
      <c r="O530" s="318" t="str">
        <f>IFERROR(IF(_xlfn.XLOOKUP($M530,Criterion_list!$C:$C,Criterion_list!E:E)=0,"",_xlfn.XLOOKUP($M530,Criterion_list!$C:$C,Criterion_list!E:E)),"")</f>
        <v/>
      </c>
      <c r="P530" s="330"/>
      <c r="Q530" s="304"/>
      <c r="R530" s="319" t="str">
        <f t="shared" si="8"/>
        <v/>
      </c>
      <c r="S530" s="304"/>
      <c r="T530" s="306"/>
      <c r="U530" s="305"/>
      <c r="V530" s="304"/>
      <c r="W530" s="304"/>
      <c r="X530" s="320" t="str">
        <f>IF(M530="","",_xlfn.XLOOKUP(M530,'Criteria Mapping'!A:A,'Criteria Mapping'!W:W))</f>
        <v/>
      </c>
      <c r="Y530" s="320" t="str">
        <f>IF(M530="","",_xlfn.XLOOKUP(M530,'Criteria Mapping'!A:A,'Criteria Mapping'!AH:AH))</f>
        <v/>
      </c>
      <c r="Z530" s="320" t="str">
        <f>IF(M530="","",_xlfn.XLOOKUP(M530,'Criteria Mapping'!A:A,'Criteria Mapping'!AD:AD))</f>
        <v/>
      </c>
      <c r="AA530"/>
      <c r="AC530" s="313"/>
      <c r="AE530" s="313"/>
      <c r="AG530" s="313"/>
      <c r="AI530" s="313"/>
      <c r="AK530" s="313"/>
      <c r="AM530" s="313"/>
      <c r="AO530" s="313"/>
      <c r="AQ530" s="313"/>
      <c r="AS530" s="313"/>
      <c r="AU530" s="313"/>
      <c r="KR530" s="313"/>
      <c r="KT530" s="313"/>
      <c r="KV530" s="313"/>
      <c r="KX530" s="313"/>
      <c r="KZ530" s="313"/>
      <c r="LB530" s="313"/>
      <c r="LD530" s="313"/>
      <c r="LF530" s="313"/>
      <c r="LH530" s="313"/>
      <c r="LJ530" s="313"/>
      <c r="LL530" s="313"/>
      <c r="LN530" s="313"/>
      <c r="LP530" s="313"/>
      <c r="LR530" s="313"/>
      <c r="LT530" s="313"/>
      <c r="LV530" s="313"/>
      <c r="LX530" s="313"/>
      <c r="LZ530" s="313"/>
      <c r="MB530" s="313"/>
      <c r="MD530" s="313"/>
      <c r="MF530" s="313"/>
      <c r="MH530" s="313"/>
      <c r="MJ530" s="313"/>
      <c r="ML530" s="313"/>
      <c r="MN530" s="313"/>
      <c r="MP530" s="313"/>
      <c r="MR530" s="313"/>
      <c r="MT530" s="313"/>
      <c r="MV530" s="313"/>
      <c r="MX530" s="313"/>
      <c r="MZ530" s="313"/>
      <c r="NB530" s="313"/>
      <c r="ND530" s="313"/>
      <c r="NF530" s="313"/>
      <c r="NH530" s="313"/>
      <c r="NJ530" s="313"/>
      <c r="NL530" s="313"/>
      <c r="NN530" s="313"/>
      <c r="NP530" s="313"/>
      <c r="NR530" s="313"/>
    </row>
    <row r="531" spans="1:382" s="281" customFormat="1" ht="150" customHeight="1">
      <c r="A531"/>
      <c r="B531"/>
      <c r="C531"/>
      <c r="D531"/>
      <c r="E531"/>
      <c r="F531"/>
      <c r="G531"/>
      <c r="H531"/>
      <c r="I531" t="str">
        <f>IF(M531="","",INDEX(Criterion_list!F:F,MATCH('MMS criteria'!M531,Criterion_list!C:C,0)))</f>
        <v/>
      </c>
      <c r="J531" s="312"/>
      <c r="K531" s="316" t="str">
        <f>IFERROR(IF(_xlfn.XLOOKUP($M531,Criterion_list!$C:$C,Criterion_list!A:A)=0,"",_xlfn.XLOOKUP($M531,Criterion_list!$C:$C,Criterion_list!A:A)),"")</f>
        <v/>
      </c>
      <c r="L531" s="317" t="str">
        <f>IFERROR(IF(_xlfn.XLOOKUP($M531,Criterion_list!$C:$C,Criterion_list!B:B)=0,"",_xlfn.XLOOKUP($M531,Criterion_list!$C:$C,Criterion_list!B:B)),"")</f>
        <v/>
      </c>
      <c r="M531" s="317" t="str">
        <f>IF(J531="","",_xlfn.XLOOKUP(J531,'Criteria Mapping'!B:B,'Criteria Mapping'!A:A))</f>
        <v/>
      </c>
      <c r="N531" s="318" t="str">
        <f>IFERROR(IF(_xlfn.XLOOKUP($J531,Criterion_list!$J:$J,Criterion_list!D:D)=0,"",_xlfn.XLOOKUP($J531,Criterion_list!$J:$J,Criterion_list!D:D)),"")</f>
        <v/>
      </c>
      <c r="O531" s="318" t="str">
        <f>IFERROR(IF(_xlfn.XLOOKUP($M531,Criterion_list!$C:$C,Criterion_list!E:E)=0,"",_xlfn.XLOOKUP($M531,Criterion_list!$C:$C,Criterion_list!E:E)),"")</f>
        <v/>
      </c>
      <c r="P531" s="330"/>
      <c r="Q531" s="304"/>
      <c r="R531" s="319" t="str">
        <f t="shared" si="8"/>
        <v/>
      </c>
      <c r="S531" s="304"/>
      <c r="T531" s="306"/>
      <c r="U531" s="305"/>
      <c r="V531" s="304"/>
      <c r="W531" s="304"/>
      <c r="X531" s="320" t="str">
        <f>IF(M531="","",_xlfn.XLOOKUP(M531,'Criteria Mapping'!A:A,'Criteria Mapping'!W:W))</f>
        <v/>
      </c>
      <c r="Y531" s="320" t="str">
        <f>IF(M531="","",_xlfn.XLOOKUP(M531,'Criteria Mapping'!A:A,'Criteria Mapping'!AH:AH))</f>
        <v/>
      </c>
      <c r="Z531" s="320" t="str">
        <f>IF(M531="","",_xlfn.XLOOKUP(M531,'Criteria Mapping'!A:A,'Criteria Mapping'!AD:AD))</f>
        <v/>
      </c>
      <c r="AA531"/>
      <c r="AC531" s="313"/>
      <c r="AE531" s="313"/>
      <c r="AG531" s="313"/>
      <c r="AI531" s="313"/>
      <c r="AK531" s="313"/>
      <c r="AM531" s="313"/>
      <c r="AO531" s="313"/>
      <c r="AQ531" s="313"/>
      <c r="AS531" s="313"/>
      <c r="AU531" s="313"/>
      <c r="KR531" s="313"/>
      <c r="KT531" s="313"/>
      <c r="KV531" s="313"/>
      <c r="KX531" s="313"/>
      <c r="KZ531" s="313"/>
      <c r="LB531" s="313"/>
      <c r="LD531" s="313"/>
      <c r="LF531" s="313"/>
      <c r="LH531" s="313"/>
      <c r="LJ531" s="313"/>
      <c r="LL531" s="313"/>
      <c r="LN531" s="313"/>
      <c r="LP531" s="313"/>
      <c r="LR531" s="313"/>
      <c r="LT531" s="313"/>
      <c r="LV531" s="313"/>
      <c r="LX531" s="313"/>
      <c r="LZ531" s="313"/>
      <c r="MB531" s="313"/>
      <c r="MD531" s="313"/>
      <c r="MF531" s="313"/>
      <c r="MH531" s="313"/>
      <c r="MJ531" s="313"/>
      <c r="ML531" s="313"/>
      <c r="MN531" s="313"/>
      <c r="MP531" s="313"/>
      <c r="MR531" s="313"/>
      <c r="MT531" s="313"/>
      <c r="MV531" s="313"/>
      <c r="MX531" s="313"/>
      <c r="MZ531" s="313"/>
      <c r="NB531" s="313"/>
      <c r="ND531" s="313"/>
      <c r="NF531" s="313"/>
      <c r="NH531" s="313"/>
      <c r="NJ531" s="313"/>
      <c r="NL531" s="313"/>
      <c r="NN531" s="313"/>
      <c r="NP531" s="313"/>
      <c r="NR531" s="313"/>
    </row>
    <row r="532" spans="1:382" s="281" customFormat="1" ht="150" customHeight="1">
      <c r="A532"/>
      <c r="B532"/>
      <c r="C532"/>
      <c r="D532"/>
      <c r="E532"/>
      <c r="F532"/>
      <c r="G532"/>
      <c r="H532"/>
      <c r="I532" t="str">
        <f>IF(M532="","",INDEX(Criterion_list!F:F,MATCH('MMS criteria'!M532,Criterion_list!C:C,0)))</f>
        <v/>
      </c>
      <c r="J532" s="312"/>
      <c r="K532" s="316" t="str">
        <f>IFERROR(IF(_xlfn.XLOOKUP($M532,Criterion_list!$C:$C,Criterion_list!A:A)=0,"",_xlfn.XLOOKUP($M532,Criterion_list!$C:$C,Criterion_list!A:A)),"")</f>
        <v/>
      </c>
      <c r="L532" s="317" t="str">
        <f>IFERROR(IF(_xlfn.XLOOKUP($M532,Criterion_list!$C:$C,Criterion_list!B:B)=0,"",_xlfn.XLOOKUP($M532,Criterion_list!$C:$C,Criterion_list!B:B)),"")</f>
        <v/>
      </c>
      <c r="M532" s="317" t="str">
        <f>IF(J532="","",_xlfn.XLOOKUP(J532,'Criteria Mapping'!B:B,'Criteria Mapping'!A:A))</f>
        <v/>
      </c>
      <c r="N532" s="318" t="str">
        <f>IFERROR(IF(_xlfn.XLOOKUP($J532,Criterion_list!$J:$J,Criterion_list!D:D)=0,"",_xlfn.XLOOKUP($J532,Criterion_list!$J:$J,Criterion_list!D:D)),"")</f>
        <v/>
      </c>
      <c r="O532" s="318" t="str">
        <f>IFERROR(IF(_xlfn.XLOOKUP($M532,Criterion_list!$C:$C,Criterion_list!E:E)=0,"",_xlfn.XLOOKUP($M532,Criterion_list!$C:$C,Criterion_list!E:E)),"")</f>
        <v/>
      </c>
      <c r="P532" s="330"/>
      <c r="Q532" s="304"/>
      <c r="R532" s="319" t="str">
        <f t="shared" si="8"/>
        <v/>
      </c>
      <c r="S532" s="304"/>
      <c r="T532" s="306"/>
      <c r="U532" s="305"/>
      <c r="V532" s="304"/>
      <c r="W532" s="304"/>
      <c r="X532" s="320" t="str">
        <f>IF(M532="","",_xlfn.XLOOKUP(M532,'Criteria Mapping'!A:A,'Criteria Mapping'!W:W))</f>
        <v/>
      </c>
      <c r="Y532" s="320" t="str">
        <f>IF(M532="","",_xlfn.XLOOKUP(M532,'Criteria Mapping'!A:A,'Criteria Mapping'!AH:AH))</f>
        <v/>
      </c>
      <c r="Z532" s="320" t="str">
        <f>IF(M532="","",_xlfn.XLOOKUP(M532,'Criteria Mapping'!A:A,'Criteria Mapping'!AD:AD))</f>
        <v/>
      </c>
      <c r="AA532"/>
      <c r="AC532" s="313"/>
      <c r="AE532" s="313"/>
      <c r="AG532" s="313"/>
      <c r="AI532" s="313"/>
      <c r="AK532" s="313"/>
      <c r="AM532" s="313"/>
      <c r="AO532" s="313"/>
      <c r="AQ532" s="313"/>
      <c r="AS532" s="313"/>
      <c r="AU532" s="313"/>
      <c r="KR532" s="313"/>
      <c r="KT532" s="313"/>
      <c r="KV532" s="313"/>
      <c r="KX532" s="313"/>
      <c r="KZ532" s="313"/>
      <c r="LB532" s="313"/>
      <c r="LD532" s="313"/>
      <c r="LF532" s="313"/>
      <c r="LH532" s="313"/>
      <c r="LJ532" s="313"/>
      <c r="LL532" s="313"/>
      <c r="LN532" s="313"/>
      <c r="LP532" s="313"/>
      <c r="LR532" s="313"/>
      <c r="LT532" s="313"/>
      <c r="LV532" s="313"/>
      <c r="LX532" s="313"/>
      <c r="LZ532" s="313"/>
      <c r="MB532" s="313"/>
      <c r="MD532" s="313"/>
      <c r="MF532" s="313"/>
      <c r="MH532" s="313"/>
      <c r="MJ532" s="313"/>
      <c r="ML532" s="313"/>
      <c r="MN532" s="313"/>
      <c r="MP532" s="313"/>
      <c r="MR532" s="313"/>
      <c r="MT532" s="313"/>
      <c r="MV532" s="313"/>
      <c r="MX532" s="313"/>
      <c r="MZ532" s="313"/>
      <c r="NB532" s="313"/>
      <c r="ND532" s="313"/>
      <c r="NF532" s="313"/>
      <c r="NH532" s="313"/>
      <c r="NJ532" s="313"/>
      <c r="NL532" s="313"/>
      <c r="NN532" s="313"/>
      <c r="NP532" s="313"/>
      <c r="NR532" s="313"/>
    </row>
    <row r="533" spans="1:382" s="281" customFormat="1" ht="150" customHeight="1">
      <c r="A533"/>
      <c r="B533"/>
      <c r="C533"/>
      <c r="D533"/>
      <c r="E533"/>
      <c r="F533"/>
      <c r="G533"/>
      <c r="H533"/>
      <c r="I533" t="str">
        <f>IF(M533="","",INDEX(Criterion_list!F:F,MATCH('MMS criteria'!M533,Criterion_list!C:C,0)))</f>
        <v/>
      </c>
      <c r="J533" s="312"/>
      <c r="K533" s="316" t="str">
        <f>IFERROR(IF(_xlfn.XLOOKUP($M533,Criterion_list!$C:$C,Criterion_list!A:A)=0,"",_xlfn.XLOOKUP($M533,Criterion_list!$C:$C,Criterion_list!A:A)),"")</f>
        <v/>
      </c>
      <c r="L533" s="317" t="str">
        <f>IFERROR(IF(_xlfn.XLOOKUP($M533,Criterion_list!$C:$C,Criterion_list!B:B)=0,"",_xlfn.XLOOKUP($M533,Criterion_list!$C:$C,Criterion_list!B:B)),"")</f>
        <v/>
      </c>
      <c r="M533" s="317" t="str">
        <f>IF(J533="","",_xlfn.XLOOKUP(J533,'Criteria Mapping'!B:B,'Criteria Mapping'!A:A))</f>
        <v/>
      </c>
      <c r="N533" s="318" t="str">
        <f>IFERROR(IF(_xlfn.XLOOKUP($J533,Criterion_list!$J:$J,Criterion_list!D:D)=0,"",_xlfn.XLOOKUP($J533,Criterion_list!$J:$J,Criterion_list!D:D)),"")</f>
        <v/>
      </c>
      <c r="O533" s="318" t="str">
        <f>IFERROR(IF(_xlfn.XLOOKUP($M533,Criterion_list!$C:$C,Criterion_list!E:E)=0,"",_xlfn.XLOOKUP($M533,Criterion_list!$C:$C,Criterion_list!E:E)),"")</f>
        <v/>
      </c>
      <c r="P533" s="330"/>
      <c r="Q533" s="304"/>
      <c r="R533" s="319" t="str">
        <f t="shared" si="8"/>
        <v/>
      </c>
      <c r="S533" s="304"/>
      <c r="T533" s="306"/>
      <c r="U533" s="305"/>
      <c r="V533" s="304"/>
      <c r="W533" s="304"/>
      <c r="X533" s="320" t="str">
        <f>IF(M533="","",_xlfn.XLOOKUP(M533,'Criteria Mapping'!A:A,'Criteria Mapping'!W:W))</f>
        <v/>
      </c>
      <c r="Y533" s="320" t="str">
        <f>IF(M533="","",_xlfn.XLOOKUP(M533,'Criteria Mapping'!A:A,'Criteria Mapping'!AH:AH))</f>
        <v/>
      </c>
      <c r="Z533" s="320" t="str">
        <f>IF(M533="","",_xlfn.XLOOKUP(M533,'Criteria Mapping'!A:A,'Criteria Mapping'!AD:AD))</f>
        <v/>
      </c>
      <c r="AA533"/>
      <c r="AC533" s="313"/>
      <c r="AE533" s="313"/>
      <c r="AG533" s="313"/>
      <c r="AI533" s="313"/>
      <c r="AK533" s="313"/>
      <c r="AM533" s="313"/>
      <c r="AO533" s="313"/>
      <c r="AQ533" s="313"/>
      <c r="AS533" s="313"/>
      <c r="AU533" s="313"/>
      <c r="KR533" s="313"/>
      <c r="KT533" s="313"/>
      <c r="KV533" s="313"/>
      <c r="KX533" s="313"/>
      <c r="KZ533" s="313"/>
      <c r="LB533" s="313"/>
      <c r="LD533" s="313"/>
      <c r="LF533" s="313"/>
      <c r="LH533" s="313"/>
      <c r="LJ533" s="313"/>
      <c r="LL533" s="313"/>
      <c r="LN533" s="313"/>
      <c r="LP533" s="313"/>
      <c r="LR533" s="313"/>
      <c r="LT533" s="313"/>
      <c r="LV533" s="313"/>
      <c r="LX533" s="313"/>
      <c r="LZ533" s="313"/>
      <c r="MB533" s="313"/>
      <c r="MD533" s="313"/>
      <c r="MF533" s="313"/>
      <c r="MH533" s="313"/>
      <c r="MJ533" s="313"/>
      <c r="ML533" s="313"/>
      <c r="MN533" s="313"/>
      <c r="MP533" s="313"/>
      <c r="MR533" s="313"/>
      <c r="MT533" s="313"/>
      <c r="MV533" s="313"/>
      <c r="MX533" s="313"/>
      <c r="MZ533" s="313"/>
      <c r="NB533" s="313"/>
      <c r="ND533" s="313"/>
      <c r="NF533" s="313"/>
      <c r="NH533" s="313"/>
      <c r="NJ533" s="313"/>
      <c r="NL533" s="313"/>
      <c r="NN533" s="313"/>
      <c r="NP533" s="313"/>
      <c r="NR533" s="313"/>
    </row>
    <row r="534" spans="1:382" s="281" customFormat="1" ht="150" customHeight="1">
      <c r="A534"/>
      <c r="B534"/>
      <c r="C534"/>
      <c r="D534"/>
      <c r="E534"/>
      <c r="F534"/>
      <c r="G534"/>
      <c r="H534"/>
      <c r="I534" t="str">
        <f>IF(M534="","",INDEX(Criterion_list!F:F,MATCH('MMS criteria'!M534,Criterion_list!C:C,0)))</f>
        <v/>
      </c>
      <c r="J534" s="312"/>
      <c r="K534" s="316" t="str">
        <f>IFERROR(IF(_xlfn.XLOOKUP($M534,Criterion_list!$C:$C,Criterion_list!A:A)=0,"",_xlfn.XLOOKUP($M534,Criterion_list!$C:$C,Criterion_list!A:A)),"")</f>
        <v/>
      </c>
      <c r="L534" s="317" t="str">
        <f>IFERROR(IF(_xlfn.XLOOKUP($M534,Criterion_list!$C:$C,Criterion_list!B:B)=0,"",_xlfn.XLOOKUP($M534,Criterion_list!$C:$C,Criterion_list!B:B)),"")</f>
        <v/>
      </c>
      <c r="M534" s="317" t="str">
        <f>IF(J534="","",_xlfn.XLOOKUP(J534,'Criteria Mapping'!B:B,'Criteria Mapping'!A:A))</f>
        <v/>
      </c>
      <c r="N534" s="318" t="str">
        <f>IFERROR(IF(_xlfn.XLOOKUP($J534,Criterion_list!$J:$J,Criterion_list!D:D)=0,"",_xlfn.XLOOKUP($J534,Criterion_list!$J:$J,Criterion_list!D:D)),"")</f>
        <v/>
      </c>
      <c r="O534" s="318" t="str">
        <f>IFERROR(IF(_xlfn.XLOOKUP($M534,Criterion_list!$C:$C,Criterion_list!E:E)=0,"",_xlfn.XLOOKUP($M534,Criterion_list!$C:$C,Criterion_list!E:E)),"")</f>
        <v/>
      </c>
      <c r="P534" s="330"/>
      <c r="Q534" s="304"/>
      <c r="R534" s="319" t="str">
        <f t="shared" si="8"/>
        <v/>
      </c>
      <c r="S534" s="304"/>
      <c r="T534" s="306"/>
      <c r="U534" s="305"/>
      <c r="V534" s="304"/>
      <c r="W534" s="304"/>
      <c r="X534" s="320" t="str">
        <f>IF(M534="","",_xlfn.XLOOKUP(M534,'Criteria Mapping'!A:A,'Criteria Mapping'!W:W))</f>
        <v/>
      </c>
      <c r="Y534" s="320" t="str">
        <f>IF(M534="","",_xlfn.XLOOKUP(M534,'Criteria Mapping'!A:A,'Criteria Mapping'!AH:AH))</f>
        <v/>
      </c>
      <c r="Z534" s="320" t="str">
        <f>IF(M534="","",_xlfn.XLOOKUP(M534,'Criteria Mapping'!A:A,'Criteria Mapping'!AD:AD))</f>
        <v/>
      </c>
      <c r="AA534"/>
      <c r="AC534" s="313"/>
      <c r="AE534" s="313"/>
      <c r="AG534" s="313"/>
      <c r="AI534" s="313"/>
      <c r="AK534" s="313"/>
      <c r="AM534" s="313"/>
      <c r="AO534" s="313"/>
      <c r="AQ534" s="313"/>
      <c r="AS534" s="313"/>
      <c r="AU534" s="313"/>
      <c r="KR534" s="313"/>
      <c r="KT534" s="313"/>
      <c r="KV534" s="313"/>
      <c r="KX534" s="313"/>
      <c r="KZ534" s="313"/>
      <c r="LB534" s="313"/>
      <c r="LD534" s="313"/>
      <c r="LF534" s="313"/>
      <c r="LH534" s="313"/>
      <c r="LJ534" s="313"/>
      <c r="LL534" s="313"/>
      <c r="LN534" s="313"/>
      <c r="LP534" s="313"/>
      <c r="LR534" s="313"/>
      <c r="LT534" s="313"/>
      <c r="LV534" s="313"/>
      <c r="LX534" s="313"/>
      <c r="LZ534" s="313"/>
      <c r="MB534" s="313"/>
      <c r="MD534" s="313"/>
      <c r="MF534" s="313"/>
      <c r="MH534" s="313"/>
      <c r="MJ534" s="313"/>
      <c r="ML534" s="313"/>
      <c r="MN534" s="313"/>
      <c r="MP534" s="313"/>
      <c r="MR534" s="313"/>
      <c r="MT534" s="313"/>
      <c r="MV534" s="313"/>
      <c r="MX534" s="313"/>
      <c r="MZ534" s="313"/>
      <c r="NB534" s="313"/>
      <c r="ND534" s="313"/>
      <c r="NF534" s="313"/>
      <c r="NH534" s="313"/>
      <c r="NJ534" s="313"/>
      <c r="NL534" s="313"/>
      <c r="NN534" s="313"/>
      <c r="NP534" s="313"/>
      <c r="NR534" s="313"/>
    </row>
    <row r="535" spans="1:382" s="281" customFormat="1" ht="150" customHeight="1">
      <c r="A535"/>
      <c r="B535"/>
      <c r="C535"/>
      <c r="D535"/>
      <c r="E535"/>
      <c r="F535"/>
      <c r="G535"/>
      <c r="H535"/>
      <c r="I535" t="str">
        <f>IF(M535="","",INDEX(Criterion_list!F:F,MATCH('MMS criteria'!M535,Criterion_list!C:C,0)))</f>
        <v/>
      </c>
      <c r="J535" s="312"/>
      <c r="K535" s="316" t="str">
        <f>IFERROR(IF(_xlfn.XLOOKUP($M535,Criterion_list!$C:$C,Criterion_list!A:A)=0,"",_xlfn.XLOOKUP($M535,Criterion_list!$C:$C,Criterion_list!A:A)),"")</f>
        <v/>
      </c>
      <c r="L535" s="317" t="str">
        <f>IFERROR(IF(_xlfn.XLOOKUP($M535,Criterion_list!$C:$C,Criterion_list!B:B)=0,"",_xlfn.XLOOKUP($M535,Criterion_list!$C:$C,Criterion_list!B:B)),"")</f>
        <v/>
      </c>
      <c r="M535" s="317" t="str">
        <f>IF(J535="","",_xlfn.XLOOKUP(J535,'Criteria Mapping'!B:B,'Criteria Mapping'!A:A))</f>
        <v/>
      </c>
      <c r="N535" s="318" t="str">
        <f>IFERROR(IF(_xlfn.XLOOKUP($J535,Criterion_list!$J:$J,Criterion_list!D:D)=0,"",_xlfn.XLOOKUP($J535,Criterion_list!$J:$J,Criterion_list!D:D)),"")</f>
        <v/>
      </c>
      <c r="O535" s="318" t="str">
        <f>IFERROR(IF(_xlfn.XLOOKUP($M535,Criterion_list!$C:$C,Criterion_list!E:E)=0,"",_xlfn.XLOOKUP($M535,Criterion_list!$C:$C,Criterion_list!E:E)),"")</f>
        <v/>
      </c>
      <c r="P535" s="330"/>
      <c r="Q535" s="304"/>
      <c r="R535" s="319" t="str">
        <f t="shared" si="8"/>
        <v/>
      </c>
      <c r="S535" s="304"/>
      <c r="T535" s="306"/>
      <c r="U535" s="305"/>
      <c r="V535" s="304"/>
      <c r="W535" s="304"/>
      <c r="X535" s="320" t="str">
        <f>IF(M535="","",_xlfn.XLOOKUP(M535,'Criteria Mapping'!A:A,'Criteria Mapping'!W:W))</f>
        <v/>
      </c>
      <c r="Y535" s="320" t="str">
        <f>IF(M535="","",_xlfn.XLOOKUP(M535,'Criteria Mapping'!A:A,'Criteria Mapping'!AH:AH))</f>
        <v/>
      </c>
      <c r="Z535" s="320" t="str">
        <f>IF(M535="","",_xlfn.XLOOKUP(M535,'Criteria Mapping'!A:A,'Criteria Mapping'!AD:AD))</f>
        <v/>
      </c>
      <c r="AA535"/>
      <c r="AC535" s="313"/>
      <c r="AE535" s="313"/>
      <c r="AG535" s="313"/>
      <c r="AI535" s="313"/>
      <c r="AK535" s="313"/>
      <c r="AM535" s="313"/>
      <c r="AO535" s="313"/>
      <c r="AQ535" s="313"/>
      <c r="AS535" s="313"/>
      <c r="AU535" s="313"/>
      <c r="KR535" s="313"/>
      <c r="KT535" s="313"/>
      <c r="KV535" s="313"/>
      <c r="KX535" s="313"/>
      <c r="KZ535" s="313"/>
      <c r="LB535" s="313"/>
      <c r="LD535" s="313"/>
      <c r="LF535" s="313"/>
      <c r="LH535" s="313"/>
      <c r="LJ535" s="313"/>
      <c r="LL535" s="313"/>
      <c r="LN535" s="313"/>
      <c r="LP535" s="313"/>
      <c r="LR535" s="313"/>
      <c r="LT535" s="313"/>
      <c r="LV535" s="313"/>
      <c r="LX535" s="313"/>
      <c r="LZ535" s="313"/>
      <c r="MB535" s="313"/>
      <c r="MD535" s="313"/>
      <c r="MF535" s="313"/>
      <c r="MH535" s="313"/>
      <c r="MJ535" s="313"/>
      <c r="ML535" s="313"/>
      <c r="MN535" s="313"/>
      <c r="MP535" s="313"/>
      <c r="MR535" s="313"/>
      <c r="MT535" s="313"/>
      <c r="MV535" s="313"/>
      <c r="MX535" s="313"/>
      <c r="MZ535" s="313"/>
      <c r="NB535" s="313"/>
      <c r="ND535" s="313"/>
      <c r="NF535" s="313"/>
      <c r="NH535" s="313"/>
      <c r="NJ535" s="313"/>
      <c r="NL535" s="313"/>
      <c r="NN535" s="313"/>
      <c r="NP535" s="313"/>
      <c r="NR535" s="313"/>
    </row>
    <row r="536" spans="1:382" s="281" customFormat="1" ht="150" customHeight="1">
      <c r="A536"/>
      <c r="B536"/>
      <c r="C536"/>
      <c r="D536"/>
      <c r="E536"/>
      <c r="F536"/>
      <c r="G536"/>
      <c r="H536"/>
      <c r="I536" t="str">
        <f>IF(M536="","",INDEX(Criterion_list!F:F,MATCH('MMS criteria'!M536,Criterion_list!C:C,0)))</f>
        <v/>
      </c>
      <c r="J536" s="312"/>
      <c r="K536" s="316" t="str">
        <f>IFERROR(IF(_xlfn.XLOOKUP($M536,Criterion_list!$C:$C,Criterion_list!A:A)=0,"",_xlfn.XLOOKUP($M536,Criterion_list!$C:$C,Criterion_list!A:A)),"")</f>
        <v/>
      </c>
      <c r="L536" s="317" t="str">
        <f>IFERROR(IF(_xlfn.XLOOKUP($M536,Criterion_list!$C:$C,Criterion_list!B:B)=0,"",_xlfn.XLOOKUP($M536,Criterion_list!$C:$C,Criterion_list!B:B)),"")</f>
        <v/>
      </c>
      <c r="M536" s="317" t="str">
        <f>IF(J536="","",_xlfn.XLOOKUP(J536,'Criteria Mapping'!B:B,'Criteria Mapping'!A:A))</f>
        <v/>
      </c>
      <c r="N536" s="318" t="str">
        <f>IFERROR(IF(_xlfn.XLOOKUP($J536,Criterion_list!$J:$J,Criterion_list!D:D)=0,"",_xlfn.XLOOKUP($J536,Criterion_list!$J:$J,Criterion_list!D:D)),"")</f>
        <v/>
      </c>
      <c r="O536" s="318" t="str">
        <f>IFERROR(IF(_xlfn.XLOOKUP($M536,Criterion_list!$C:$C,Criterion_list!E:E)=0,"",_xlfn.XLOOKUP($M536,Criterion_list!$C:$C,Criterion_list!E:E)),"")</f>
        <v/>
      </c>
      <c r="P536" s="330"/>
      <c r="Q536" s="304"/>
      <c r="R536" s="319" t="str">
        <f t="shared" si="8"/>
        <v/>
      </c>
      <c r="S536" s="304"/>
      <c r="T536" s="306"/>
      <c r="U536" s="305"/>
      <c r="V536" s="304"/>
      <c r="W536" s="304"/>
      <c r="X536" s="320" t="str">
        <f>IF(M536="","",_xlfn.XLOOKUP(M536,'Criteria Mapping'!A:A,'Criteria Mapping'!W:W))</f>
        <v/>
      </c>
      <c r="Y536" s="320" t="str">
        <f>IF(M536="","",_xlfn.XLOOKUP(M536,'Criteria Mapping'!A:A,'Criteria Mapping'!AH:AH))</f>
        <v/>
      </c>
      <c r="Z536" s="320" t="str">
        <f>IF(M536="","",_xlfn.XLOOKUP(M536,'Criteria Mapping'!A:A,'Criteria Mapping'!AD:AD))</f>
        <v/>
      </c>
      <c r="AA536"/>
      <c r="AC536" s="313"/>
      <c r="AE536" s="313"/>
      <c r="AG536" s="313"/>
      <c r="AI536" s="313"/>
      <c r="AK536" s="313"/>
      <c r="AM536" s="313"/>
      <c r="AO536" s="313"/>
      <c r="AQ536" s="313"/>
      <c r="AS536" s="313"/>
      <c r="AU536" s="313"/>
      <c r="KR536" s="313"/>
      <c r="KT536" s="313"/>
      <c r="KV536" s="313"/>
      <c r="KX536" s="313"/>
      <c r="KZ536" s="313"/>
      <c r="LB536" s="313"/>
      <c r="LD536" s="313"/>
      <c r="LF536" s="313"/>
      <c r="LH536" s="313"/>
      <c r="LJ536" s="313"/>
      <c r="LL536" s="313"/>
      <c r="LN536" s="313"/>
      <c r="LP536" s="313"/>
      <c r="LR536" s="313"/>
      <c r="LT536" s="313"/>
      <c r="LV536" s="313"/>
      <c r="LX536" s="313"/>
      <c r="LZ536" s="313"/>
      <c r="MB536" s="313"/>
      <c r="MD536" s="313"/>
      <c r="MF536" s="313"/>
      <c r="MH536" s="313"/>
      <c r="MJ536" s="313"/>
      <c r="ML536" s="313"/>
      <c r="MN536" s="313"/>
      <c r="MP536" s="313"/>
      <c r="MR536" s="313"/>
      <c r="MT536" s="313"/>
      <c r="MV536" s="313"/>
      <c r="MX536" s="313"/>
      <c r="MZ536" s="313"/>
      <c r="NB536" s="313"/>
      <c r="ND536" s="313"/>
      <c r="NF536" s="313"/>
      <c r="NH536" s="313"/>
      <c r="NJ536" s="313"/>
      <c r="NL536" s="313"/>
      <c r="NN536" s="313"/>
      <c r="NP536" s="313"/>
      <c r="NR536" s="313"/>
    </row>
    <row r="537" spans="1:382" s="281" customFormat="1" ht="150" customHeight="1">
      <c r="A537"/>
      <c r="B537"/>
      <c r="C537"/>
      <c r="D537"/>
      <c r="E537"/>
      <c r="F537"/>
      <c r="G537"/>
      <c r="H537"/>
      <c r="I537" t="str">
        <f>IF(M537="","",INDEX(Criterion_list!F:F,MATCH('MMS criteria'!M537,Criterion_list!C:C,0)))</f>
        <v/>
      </c>
      <c r="J537" s="312"/>
      <c r="K537" s="316" t="str">
        <f>IFERROR(IF(_xlfn.XLOOKUP($M537,Criterion_list!$C:$C,Criterion_list!A:A)=0,"",_xlfn.XLOOKUP($M537,Criterion_list!$C:$C,Criterion_list!A:A)),"")</f>
        <v/>
      </c>
      <c r="L537" s="317" t="str">
        <f>IFERROR(IF(_xlfn.XLOOKUP($M537,Criterion_list!$C:$C,Criterion_list!B:B)=0,"",_xlfn.XLOOKUP($M537,Criterion_list!$C:$C,Criterion_list!B:B)),"")</f>
        <v/>
      </c>
      <c r="M537" s="317" t="str">
        <f>IF(J537="","",_xlfn.XLOOKUP(J537,'Criteria Mapping'!B:B,'Criteria Mapping'!A:A))</f>
        <v/>
      </c>
      <c r="N537" s="318" t="str">
        <f>IFERROR(IF(_xlfn.XLOOKUP($J537,Criterion_list!$J:$J,Criterion_list!D:D)=0,"",_xlfn.XLOOKUP($J537,Criterion_list!$J:$J,Criterion_list!D:D)),"")</f>
        <v/>
      </c>
      <c r="O537" s="318" t="str">
        <f>IFERROR(IF(_xlfn.XLOOKUP($M537,Criterion_list!$C:$C,Criterion_list!E:E)=0,"",_xlfn.XLOOKUP($M537,Criterion_list!$C:$C,Criterion_list!E:E)),"")</f>
        <v/>
      </c>
      <c r="P537" s="330"/>
      <c r="Q537" s="304"/>
      <c r="R537" s="319" t="str">
        <f t="shared" si="8"/>
        <v/>
      </c>
      <c r="S537" s="304"/>
      <c r="T537" s="306"/>
      <c r="U537" s="305"/>
      <c r="V537" s="304"/>
      <c r="W537" s="304"/>
      <c r="X537" s="320" t="str">
        <f>IF(M537="","",_xlfn.XLOOKUP(M537,'Criteria Mapping'!A:A,'Criteria Mapping'!W:W))</f>
        <v/>
      </c>
      <c r="Y537" s="320" t="str">
        <f>IF(M537="","",_xlfn.XLOOKUP(M537,'Criteria Mapping'!A:A,'Criteria Mapping'!AH:AH))</f>
        <v/>
      </c>
      <c r="Z537" s="320" t="str">
        <f>IF(M537="","",_xlfn.XLOOKUP(M537,'Criteria Mapping'!A:A,'Criteria Mapping'!AD:AD))</f>
        <v/>
      </c>
      <c r="AA537"/>
      <c r="AC537" s="313"/>
      <c r="AE537" s="313"/>
      <c r="AG537" s="313"/>
      <c r="AI537" s="313"/>
      <c r="AK537" s="313"/>
      <c r="AM537" s="313"/>
      <c r="AO537" s="313"/>
      <c r="AQ537" s="313"/>
      <c r="AS537" s="313"/>
      <c r="AU537" s="313"/>
      <c r="KR537" s="313"/>
      <c r="KT537" s="313"/>
      <c r="KV537" s="313"/>
      <c r="KX537" s="313"/>
      <c r="KZ537" s="313"/>
      <c r="LB537" s="313"/>
      <c r="LD537" s="313"/>
      <c r="LF537" s="313"/>
      <c r="LH537" s="313"/>
      <c r="LJ537" s="313"/>
      <c r="LL537" s="313"/>
      <c r="LN537" s="313"/>
      <c r="LP537" s="313"/>
      <c r="LR537" s="313"/>
      <c r="LT537" s="313"/>
      <c r="LV537" s="313"/>
      <c r="LX537" s="313"/>
      <c r="LZ537" s="313"/>
      <c r="MB537" s="313"/>
      <c r="MD537" s="313"/>
      <c r="MF537" s="313"/>
      <c r="MH537" s="313"/>
      <c r="MJ537" s="313"/>
      <c r="ML537" s="313"/>
      <c r="MN537" s="313"/>
      <c r="MP537" s="313"/>
      <c r="MR537" s="313"/>
      <c r="MT537" s="313"/>
      <c r="MV537" s="313"/>
      <c r="MX537" s="313"/>
      <c r="MZ537" s="313"/>
      <c r="NB537" s="313"/>
      <c r="ND537" s="313"/>
      <c r="NF537" s="313"/>
      <c r="NH537" s="313"/>
      <c r="NJ537" s="313"/>
      <c r="NL537" s="313"/>
      <c r="NN537" s="313"/>
      <c r="NP537" s="313"/>
      <c r="NR537" s="313"/>
    </row>
    <row r="538" spans="1:382" s="281" customFormat="1" ht="150" customHeight="1">
      <c r="A538"/>
      <c r="B538"/>
      <c r="C538"/>
      <c r="D538"/>
      <c r="E538"/>
      <c r="F538"/>
      <c r="G538"/>
      <c r="H538"/>
      <c r="I538" t="str">
        <f>IF(M538="","",INDEX(Criterion_list!F:F,MATCH('MMS criteria'!M538,Criterion_list!C:C,0)))</f>
        <v/>
      </c>
      <c r="J538" s="312"/>
      <c r="K538" s="316" t="str">
        <f>IFERROR(IF(_xlfn.XLOOKUP($M538,Criterion_list!$C:$C,Criterion_list!A:A)=0,"",_xlfn.XLOOKUP($M538,Criterion_list!$C:$C,Criterion_list!A:A)),"")</f>
        <v/>
      </c>
      <c r="L538" s="317" t="str">
        <f>IFERROR(IF(_xlfn.XLOOKUP($M538,Criterion_list!$C:$C,Criterion_list!B:B)=0,"",_xlfn.XLOOKUP($M538,Criterion_list!$C:$C,Criterion_list!B:B)),"")</f>
        <v/>
      </c>
      <c r="M538" s="317" t="str">
        <f>IF(J538="","",_xlfn.XLOOKUP(J538,'Criteria Mapping'!B:B,'Criteria Mapping'!A:A))</f>
        <v/>
      </c>
      <c r="N538" s="318" t="str">
        <f>IFERROR(IF(_xlfn.XLOOKUP($J538,Criterion_list!$J:$J,Criterion_list!D:D)=0,"",_xlfn.XLOOKUP($J538,Criterion_list!$J:$J,Criterion_list!D:D)),"")</f>
        <v/>
      </c>
      <c r="O538" s="318" t="str">
        <f>IFERROR(IF(_xlfn.XLOOKUP($M538,Criterion_list!$C:$C,Criterion_list!E:E)=0,"",_xlfn.XLOOKUP($M538,Criterion_list!$C:$C,Criterion_list!E:E)),"")</f>
        <v/>
      </c>
      <c r="P538" s="330"/>
      <c r="Q538" s="304"/>
      <c r="R538" s="319" t="str">
        <f t="shared" si="8"/>
        <v/>
      </c>
      <c r="S538" s="304"/>
      <c r="T538" s="306"/>
      <c r="U538" s="305"/>
      <c r="V538" s="304"/>
      <c r="W538" s="304"/>
      <c r="X538" s="320" t="str">
        <f>IF(M538="","",_xlfn.XLOOKUP(M538,'Criteria Mapping'!A:A,'Criteria Mapping'!W:W))</f>
        <v/>
      </c>
      <c r="Y538" s="320" t="str">
        <f>IF(M538="","",_xlfn.XLOOKUP(M538,'Criteria Mapping'!A:A,'Criteria Mapping'!AH:AH))</f>
        <v/>
      </c>
      <c r="Z538" s="320" t="str">
        <f>IF(M538="","",_xlfn.XLOOKUP(M538,'Criteria Mapping'!A:A,'Criteria Mapping'!AD:AD))</f>
        <v/>
      </c>
      <c r="AA538"/>
      <c r="AC538" s="313"/>
      <c r="AE538" s="313"/>
      <c r="AG538" s="313"/>
      <c r="AI538" s="313"/>
      <c r="AK538" s="313"/>
      <c r="AM538" s="313"/>
      <c r="AO538" s="313"/>
      <c r="AQ538" s="313"/>
      <c r="AS538" s="313"/>
      <c r="AU538" s="313"/>
      <c r="KR538" s="313"/>
      <c r="KT538" s="313"/>
      <c r="KV538" s="313"/>
      <c r="KX538" s="313"/>
      <c r="KZ538" s="313"/>
      <c r="LB538" s="313"/>
      <c r="LD538" s="313"/>
      <c r="LF538" s="313"/>
      <c r="LH538" s="313"/>
      <c r="LJ538" s="313"/>
      <c r="LL538" s="313"/>
      <c r="LN538" s="313"/>
      <c r="LP538" s="313"/>
      <c r="LR538" s="313"/>
      <c r="LT538" s="313"/>
      <c r="LV538" s="313"/>
      <c r="LX538" s="313"/>
      <c r="LZ538" s="313"/>
      <c r="MB538" s="313"/>
      <c r="MD538" s="313"/>
      <c r="MF538" s="313"/>
      <c r="MH538" s="313"/>
      <c r="MJ538" s="313"/>
      <c r="ML538" s="313"/>
      <c r="MN538" s="313"/>
      <c r="MP538" s="313"/>
      <c r="MR538" s="313"/>
      <c r="MT538" s="313"/>
      <c r="MV538" s="313"/>
      <c r="MX538" s="313"/>
      <c r="MZ538" s="313"/>
      <c r="NB538" s="313"/>
      <c r="ND538" s="313"/>
      <c r="NF538" s="313"/>
      <c r="NH538" s="313"/>
      <c r="NJ538" s="313"/>
      <c r="NL538" s="313"/>
      <c r="NN538" s="313"/>
      <c r="NP538" s="313"/>
      <c r="NR538" s="313"/>
    </row>
    <row r="539" spans="1:382" s="281" customFormat="1" ht="150" customHeight="1">
      <c r="A539"/>
      <c r="B539"/>
      <c r="C539"/>
      <c r="D539"/>
      <c r="E539"/>
      <c r="F539"/>
      <c r="G539"/>
      <c r="H539"/>
      <c r="I539" t="str">
        <f>IF(M539="","",INDEX(Criterion_list!F:F,MATCH('MMS criteria'!M539,Criterion_list!C:C,0)))</f>
        <v/>
      </c>
      <c r="J539" s="312"/>
      <c r="K539" s="316" t="str">
        <f>IFERROR(IF(_xlfn.XLOOKUP($M539,Criterion_list!$C:$C,Criterion_list!A:A)=0,"",_xlfn.XLOOKUP($M539,Criterion_list!$C:$C,Criterion_list!A:A)),"")</f>
        <v/>
      </c>
      <c r="L539" s="317" t="str">
        <f>IFERROR(IF(_xlfn.XLOOKUP($M539,Criterion_list!$C:$C,Criterion_list!B:B)=0,"",_xlfn.XLOOKUP($M539,Criterion_list!$C:$C,Criterion_list!B:B)),"")</f>
        <v/>
      </c>
      <c r="M539" s="317" t="str">
        <f>IF(J539="","",_xlfn.XLOOKUP(J539,'Criteria Mapping'!B:B,'Criteria Mapping'!A:A))</f>
        <v/>
      </c>
      <c r="N539" s="318" t="str">
        <f>IFERROR(IF(_xlfn.XLOOKUP($J539,Criterion_list!$J:$J,Criterion_list!D:D)=0,"",_xlfn.XLOOKUP($J539,Criterion_list!$J:$J,Criterion_list!D:D)),"")</f>
        <v/>
      </c>
      <c r="O539" s="318" t="str">
        <f>IFERROR(IF(_xlfn.XLOOKUP($M539,Criterion_list!$C:$C,Criterion_list!E:E)=0,"",_xlfn.XLOOKUP($M539,Criterion_list!$C:$C,Criterion_list!E:E)),"")</f>
        <v/>
      </c>
      <c r="P539" s="330"/>
      <c r="Q539" s="304"/>
      <c r="R539" s="319" t="str">
        <f t="shared" si="8"/>
        <v/>
      </c>
      <c r="S539" s="304"/>
      <c r="T539" s="306"/>
      <c r="U539" s="305"/>
      <c r="V539" s="304"/>
      <c r="W539" s="304"/>
      <c r="X539" s="320" t="str">
        <f>IF(M539="","",_xlfn.XLOOKUP(M539,'Criteria Mapping'!A:A,'Criteria Mapping'!W:W))</f>
        <v/>
      </c>
      <c r="Y539" s="320" t="str">
        <f>IF(M539="","",_xlfn.XLOOKUP(M539,'Criteria Mapping'!A:A,'Criteria Mapping'!AH:AH))</f>
        <v/>
      </c>
      <c r="Z539" s="320" t="str">
        <f>IF(M539="","",_xlfn.XLOOKUP(M539,'Criteria Mapping'!A:A,'Criteria Mapping'!AD:AD))</f>
        <v/>
      </c>
      <c r="AA539"/>
      <c r="AC539" s="313"/>
      <c r="AE539" s="313"/>
      <c r="AG539" s="313"/>
      <c r="AI539" s="313"/>
      <c r="AK539" s="313"/>
      <c r="AM539" s="313"/>
      <c r="AO539" s="313"/>
      <c r="AQ539" s="313"/>
      <c r="AS539" s="313"/>
      <c r="AU539" s="313"/>
      <c r="KR539" s="313"/>
      <c r="KT539" s="313"/>
      <c r="KV539" s="313"/>
      <c r="KX539" s="313"/>
      <c r="KZ539" s="313"/>
      <c r="LB539" s="313"/>
      <c r="LD539" s="313"/>
      <c r="LF539" s="313"/>
      <c r="LH539" s="313"/>
      <c r="LJ539" s="313"/>
      <c r="LL539" s="313"/>
      <c r="LN539" s="313"/>
      <c r="LP539" s="313"/>
      <c r="LR539" s="313"/>
      <c r="LT539" s="313"/>
      <c r="LV539" s="313"/>
      <c r="LX539" s="313"/>
      <c r="LZ539" s="313"/>
      <c r="MB539" s="313"/>
      <c r="MD539" s="313"/>
      <c r="MF539" s="313"/>
      <c r="MH539" s="313"/>
      <c r="MJ539" s="313"/>
      <c r="ML539" s="313"/>
      <c r="MN539" s="313"/>
      <c r="MP539" s="313"/>
      <c r="MR539" s="313"/>
      <c r="MT539" s="313"/>
      <c r="MV539" s="313"/>
      <c r="MX539" s="313"/>
      <c r="MZ539" s="313"/>
      <c r="NB539" s="313"/>
      <c r="ND539" s="313"/>
      <c r="NF539" s="313"/>
      <c r="NH539" s="313"/>
      <c r="NJ539" s="313"/>
      <c r="NL539" s="313"/>
      <c r="NN539" s="313"/>
      <c r="NP539" s="313"/>
      <c r="NR539" s="313"/>
    </row>
    <row r="540" spans="1:382" s="281" customFormat="1" ht="150" customHeight="1">
      <c r="A540"/>
      <c r="B540"/>
      <c r="C540"/>
      <c r="D540"/>
      <c r="E540"/>
      <c r="F540"/>
      <c r="G540"/>
      <c r="H540"/>
      <c r="I540" t="str">
        <f>IF(M540="","",INDEX(Criterion_list!F:F,MATCH('MMS criteria'!M540,Criterion_list!C:C,0)))</f>
        <v/>
      </c>
      <c r="J540" s="312"/>
      <c r="K540" s="316" t="str">
        <f>IFERROR(IF(_xlfn.XLOOKUP($M540,Criterion_list!$C:$C,Criterion_list!A:A)=0,"",_xlfn.XLOOKUP($M540,Criterion_list!$C:$C,Criterion_list!A:A)),"")</f>
        <v/>
      </c>
      <c r="L540" s="317" t="str">
        <f>IFERROR(IF(_xlfn.XLOOKUP($M540,Criterion_list!$C:$C,Criterion_list!B:B)=0,"",_xlfn.XLOOKUP($M540,Criterion_list!$C:$C,Criterion_list!B:B)),"")</f>
        <v/>
      </c>
      <c r="M540" s="317" t="str">
        <f>IF(J540="","",_xlfn.XLOOKUP(J540,'Criteria Mapping'!B:B,'Criteria Mapping'!A:A))</f>
        <v/>
      </c>
      <c r="N540" s="318" t="str">
        <f>IFERROR(IF(_xlfn.XLOOKUP($J540,Criterion_list!$J:$J,Criterion_list!D:D)=0,"",_xlfn.XLOOKUP($J540,Criterion_list!$J:$J,Criterion_list!D:D)),"")</f>
        <v/>
      </c>
      <c r="O540" s="318" t="str">
        <f>IFERROR(IF(_xlfn.XLOOKUP($M540,Criterion_list!$C:$C,Criterion_list!E:E)=0,"",_xlfn.XLOOKUP($M540,Criterion_list!$C:$C,Criterion_list!E:E)),"")</f>
        <v/>
      </c>
      <c r="P540" s="330"/>
      <c r="Q540" s="304"/>
      <c r="R540" s="319" t="str">
        <f t="shared" si="8"/>
        <v/>
      </c>
      <c r="S540" s="304"/>
      <c r="T540" s="306"/>
      <c r="U540" s="305"/>
      <c r="V540" s="304"/>
      <c r="W540" s="304"/>
      <c r="X540" s="320" t="str">
        <f>IF(M540="","",_xlfn.XLOOKUP(M540,'Criteria Mapping'!A:A,'Criteria Mapping'!W:W))</f>
        <v/>
      </c>
      <c r="Y540" s="320" t="str">
        <f>IF(M540="","",_xlfn.XLOOKUP(M540,'Criteria Mapping'!A:A,'Criteria Mapping'!AH:AH))</f>
        <v/>
      </c>
      <c r="Z540" s="320" t="str">
        <f>IF(M540="","",_xlfn.XLOOKUP(M540,'Criteria Mapping'!A:A,'Criteria Mapping'!AD:AD))</f>
        <v/>
      </c>
      <c r="AA540"/>
      <c r="AC540" s="313"/>
      <c r="AE540" s="313"/>
      <c r="AG540" s="313"/>
      <c r="AI540" s="313"/>
      <c r="AK540" s="313"/>
      <c r="AM540" s="313"/>
      <c r="AO540" s="313"/>
      <c r="AQ540" s="313"/>
      <c r="AS540" s="313"/>
      <c r="AU540" s="313"/>
      <c r="KR540" s="313"/>
      <c r="KT540" s="313"/>
      <c r="KV540" s="313"/>
      <c r="KX540" s="313"/>
      <c r="KZ540" s="313"/>
      <c r="LB540" s="313"/>
      <c r="LD540" s="313"/>
      <c r="LF540" s="313"/>
      <c r="LH540" s="313"/>
      <c r="LJ540" s="313"/>
      <c r="LL540" s="313"/>
      <c r="LN540" s="313"/>
      <c r="LP540" s="313"/>
      <c r="LR540" s="313"/>
      <c r="LT540" s="313"/>
      <c r="LV540" s="313"/>
      <c r="LX540" s="313"/>
      <c r="LZ540" s="313"/>
      <c r="MB540" s="313"/>
      <c r="MD540" s="313"/>
      <c r="MF540" s="313"/>
      <c r="MH540" s="313"/>
      <c r="MJ540" s="313"/>
      <c r="ML540" s="313"/>
      <c r="MN540" s="313"/>
      <c r="MP540" s="313"/>
      <c r="MR540" s="313"/>
      <c r="MT540" s="313"/>
      <c r="MV540" s="313"/>
      <c r="MX540" s="313"/>
      <c r="MZ540" s="313"/>
      <c r="NB540" s="313"/>
      <c r="ND540" s="313"/>
      <c r="NF540" s="313"/>
      <c r="NH540" s="313"/>
      <c r="NJ540" s="313"/>
      <c r="NL540" s="313"/>
      <c r="NN540" s="313"/>
      <c r="NP540" s="313"/>
      <c r="NR540" s="313"/>
    </row>
    <row r="541" spans="1:382" s="281" customFormat="1" ht="150" customHeight="1">
      <c r="A541"/>
      <c r="B541"/>
      <c r="C541"/>
      <c r="D541"/>
      <c r="E541"/>
      <c r="F541"/>
      <c r="G541"/>
      <c r="H541"/>
      <c r="I541" t="str">
        <f>IF(M541="","",INDEX(Criterion_list!F:F,MATCH('MMS criteria'!M541,Criterion_list!C:C,0)))</f>
        <v/>
      </c>
      <c r="J541" s="312"/>
      <c r="K541" s="316" t="str">
        <f>IFERROR(IF(_xlfn.XLOOKUP($M541,Criterion_list!$C:$C,Criterion_list!A:A)=0,"",_xlfn.XLOOKUP($M541,Criterion_list!$C:$C,Criterion_list!A:A)),"")</f>
        <v/>
      </c>
      <c r="L541" s="317" t="str">
        <f>IFERROR(IF(_xlfn.XLOOKUP($M541,Criterion_list!$C:$C,Criterion_list!B:B)=0,"",_xlfn.XLOOKUP($M541,Criterion_list!$C:$C,Criterion_list!B:B)),"")</f>
        <v/>
      </c>
      <c r="M541" s="317" t="str">
        <f>IF(J541="","",_xlfn.XLOOKUP(J541,'Criteria Mapping'!B:B,'Criteria Mapping'!A:A))</f>
        <v/>
      </c>
      <c r="N541" s="318" t="str">
        <f>IFERROR(IF(_xlfn.XLOOKUP($J541,Criterion_list!$J:$J,Criterion_list!D:D)=0,"",_xlfn.XLOOKUP($J541,Criterion_list!$J:$J,Criterion_list!D:D)),"")</f>
        <v/>
      </c>
      <c r="O541" s="318" t="str">
        <f>IFERROR(IF(_xlfn.XLOOKUP($M541,Criterion_list!$C:$C,Criterion_list!E:E)=0,"",_xlfn.XLOOKUP($M541,Criterion_list!$C:$C,Criterion_list!E:E)),"")</f>
        <v/>
      </c>
      <c r="P541" s="330"/>
      <c r="Q541" s="304"/>
      <c r="R541" s="319" t="str">
        <f t="shared" si="8"/>
        <v/>
      </c>
      <c r="S541" s="304"/>
      <c r="T541" s="306"/>
      <c r="U541" s="305"/>
      <c r="V541" s="304"/>
      <c r="W541" s="304"/>
      <c r="X541" s="320" t="str">
        <f>IF(M541="","",_xlfn.XLOOKUP(M541,'Criteria Mapping'!A:A,'Criteria Mapping'!W:W))</f>
        <v/>
      </c>
      <c r="Y541" s="320" t="str">
        <f>IF(M541="","",_xlfn.XLOOKUP(M541,'Criteria Mapping'!A:A,'Criteria Mapping'!AH:AH))</f>
        <v/>
      </c>
      <c r="Z541" s="320" t="str">
        <f>IF(M541="","",_xlfn.XLOOKUP(M541,'Criteria Mapping'!A:A,'Criteria Mapping'!AD:AD))</f>
        <v/>
      </c>
      <c r="AA541"/>
      <c r="AC541" s="313"/>
      <c r="AE541" s="313"/>
      <c r="AG541" s="313"/>
      <c r="AI541" s="313"/>
      <c r="AK541" s="313"/>
      <c r="AM541" s="313"/>
      <c r="AO541" s="313"/>
      <c r="AQ541" s="313"/>
      <c r="AS541" s="313"/>
      <c r="AU541" s="313"/>
      <c r="KR541" s="313"/>
      <c r="KT541" s="313"/>
      <c r="KV541" s="313"/>
      <c r="KX541" s="313"/>
      <c r="KZ541" s="313"/>
      <c r="LB541" s="313"/>
      <c r="LD541" s="313"/>
      <c r="LF541" s="313"/>
      <c r="LH541" s="313"/>
      <c r="LJ541" s="313"/>
      <c r="LL541" s="313"/>
      <c r="LN541" s="313"/>
      <c r="LP541" s="313"/>
      <c r="LR541" s="313"/>
      <c r="LT541" s="313"/>
      <c r="LV541" s="313"/>
      <c r="LX541" s="313"/>
      <c r="LZ541" s="313"/>
      <c r="MB541" s="313"/>
      <c r="MD541" s="313"/>
      <c r="MF541" s="313"/>
      <c r="MH541" s="313"/>
      <c r="MJ541" s="313"/>
      <c r="ML541" s="313"/>
      <c r="MN541" s="313"/>
      <c r="MP541" s="313"/>
      <c r="MR541" s="313"/>
      <c r="MT541" s="313"/>
      <c r="MV541" s="313"/>
      <c r="MX541" s="313"/>
      <c r="MZ541" s="313"/>
      <c r="NB541" s="313"/>
      <c r="ND541" s="313"/>
      <c r="NF541" s="313"/>
      <c r="NH541" s="313"/>
      <c r="NJ541" s="313"/>
      <c r="NL541" s="313"/>
      <c r="NN541" s="313"/>
      <c r="NP541" s="313"/>
      <c r="NR541" s="313"/>
    </row>
    <row r="542" spans="1:382" s="281" customFormat="1" ht="150" customHeight="1">
      <c r="A542"/>
      <c r="B542"/>
      <c r="C542"/>
      <c r="D542"/>
      <c r="E542"/>
      <c r="F542"/>
      <c r="G542"/>
      <c r="H542"/>
      <c r="I542" t="str">
        <f>IF(M542="","",INDEX(Criterion_list!F:F,MATCH('MMS criteria'!M542,Criterion_list!C:C,0)))</f>
        <v/>
      </c>
      <c r="J542" s="312"/>
      <c r="K542" s="316" t="str">
        <f>IFERROR(IF(_xlfn.XLOOKUP($M542,Criterion_list!$C:$C,Criterion_list!A:A)=0,"",_xlfn.XLOOKUP($M542,Criterion_list!$C:$C,Criterion_list!A:A)),"")</f>
        <v/>
      </c>
      <c r="L542" s="317" t="str">
        <f>IFERROR(IF(_xlfn.XLOOKUP($M542,Criterion_list!$C:$C,Criterion_list!B:B)=0,"",_xlfn.XLOOKUP($M542,Criterion_list!$C:$C,Criterion_list!B:B)),"")</f>
        <v/>
      </c>
      <c r="M542" s="317" t="str">
        <f>IF(J542="","",_xlfn.XLOOKUP(J542,'Criteria Mapping'!B:B,'Criteria Mapping'!A:A))</f>
        <v/>
      </c>
      <c r="N542" s="318" t="str">
        <f>IFERROR(IF(_xlfn.XLOOKUP($J542,Criterion_list!$J:$J,Criterion_list!D:D)=0,"",_xlfn.XLOOKUP($J542,Criterion_list!$J:$J,Criterion_list!D:D)),"")</f>
        <v/>
      </c>
      <c r="O542" s="318" t="str">
        <f>IFERROR(IF(_xlfn.XLOOKUP($M542,Criterion_list!$C:$C,Criterion_list!E:E)=0,"",_xlfn.XLOOKUP($M542,Criterion_list!$C:$C,Criterion_list!E:E)),"")</f>
        <v/>
      </c>
      <c r="P542" s="330"/>
      <c r="Q542" s="304"/>
      <c r="R542" s="319" t="str">
        <f t="shared" si="8"/>
        <v/>
      </c>
      <c r="S542" s="304"/>
      <c r="T542" s="306"/>
      <c r="U542" s="305"/>
      <c r="V542" s="304"/>
      <c r="W542" s="304"/>
      <c r="X542" s="320" t="str">
        <f>IF(M542="","",_xlfn.XLOOKUP(M542,'Criteria Mapping'!A:A,'Criteria Mapping'!W:W))</f>
        <v/>
      </c>
      <c r="Y542" s="320" t="str">
        <f>IF(M542="","",_xlfn.XLOOKUP(M542,'Criteria Mapping'!A:A,'Criteria Mapping'!AH:AH))</f>
        <v/>
      </c>
      <c r="Z542" s="320" t="str">
        <f>IF(M542="","",_xlfn.XLOOKUP(M542,'Criteria Mapping'!A:A,'Criteria Mapping'!AD:AD))</f>
        <v/>
      </c>
      <c r="AA542"/>
      <c r="AC542" s="313"/>
      <c r="AE542" s="313"/>
      <c r="AG542" s="313"/>
      <c r="AI542" s="313"/>
      <c r="AK542" s="313"/>
      <c r="AM542" s="313"/>
      <c r="AO542" s="313"/>
      <c r="AQ542" s="313"/>
      <c r="AS542" s="313"/>
      <c r="AU542" s="313"/>
      <c r="KR542" s="313"/>
      <c r="KT542" s="313"/>
      <c r="KV542" s="313"/>
      <c r="KX542" s="313"/>
      <c r="KZ542" s="313"/>
      <c r="LB542" s="313"/>
      <c r="LD542" s="313"/>
      <c r="LF542" s="313"/>
      <c r="LH542" s="313"/>
      <c r="LJ542" s="313"/>
      <c r="LL542" s="313"/>
      <c r="LN542" s="313"/>
      <c r="LP542" s="313"/>
      <c r="LR542" s="313"/>
      <c r="LT542" s="313"/>
      <c r="LV542" s="313"/>
      <c r="LX542" s="313"/>
      <c r="LZ542" s="313"/>
      <c r="MB542" s="313"/>
      <c r="MD542" s="313"/>
      <c r="MF542" s="313"/>
      <c r="MH542" s="313"/>
      <c r="MJ542" s="313"/>
      <c r="ML542" s="313"/>
      <c r="MN542" s="313"/>
      <c r="MP542" s="313"/>
      <c r="MR542" s="313"/>
      <c r="MT542" s="313"/>
      <c r="MV542" s="313"/>
      <c r="MX542" s="313"/>
      <c r="MZ542" s="313"/>
      <c r="NB542" s="313"/>
      <c r="ND542" s="313"/>
      <c r="NF542" s="313"/>
      <c r="NH542" s="313"/>
      <c r="NJ542" s="313"/>
      <c r="NL542" s="313"/>
      <c r="NN542" s="313"/>
      <c r="NP542" s="313"/>
      <c r="NR542" s="313"/>
    </row>
    <row r="543" spans="1:382" s="281" customFormat="1" ht="150" customHeight="1">
      <c r="A543"/>
      <c r="B543"/>
      <c r="C543"/>
      <c r="D543"/>
      <c r="E543"/>
      <c r="F543"/>
      <c r="G543"/>
      <c r="H543"/>
      <c r="I543" t="str">
        <f>IF(M543="","",INDEX(Criterion_list!F:F,MATCH('MMS criteria'!M543,Criterion_list!C:C,0)))</f>
        <v/>
      </c>
      <c r="J543" s="312"/>
      <c r="K543" s="316" t="str">
        <f>IFERROR(IF(_xlfn.XLOOKUP($M543,Criterion_list!$C:$C,Criterion_list!A:A)=0,"",_xlfn.XLOOKUP($M543,Criterion_list!$C:$C,Criterion_list!A:A)),"")</f>
        <v/>
      </c>
      <c r="L543" s="317" t="str">
        <f>IFERROR(IF(_xlfn.XLOOKUP($M543,Criterion_list!$C:$C,Criterion_list!B:B)=0,"",_xlfn.XLOOKUP($M543,Criterion_list!$C:$C,Criterion_list!B:B)),"")</f>
        <v/>
      </c>
      <c r="M543" s="317" t="str">
        <f>IF(J543="","",_xlfn.XLOOKUP(J543,'Criteria Mapping'!B:B,'Criteria Mapping'!A:A))</f>
        <v/>
      </c>
      <c r="N543" s="318" t="str">
        <f>IFERROR(IF(_xlfn.XLOOKUP($J543,Criterion_list!$J:$J,Criterion_list!D:D)=0,"",_xlfn.XLOOKUP($J543,Criterion_list!$J:$J,Criterion_list!D:D)),"")</f>
        <v/>
      </c>
      <c r="O543" s="318" t="str">
        <f>IFERROR(IF(_xlfn.XLOOKUP($M543,Criterion_list!$C:$C,Criterion_list!E:E)=0,"",_xlfn.XLOOKUP($M543,Criterion_list!$C:$C,Criterion_list!E:E)),"")</f>
        <v/>
      </c>
      <c r="P543" s="330"/>
      <c r="Q543" s="304"/>
      <c r="R543" s="319" t="str">
        <f t="shared" si="8"/>
        <v/>
      </c>
      <c r="S543" s="304"/>
      <c r="T543" s="306"/>
      <c r="U543" s="305"/>
      <c r="V543" s="304"/>
      <c r="W543" s="304"/>
      <c r="X543" s="320" t="str">
        <f>IF(M543="","",_xlfn.XLOOKUP(M543,'Criteria Mapping'!A:A,'Criteria Mapping'!W:W))</f>
        <v/>
      </c>
      <c r="Y543" s="320" t="str">
        <f>IF(M543="","",_xlfn.XLOOKUP(M543,'Criteria Mapping'!A:A,'Criteria Mapping'!AH:AH))</f>
        <v/>
      </c>
      <c r="Z543" s="320" t="str">
        <f>IF(M543="","",_xlfn.XLOOKUP(M543,'Criteria Mapping'!A:A,'Criteria Mapping'!AD:AD))</f>
        <v/>
      </c>
      <c r="AA543"/>
      <c r="AC543" s="313"/>
      <c r="AE543" s="313"/>
      <c r="AG543" s="313"/>
      <c r="AI543" s="313"/>
      <c r="AK543" s="313"/>
      <c r="AM543" s="313"/>
      <c r="AO543" s="313"/>
      <c r="AQ543" s="313"/>
      <c r="AS543" s="313"/>
      <c r="AU543" s="313"/>
      <c r="KR543" s="313"/>
      <c r="KT543" s="313"/>
      <c r="KV543" s="313"/>
      <c r="KX543" s="313"/>
      <c r="KZ543" s="313"/>
      <c r="LB543" s="313"/>
      <c r="LD543" s="313"/>
      <c r="LF543" s="313"/>
      <c r="LH543" s="313"/>
      <c r="LJ543" s="313"/>
      <c r="LL543" s="313"/>
      <c r="LN543" s="313"/>
      <c r="LP543" s="313"/>
      <c r="LR543" s="313"/>
      <c r="LT543" s="313"/>
      <c r="LV543" s="313"/>
      <c r="LX543" s="313"/>
      <c r="LZ543" s="313"/>
      <c r="MB543" s="313"/>
      <c r="MD543" s="313"/>
      <c r="MF543" s="313"/>
      <c r="MH543" s="313"/>
      <c r="MJ543" s="313"/>
      <c r="ML543" s="313"/>
      <c r="MN543" s="313"/>
      <c r="MP543" s="313"/>
      <c r="MR543" s="313"/>
      <c r="MT543" s="313"/>
      <c r="MV543" s="313"/>
      <c r="MX543" s="313"/>
      <c r="MZ543" s="313"/>
      <c r="NB543" s="313"/>
      <c r="ND543" s="313"/>
      <c r="NF543" s="313"/>
      <c r="NH543" s="313"/>
      <c r="NJ543" s="313"/>
      <c r="NL543" s="313"/>
      <c r="NN543" s="313"/>
      <c r="NP543" s="313"/>
      <c r="NR543" s="313"/>
    </row>
    <row r="544" spans="1:382" s="281" customFormat="1" ht="150" customHeight="1">
      <c r="A544"/>
      <c r="B544"/>
      <c r="C544"/>
      <c r="D544"/>
      <c r="E544"/>
      <c r="F544"/>
      <c r="G544"/>
      <c r="H544"/>
      <c r="I544" t="str">
        <f>IF(M544="","",INDEX(Criterion_list!F:F,MATCH('MMS criteria'!M544,Criterion_list!C:C,0)))</f>
        <v/>
      </c>
      <c r="J544" s="312"/>
      <c r="K544" s="316" t="str">
        <f>IFERROR(IF(_xlfn.XLOOKUP($M544,Criterion_list!$C:$C,Criterion_list!A:A)=0,"",_xlfn.XLOOKUP($M544,Criterion_list!$C:$C,Criterion_list!A:A)),"")</f>
        <v/>
      </c>
      <c r="L544" s="317" t="str">
        <f>IFERROR(IF(_xlfn.XLOOKUP($M544,Criterion_list!$C:$C,Criterion_list!B:B)=0,"",_xlfn.XLOOKUP($M544,Criterion_list!$C:$C,Criterion_list!B:B)),"")</f>
        <v/>
      </c>
      <c r="M544" s="317" t="str">
        <f>IF(J544="","",_xlfn.XLOOKUP(J544,'Criteria Mapping'!B:B,'Criteria Mapping'!A:A))</f>
        <v/>
      </c>
      <c r="N544" s="318" t="str">
        <f>IFERROR(IF(_xlfn.XLOOKUP($J544,Criterion_list!$J:$J,Criterion_list!D:D)=0,"",_xlfn.XLOOKUP($J544,Criterion_list!$J:$J,Criterion_list!D:D)),"")</f>
        <v/>
      </c>
      <c r="O544" s="318" t="str">
        <f>IFERROR(IF(_xlfn.XLOOKUP($M544,Criterion_list!$C:$C,Criterion_list!E:E)=0,"",_xlfn.XLOOKUP($M544,Criterion_list!$C:$C,Criterion_list!E:E)),"")</f>
        <v/>
      </c>
      <c r="P544" s="330"/>
      <c r="Q544" s="304"/>
      <c r="R544" s="319" t="str">
        <f t="shared" si="8"/>
        <v/>
      </c>
      <c r="S544" s="304"/>
      <c r="T544" s="306"/>
      <c r="U544" s="305"/>
      <c r="V544" s="304"/>
      <c r="W544" s="304"/>
      <c r="X544" s="320" t="str">
        <f>IF(M544="","",_xlfn.XLOOKUP(M544,'Criteria Mapping'!A:A,'Criteria Mapping'!W:W))</f>
        <v/>
      </c>
      <c r="Y544" s="320" t="str">
        <f>IF(M544="","",_xlfn.XLOOKUP(M544,'Criteria Mapping'!A:A,'Criteria Mapping'!AH:AH))</f>
        <v/>
      </c>
      <c r="Z544" s="320" t="str">
        <f>IF(M544="","",_xlfn.XLOOKUP(M544,'Criteria Mapping'!A:A,'Criteria Mapping'!AD:AD))</f>
        <v/>
      </c>
      <c r="AA544"/>
      <c r="AC544" s="313"/>
      <c r="AE544" s="313"/>
      <c r="AG544" s="313"/>
      <c r="AI544" s="313"/>
      <c r="AK544" s="313"/>
      <c r="AM544" s="313"/>
      <c r="AO544" s="313"/>
      <c r="AQ544" s="313"/>
      <c r="AS544" s="313"/>
      <c r="AU544" s="313"/>
      <c r="KR544" s="313"/>
      <c r="KT544" s="313"/>
      <c r="KV544" s="313"/>
      <c r="KX544" s="313"/>
      <c r="KZ544" s="313"/>
      <c r="LB544" s="313"/>
      <c r="LD544" s="313"/>
      <c r="LF544" s="313"/>
      <c r="LH544" s="313"/>
      <c r="LJ544" s="313"/>
      <c r="LL544" s="313"/>
      <c r="LN544" s="313"/>
      <c r="LP544" s="313"/>
      <c r="LR544" s="313"/>
      <c r="LT544" s="313"/>
      <c r="LV544" s="313"/>
      <c r="LX544" s="313"/>
      <c r="LZ544" s="313"/>
      <c r="MB544" s="313"/>
      <c r="MD544" s="313"/>
      <c r="MF544" s="313"/>
      <c r="MH544" s="313"/>
      <c r="MJ544" s="313"/>
      <c r="ML544" s="313"/>
      <c r="MN544" s="313"/>
      <c r="MP544" s="313"/>
      <c r="MR544" s="313"/>
      <c r="MT544" s="313"/>
      <c r="MV544" s="313"/>
      <c r="MX544" s="313"/>
      <c r="MZ544" s="313"/>
      <c r="NB544" s="313"/>
      <c r="ND544" s="313"/>
      <c r="NF544" s="313"/>
      <c r="NH544" s="313"/>
      <c r="NJ544" s="313"/>
      <c r="NL544" s="313"/>
      <c r="NN544" s="313"/>
      <c r="NP544" s="313"/>
      <c r="NR544" s="313"/>
    </row>
    <row r="545" spans="1:382" s="281" customFormat="1" ht="150" customHeight="1">
      <c r="A545"/>
      <c r="B545"/>
      <c r="C545"/>
      <c r="D545"/>
      <c r="E545"/>
      <c r="F545"/>
      <c r="G545"/>
      <c r="H545"/>
      <c r="I545" t="str">
        <f>IF(M545="","",INDEX(Criterion_list!F:F,MATCH('MMS criteria'!M545,Criterion_list!C:C,0)))</f>
        <v/>
      </c>
      <c r="J545" s="312"/>
      <c r="K545" s="316" t="str">
        <f>IFERROR(IF(_xlfn.XLOOKUP($M545,Criterion_list!$C:$C,Criterion_list!A:A)=0,"",_xlfn.XLOOKUP($M545,Criterion_list!$C:$C,Criterion_list!A:A)),"")</f>
        <v/>
      </c>
      <c r="L545" s="317" t="str">
        <f>IFERROR(IF(_xlfn.XLOOKUP($M545,Criterion_list!$C:$C,Criterion_list!B:B)=0,"",_xlfn.XLOOKUP($M545,Criterion_list!$C:$C,Criterion_list!B:B)),"")</f>
        <v/>
      </c>
      <c r="M545" s="317" t="str">
        <f>IF(J545="","",_xlfn.XLOOKUP(J545,'Criteria Mapping'!B:B,'Criteria Mapping'!A:A))</f>
        <v/>
      </c>
      <c r="N545" s="318" t="str">
        <f>IFERROR(IF(_xlfn.XLOOKUP($J545,Criterion_list!$J:$J,Criterion_list!D:D)=0,"",_xlfn.XLOOKUP($J545,Criterion_list!$J:$J,Criterion_list!D:D)),"")</f>
        <v/>
      </c>
      <c r="O545" s="318" t="str">
        <f>IFERROR(IF(_xlfn.XLOOKUP($M545,Criterion_list!$C:$C,Criterion_list!E:E)=0,"",_xlfn.XLOOKUP($M545,Criterion_list!$C:$C,Criterion_list!E:E)),"")</f>
        <v/>
      </c>
      <c r="P545" s="330"/>
      <c r="Q545" s="304"/>
      <c r="R545" s="319" t="str">
        <f t="shared" si="8"/>
        <v/>
      </c>
      <c r="S545" s="304"/>
      <c r="T545" s="306"/>
      <c r="U545" s="305"/>
      <c r="V545" s="304"/>
      <c r="W545" s="304"/>
      <c r="X545" s="320" t="str">
        <f>IF(M545="","",_xlfn.XLOOKUP(M545,'Criteria Mapping'!A:A,'Criteria Mapping'!W:W))</f>
        <v/>
      </c>
      <c r="Y545" s="320" t="str">
        <f>IF(M545="","",_xlfn.XLOOKUP(M545,'Criteria Mapping'!A:A,'Criteria Mapping'!AH:AH))</f>
        <v/>
      </c>
      <c r="Z545" s="320" t="str">
        <f>IF(M545="","",_xlfn.XLOOKUP(M545,'Criteria Mapping'!A:A,'Criteria Mapping'!AD:AD))</f>
        <v/>
      </c>
      <c r="AA545"/>
      <c r="AC545" s="313"/>
      <c r="AE545" s="313"/>
      <c r="AG545" s="313"/>
      <c r="AI545" s="313"/>
      <c r="AK545" s="313"/>
      <c r="AM545" s="313"/>
      <c r="AO545" s="313"/>
      <c r="AQ545" s="313"/>
      <c r="AS545" s="313"/>
      <c r="AU545" s="313"/>
      <c r="KR545" s="313"/>
      <c r="KT545" s="313"/>
      <c r="KV545" s="313"/>
      <c r="KX545" s="313"/>
      <c r="KZ545" s="313"/>
      <c r="LB545" s="313"/>
      <c r="LD545" s="313"/>
      <c r="LF545" s="313"/>
      <c r="LH545" s="313"/>
      <c r="LJ545" s="313"/>
      <c r="LL545" s="313"/>
      <c r="LN545" s="313"/>
      <c r="LP545" s="313"/>
      <c r="LR545" s="313"/>
      <c r="LT545" s="313"/>
      <c r="LV545" s="313"/>
      <c r="LX545" s="313"/>
      <c r="LZ545" s="313"/>
      <c r="MB545" s="313"/>
      <c r="MD545" s="313"/>
      <c r="MF545" s="313"/>
      <c r="MH545" s="313"/>
      <c r="MJ545" s="313"/>
      <c r="ML545" s="313"/>
      <c r="MN545" s="313"/>
      <c r="MP545" s="313"/>
      <c r="MR545" s="313"/>
      <c r="MT545" s="313"/>
      <c r="MV545" s="313"/>
      <c r="MX545" s="313"/>
      <c r="MZ545" s="313"/>
      <c r="NB545" s="313"/>
      <c r="ND545" s="313"/>
      <c r="NF545" s="313"/>
      <c r="NH545" s="313"/>
      <c r="NJ545" s="313"/>
      <c r="NL545" s="313"/>
      <c r="NN545" s="313"/>
      <c r="NP545" s="313"/>
      <c r="NR545" s="313"/>
    </row>
    <row r="546" spans="1:382" s="281" customFormat="1" ht="150" customHeight="1">
      <c r="A546"/>
      <c r="B546"/>
      <c r="C546"/>
      <c r="D546"/>
      <c r="E546"/>
      <c r="F546"/>
      <c r="G546"/>
      <c r="H546"/>
      <c r="I546" t="str">
        <f>IF(M546="","",INDEX(Criterion_list!F:F,MATCH('MMS criteria'!M546,Criterion_list!C:C,0)))</f>
        <v/>
      </c>
      <c r="J546" s="312"/>
      <c r="K546" s="316" t="str">
        <f>IFERROR(IF(_xlfn.XLOOKUP($M546,Criterion_list!$C:$C,Criterion_list!A:A)=0,"",_xlfn.XLOOKUP($M546,Criterion_list!$C:$C,Criterion_list!A:A)),"")</f>
        <v/>
      </c>
      <c r="L546" s="317" t="str">
        <f>IFERROR(IF(_xlfn.XLOOKUP($M546,Criterion_list!$C:$C,Criterion_list!B:B)=0,"",_xlfn.XLOOKUP($M546,Criterion_list!$C:$C,Criterion_list!B:B)),"")</f>
        <v/>
      </c>
      <c r="M546" s="317" t="str">
        <f>IF(J546="","",_xlfn.XLOOKUP(J546,'Criteria Mapping'!B:B,'Criteria Mapping'!A:A))</f>
        <v/>
      </c>
      <c r="N546" s="318" t="str">
        <f>IFERROR(IF(_xlfn.XLOOKUP($J546,Criterion_list!$J:$J,Criterion_list!D:D)=0,"",_xlfn.XLOOKUP($J546,Criterion_list!$J:$J,Criterion_list!D:D)),"")</f>
        <v/>
      </c>
      <c r="O546" s="318" t="str">
        <f>IFERROR(IF(_xlfn.XLOOKUP($M546,Criterion_list!$C:$C,Criterion_list!E:E)=0,"",_xlfn.XLOOKUP($M546,Criterion_list!$C:$C,Criterion_list!E:E)),"")</f>
        <v/>
      </c>
      <c r="P546" s="330"/>
      <c r="Q546" s="304"/>
      <c r="R546" s="319" t="str">
        <f t="shared" si="8"/>
        <v/>
      </c>
      <c r="S546" s="304"/>
      <c r="T546" s="306"/>
      <c r="U546" s="305"/>
      <c r="V546" s="304"/>
      <c r="W546" s="304"/>
      <c r="X546" s="320" t="str">
        <f>IF(M546="","",_xlfn.XLOOKUP(M546,'Criteria Mapping'!A:A,'Criteria Mapping'!W:W))</f>
        <v/>
      </c>
      <c r="Y546" s="320" t="str">
        <f>IF(M546="","",_xlfn.XLOOKUP(M546,'Criteria Mapping'!A:A,'Criteria Mapping'!AH:AH))</f>
        <v/>
      </c>
      <c r="Z546" s="320" t="str">
        <f>IF(M546="","",_xlfn.XLOOKUP(M546,'Criteria Mapping'!A:A,'Criteria Mapping'!AD:AD))</f>
        <v/>
      </c>
      <c r="AA546"/>
      <c r="AC546" s="313"/>
      <c r="AE546" s="313"/>
      <c r="AG546" s="313"/>
      <c r="AI546" s="313"/>
      <c r="AK546" s="313"/>
      <c r="AM546" s="313"/>
      <c r="AO546" s="313"/>
      <c r="AQ546" s="313"/>
      <c r="AS546" s="313"/>
      <c r="AU546" s="313"/>
      <c r="KR546" s="313"/>
      <c r="KT546" s="313"/>
      <c r="KV546" s="313"/>
      <c r="KX546" s="313"/>
      <c r="KZ546" s="313"/>
      <c r="LB546" s="313"/>
      <c r="LD546" s="313"/>
      <c r="LF546" s="313"/>
      <c r="LH546" s="313"/>
      <c r="LJ546" s="313"/>
      <c r="LL546" s="313"/>
      <c r="LN546" s="313"/>
      <c r="LP546" s="313"/>
      <c r="LR546" s="313"/>
      <c r="LT546" s="313"/>
      <c r="LV546" s="313"/>
      <c r="LX546" s="313"/>
      <c r="LZ546" s="313"/>
      <c r="MB546" s="313"/>
      <c r="MD546" s="313"/>
      <c r="MF546" s="313"/>
      <c r="MH546" s="313"/>
      <c r="MJ546" s="313"/>
      <c r="ML546" s="313"/>
      <c r="MN546" s="313"/>
      <c r="MP546" s="313"/>
      <c r="MR546" s="313"/>
      <c r="MT546" s="313"/>
      <c r="MV546" s="313"/>
      <c r="MX546" s="313"/>
      <c r="MZ546" s="313"/>
      <c r="NB546" s="313"/>
      <c r="ND546" s="313"/>
      <c r="NF546" s="313"/>
      <c r="NH546" s="313"/>
      <c r="NJ546" s="313"/>
      <c r="NL546" s="313"/>
      <c r="NN546" s="313"/>
      <c r="NP546" s="313"/>
      <c r="NR546" s="313"/>
    </row>
    <row r="547" spans="1:382" s="281" customFormat="1" ht="150" customHeight="1">
      <c r="A547"/>
      <c r="B547"/>
      <c r="C547"/>
      <c r="D547"/>
      <c r="E547"/>
      <c r="F547"/>
      <c r="G547"/>
      <c r="H547"/>
      <c r="I547" t="str">
        <f>IF(M547="","",INDEX(Criterion_list!F:F,MATCH('MMS criteria'!M547,Criterion_list!C:C,0)))</f>
        <v/>
      </c>
      <c r="J547" s="312"/>
      <c r="K547" s="316" t="str">
        <f>IFERROR(IF(_xlfn.XLOOKUP($M547,Criterion_list!$C:$C,Criterion_list!A:A)=0,"",_xlfn.XLOOKUP($M547,Criterion_list!$C:$C,Criterion_list!A:A)),"")</f>
        <v/>
      </c>
      <c r="L547" s="317" t="str">
        <f>IFERROR(IF(_xlfn.XLOOKUP($M547,Criterion_list!$C:$C,Criterion_list!B:B)=0,"",_xlfn.XLOOKUP($M547,Criterion_list!$C:$C,Criterion_list!B:B)),"")</f>
        <v/>
      </c>
      <c r="M547" s="317" t="str">
        <f>IF(J547="","",_xlfn.XLOOKUP(J547,'Criteria Mapping'!B:B,'Criteria Mapping'!A:A))</f>
        <v/>
      </c>
      <c r="N547" s="318" t="str">
        <f>IFERROR(IF(_xlfn.XLOOKUP($J547,Criterion_list!$J:$J,Criterion_list!D:D)=0,"",_xlfn.XLOOKUP($J547,Criterion_list!$J:$J,Criterion_list!D:D)),"")</f>
        <v/>
      </c>
      <c r="O547" s="318" t="str">
        <f>IFERROR(IF(_xlfn.XLOOKUP($M547,Criterion_list!$C:$C,Criterion_list!E:E)=0,"",_xlfn.XLOOKUP($M547,Criterion_list!$C:$C,Criterion_list!E:E)),"")</f>
        <v/>
      </c>
      <c r="P547" s="330"/>
      <c r="Q547" s="304"/>
      <c r="R547" s="319" t="str">
        <f t="shared" si="8"/>
        <v/>
      </c>
      <c r="S547" s="304"/>
      <c r="T547" s="306"/>
      <c r="U547" s="305"/>
      <c r="V547" s="304"/>
      <c r="W547" s="304"/>
      <c r="X547" s="320" t="str">
        <f>IF(M547="","",_xlfn.XLOOKUP(M547,'Criteria Mapping'!A:A,'Criteria Mapping'!W:W))</f>
        <v/>
      </c>
      <c r="Y547" s="320" t="str">
        <f>IF(M547="","",_xlfn.XLOOKUP(M547,'Criteria Mapping'!A:A,'Criteria Mapping'!AH:AH))</f>
        <v/>
      </c>
      <c r="Z547" s="320" t="str">
        <f>IF(M547="","",_xlfn.XLOOKUP(M547,'Criteria Mapping'!A:A,'Criteria Mapping'!AD:AD))</f>
        <v/>
      </c>
      <c r="AA547"/>
      <c r="AC547" s="313"/>
      <c r="AE547" s="313"/>
      <c r="AG547" s="313"/>
      <c r="AI547" s="313"/>
      <c r="AK547" s="313"/>
      <c r="AM547" s="313"/>
      <c r="AO547" s="313"/>
      <c r="AQ547" s="313"/>
      <c r="AS547" s="313"/>
      <c r="AU547" s="313"/>
      <c r="KR547" s="313"/>
      <c r="KT547" s="313"/>
      <c r="KV547" s="313"/>
      <c r="KX547" s="313"/>
      <c r="KZ547" s="313"/>
      <c r="LB547" s="313"/>
      <c r="LD547" s="313"/>
      <c r="LF547" s="313"/>
      <c r="LH547" s="313"/>
      <c r="LJ547" s="313"/>
      <c r="LL547" s="313"/>
      <c r="LN547" s="313"/>
      <c r="LP547" s="313"/>
      <c r="LR547" s="313"/>
      <c r="LT547" s="313"/>
      <c r="LV547" s="313"/>
      <c r="LX547" s="313"/>
      <c r="LZ547" s="313"/>
      <c r="MB547" s="313"/>
      <c r="MD547" s="313"/>
      <c r="MF547" s="313"/>
      <c r="MH547" s="313"/>
      <c r="MJ547" s="313"/>
      <c r="ML547" s="313"/>
      <c r="MN547" s="313"/>
      <c r="MP547" s="313"/>
      <c r="MR547" s="313"/>
      <c r="MT547" s="313"/>
      <c r="MV547" s="313"/>
      <c r="MX547" s="313"/>
      <c r="MZ547" s="313"/>
      <c r="NB547" s="313"/>
      <c r="ND547" s="313"/>
      <c r="NF547" s="313"/>
      <c r="NH547" s="313"/>
      <c r="NJ547" s="313"/>
      <c r="NL547" s="313"/>
      <c r="NN547" s="313"/>
      <c r="NP547" s="313"/>
      <c r="NR547" s="313"/>
    </row>
    <row r="548" spans="1:382" s="281" customFormat="1" ht="150" customHeight="1">
      <c r="A548"/>
      <c r="B548"/>
      <c r="C548"/>
      <c r="D548"/>
      <c r="E548"/>
      <c r="F548"/>
      <c r="G548"/>
      <c r="H548"/>
      <c r="I548" t="str">
        <f>IF(M548="","",INDEX(Criterion_list!F:F,MATCH('MMS criteria'!M548,Criterion_list!C:C,0)))</f>
        <v/>
      </c>
      <c r="J548" s="312"/>
      <c r="K548" s="316" t="str">
        <f>IFERROR(IF(_xlfn.XLOOKUP($M548,Criterion_list!$C:$C,Criterion_list!A:A)=0,"",_xlfn.XLOOKUP($M548,Criterion_list!$C:$C,Criterion_list!A:A)),"")</f>
        <v/>
      </c>
      <c r="L548" s="317" t="str">
        <f>IFERROR(IF(_xlfn.XLOOKUP($M548,Criterion_list!$C:$C,Criterion_list!B:B)=0,"",_xlfn.XLOOKUP($M548,Criterion_list!$C:$C,Criterion_list!B:B)),"")</f>
        <v/>
      </c>
      <c r="M548" s="317" t="str">
        <f>IF(J548="","",_xlfn.XLOOKUP(J548,'Criteria Mapping'!B:B,'Criteria Mapping'!A:A))</f>
        <v/>
      </c>
      <c r="N548" s="318" t="str">
        <f>IFERROR(IF(_xlfn.XLOOKUP($J548,Criterion_list!$J:$J,Criterion_list!D:D)=0,"",_xlfn.XLOOKUP($J548,Criterion_list!$J:$J,Criterion_list!D:D)),"")</f>
        <v/>
      </c>
      <c r="O548" s="318" t="str">
        <f>IFERROR(IF(_xlfn.XLOOKUP($M548,Criterion_list!$C:$C,Criterion_list!E:E)=0,"",_xlfn.XLOOKUP($M548,Criterion_list!$C:$C,Criterion_list!E:E)),"")</f>
        <v/>
      </c>
      <c r="P548" s="330"/>
      <c r="Q548" s="304"/>
      <c r="R548" s="319" t="str">
        <f t="shared" si="8"/>
        <v/>
      </c>
      <c r="S548" s="304"/>
      <c r="T548" s="306"/>
      <c r="U548" s="305"/>
      <c r="V548" s="304"/>
      <c r="W548" s="304"/>
      <c r="X548" s="320" t="str">
        <f>IF(M548="","",_xlfn.XLOOKUP(M548,'Criteria Mapping'!A:A,'Criteria Mapping'!W:W))</f>
        <v/>
      </c>
      <c r="Y548" s="320" t="str">
        <f>IF(M548="","",_xlfn.XLOOKUP(M548,'Criteria Mapping'!A:A,'Criteria Mapping'!AH:AH))</f>
        <v/>
      </c>
      <c r="Z548" s="320" t="str">
        <f>IF(M548="","",_xlfn.XLOOKUP(M548,'Criteria Mapping'!A:A,'Criteria Mapping'!AD:AD))</f>
        <v/>
      </c>
      <c r="AA548"/>
      <c r="AC548" s="313"/>
      <c r="AE548" s="313"/>
      <c r="AG548" s="313"/>
      <c r="AI548" s="313"/>
      <c r="AK548" s="313"/>
      <c r="AM548" s="313"/>
      <c r="AO548" s="313"/>
      <c r="AQ548" s="313"/>
      <c r="AS548" s="313"/>
      <c r="AU548" s="313"/>
      <c r="KR548" s="313"/>
      <c r="KT548" s="313"/>
      <c r="KV548" s="313"/>
      <c r="KX548" s="313"/>
      <c r="KZ548" s="313"/>
      <c r="LB548" s="313"/>
      <c r="LD548" s="313"/>
      <c r="LF548" s="313"/>
      <c r="LH548" s="313"/>
      <c r="LJ548" s="313"/>
      <c r="LL548" s="313"/>
      <c r="LN548" s="313"/>
      <c r="LP548" s="313"/>
      <c r="LR548" s="313"/>
      <c r="LT548" s="313"/>
      <c r="LV548" s="313"/>
      <c r="LX548" s="313"/>
      <c r="LZ548" s="313"/>
      <c r="MB548" s="313"/>
      <c r="MD548" s="313"/>
      <c r="MF548" s="313"/>
      <c r="MH548" s="313"/>
      <c r="MJ548" s="313"/>
      <c r="ML548" s="313"/>
      <c r="MN548" s="313"/>
      <c r="MP548" s="313"/>
      <c r="MR548" s="313"/>
      <c r="MT548" s="313"/>
      <c r="MV548" s="313"/>
      <c r="MX548" s="313"/>
      <c r="MZ548" s="313"/>
      <c r="NB548" s="313"/>
      <c r="ND548" s="313"/>
      <c r="NF548" s="313"/>
      <c r="NH548" s="313"/>
      <c r="NJ548" s="313"/>
      <c r="NL548" s="313"/>
      <c r="NN548" s="313"/>
      <c r="NP548" s="313"/>
      <c r="NR548" s="313"/>
    </row>
    <row r="549" spans="1:382" s="281" customFormat="1" ht="150" customHeight="1">
      <c r="A549"/>
      <c r="B549"/>
      <c r="C549"/>
      <c r="D549"/>
      <c r="E549"/>
      <c r="F549"/>
      <c r="G549"/>
      <c r="H549"/>
      <c r="I549" t="str">
        <f>IF(M549="","",INDEX(Criterion_list!F:F,MATCH('MMS criteria'!M549,Criterion_list!C:C,0)))</f>
        <v/>
      </c>
      <c r="J549" s="312"/>
      <c r="K549" s="316" t="str">
        <f>IFERROR(IF(_xlfn.XLOOKUP($M549,Criterion_list!$C:$C,Criterion_list!A:A)=0,"",_xlfn.XLOOKUP($M549,Criterion_list!$C:$C,Criterion_list!A:A)),"")</f>
        <v/>
      </c>
      <c r="L549" s="317" t="str">
        <f>IFERROR(IF(_xlfn.XLOOKUP($M549,Criterion_list!$C:$C,Criterion_list!B:B)=0,"",_xlfn.XLOOKUP($M549,Criterion_list!$C:$C,Criterion_list!B:B)),"")</f>
        <v/>
      </c>
      <c r="M549" s="317" t="str">
        <f>IF(J549="","",_xlfn.XLOOKUP(J549,'Criteria Mapping'!B:B,'Criteria Mapping'!A:A))</f>
        <v/>
      </c>
      <c r="N549" s="318" t="str">
        <f>IFERROR(IF(_xlfn.XLOOKUP($J549,Criterion_list!$J:$J,Criterion_list!D:D)=0,"",_xlfn.XLOOKUP($J549,Criterion_list!$J:$J,Criterion_list!D:D)),"")</f>
        <v/>
      </c>
      <c r="O549" s="318" t="str">
        <f>IFERROR(IF(_xlfn.XLOOKUP($M549,Criterion_list!$C:$C,Criterion_list!E:E)=0,"",_xlfn.XLOOKUP($M549,Criterion_list!$C:$C,Criterion_list!E:E)),"")</f>
        <v/>
      </c>
      <c r="P549" s="330"/>
      <c r="Q549" s="304"/>
      <c r="R549" s="319" t="str">
        <f t="shared" si="8"/>
        <v/>
      </c>
      <c r="S549" s="304"/>
      <c r="T549" s="306"/>
      <c r="U549" s="305"/>
      <c r="V549" s="304"/>
      <c r="W549" s="304"/>
      <c r="X549" s="320" t="str">
        <f>IF(M549="","",_xlfn.XLOOKUP(M549,'Criteria Mapping'!A:A,'Criteria Mapping'!W:W))</f>
        <v/>
      </c>
      <c r="Y549" s="320" t="str">
        <f>IF(M549="","",_xlfn.XLOOKUP(M549,'Criteria Mapping'!A:A,'Criteria Mapping'!AH:AH))</f>
        <v/>
      </c>
      <c r="Z549" s="320" t="str">
        <f>IF(M549="","",_xlfn.XLOOKUP(M549,'Criteria Mapping'!A:A,'Criteria Mapping'!AD:AD))</f>
        <v/>
      </c>
      <c r="AA549"/>
      <c r="AC549" s="313"/>
      <c r="AE549" s="313"/>
      <c r="AG549" s="313"/>
      <c r="AI549" s="313"/>
      <c r="AK549" s="313"/>
      <c r="AM549" s="313"/>
      <c r="AO549" s="313"/>
      <c r="AQ549" s="313"/>
      <c r="AS549" s="313"/>
      <c r="AU549" s="313"/>
      <c r="KR549" s="313"/>
      <c r="KT549" s="313"/>
      <c r="KV549" s="313"/>
      <c r="KX549" s="313"/>
      <c r="KZ549" s="313"/>
      <c r="LB549" s="313"/>
      <c r="LD549" s="313"/>
      <c r="LF549" s="313"/>
      <c r="LH549" s="313"/>
      <c r="LJ549" s="313"/>
      <c r="LL549" s="313"/>
      <c r="LN549" s="313"/>
      <c r="LP549" s="313"/>
      <c r="LR549" s="313"/>
      <c r="LT549" s="313"/>
      <c r="LV549" s="313"/>
      <c r="LX549" s="313"/>
      <c r="LZ549" s="313"/>
      <c r="MB549" s="313"/>
      <c r="MD549" s="313"/>
      <c r="MF549" s="313"/>
      <c r="MH549" s="313"/>
      <c r="MJ549" s="313"/>
      <c r="ML549" s="313"/>
      <c r="MN549" s="313"/>
      <c r="MP549" s="313"/>
      <c r="MR549" s="313"/>
      <c r="MT549" s="313"/>
      <c r="MV549" s="313"/>
      <c r="MX549" s="313"/>
      <c r="MZ549" s="313"/>
      <c r="NB549" s="313"/>
      <c r="ND549" s="313"/>
      <c r="NF549" s="313"/>
      <c r="NH549" s="313"/>
      <c r="NJ549" s="313"/>
      <c r="NL549" s="313"/>
      <c r="NN549" s="313"/>
      <c r="NP549" s="313"/>
      <c r="NR549" s="313"/>
    </row>
    <row r="550" spans="1:382" s="281" customFormat="1" ht="150" customHeight="1">
      <c r="A550"/>
      <c r="B550"/>
      <c r="C550"/>
      <c r="D550"/>
      <c r="E550"/>
      <c r="F550"/>
      <c r="G550"/>
      <c r="H550"/>
      <c r="I550" t="str">
        <f>IF(M550="","",INDEX(Criterion_list!F:F,MATCH('MMS criteria'!M550,Criterion_list!C:C,0)))</f>
        <v/>
      </c>
      <c r="J550" s="312"/>
      <c r="K550" s="316" t="str">
        <f>IFERROR(IF(_xlfn.XLOOKUP($M550,Criterion_list!$C:$C,Criterion_list!A:A)=0,"",_xlfn.XLOOKUP($M550,Criterion_list!$C:$C,Criterion_list!A:A)),"")</f>
        <v/>
      </c>
      <c r="L550" s="317" t="str">
        <f>IFERROR(IF(_xlfn.XLOOKUP($M550,Criterion_list!$C:$C,Criterion_list!B:B)=0,"",_xlfn.XLOOKUP($M550,Criterion_list!$C:$C,Criterion_list!B:B)),"")</f>
        <v/>
      </c>
      <c r="M550" s="317" t="str">
        <f>IF(J550="","",_xlfn.XLOOKUP(J550,'Criteria Mapping'!B:B,'Criteria Mapping'!A:A))</f>
        <v/>
      </c>
      <c r="N550" s="318" t="str">
        <f>IFERROR(IF(_xlfn.XLOOKUP($J550,Criterion_list!$J:$J,Criterion_list!D:D)=0,"",_xlfn.XLOOKUP($J550,Criterion_list!$J:$J,Criterion_list!D:D)),"")</f>
        <v/>
      </c>
      <c r="O550" s="318" t="str">
        <f>IFERROR(IF(_xlfn.XLOOKUP($M550,Criterion_list!$C:$C,Criterion_list!E:E)=0,"",_xlfn.XLOOKUP($M550,Criterion_list!$C:$C,Criterion_list!E:E)),"")</f>
        <v/>
      </c>
      <c r="P550" s="330"/>
      <c r="Q550" s="304"/>
      <c r="R550" s="319" t="str">
        <f t="shared" si="8"/>
        <v/>
      </c>
      <c r="S550" s="304"/>
      <c r="T550" s="306"/>
      <c r="U550" s="305"/>
      <c r="V550" s="304"/>
      <c r="W550" s="304"/>
      <c r="X550" s="320" t="str">
        <f>IF(M550="","",_xlfn.XLOOKUP(M550,'Criteria Mapping'!A:A,'Criteria Mapping'!W:W))</f>
        <v/>
      </c>
      <c r="Y550" s="320" t="str">
        <f>IF(M550="","",_xlfn.XLOOKUP(M550,'Criteria Mapping'!A:A,'Criteria Mapping'!AH:AH))</f>
        <v/>
      </c>
      <c r="Z550" s="320" t="str">
        <f>IF(M550="","",_xlfn.XLOOKUP(M550,'Criteria Mapping'!A:A,'Criteria Mapping'!AD:AD))</f>
        <v/>
      </c>
      <c r="AA550"/>
      <c r="AC550" s="313"/>
      <c r="AE550" s="313"/>
      <c r="AG550" s="313"/>
      <c r="AI550" s="313"/>
      <c r="AK550" s="313"/>
      <c r="AM550" s="313"/>
      <c r="AO550" s="313"/>
      <c r="AQ550" s="313"/>
      <c r="AS550" s="313"/>
      <c r="AU550" s="313"/>
      <c r="KR550" s="313"/>
      <c r="KT550" s="313"/>
      <c r="KV550" s="313"/>
      <c r="KX550" s="313"/>
      <c r="KZ550" s="313"/>
      <c r="LB550" s="313"/>
      <c r="LD550" s="313"/>
      <c r="LF550" s="313"/>
      <c r="LH550" s="313"/>
      <c r="LJ550" s="313"/>
      <c r="LL550" s="313"/>
      <c r="LN550" s="313"/>
      <c r="LP550" s="313"/>
      <c r="LR550" s="313"/>
      <c r="LT550" s="313"/>
      <c r="LV550" s="313"/>
      <c r="LX550" s="313"/>
      <c r="LZ550" s="313"/>
      <c r="MB550" s="313"/>
      <c r="MD550" s="313"/>
      <c r="MF550" s="313"/>
      <c r="MH550" s="313"/>
      <c r="MJ550" s="313"/>
      <c r="ML550" s="313"/>
      <c r="MN550" s="313"/>
      <c r="MP550" s="313"/>
      <c r="MR550" s="313"/>
      <c r="MT550" s="313"/>
      <c r="MV550" s="313"/>
      <c r="MX550" s="313"/>
      <c r="MZ550" s="313"/>
      <c r="NB550" s="313"/>
      <c r="ND550" s="313"/>
      <c r="NF550" s="313"/>
      <c r="NH550" s="313"/>
      <c r="NJ550" s="313"/>
      <c r="NL550" s="313"/>
      <c r="NN550" s="313"/>
      <c r="NP550" s="313"/>
      <c r="NR550" s="313"/>
    </row>
    <row r="551" spans="1:382" s="281" customFormat="1" ht="150" customHeight="1">
      <c r="A551"/>
      <c r="B551"/>
      <c r="C551"/>
      <c r="D551"/>
      <c r="E551"/>
      <c r="F551"/>
      <c r="G551"/>
      <c r="H551"/>
      <c r="I551" t="str">
        <f>IF(M551="","",INDEX(Criterion_list!F:F,MATCH('MMS criteria'!M551,Criterion_list!C:C,0)))</f>
        <v/>
      </c>
      <c r="J551" s="312"/>
      <c r="K551" s="316" t="str">
        <f>IFERROR(IF(_xlfn.XLOOKUP($M551,Criterion_list!$C:$C,Criterion_list!A:A)=0,"",_xlfn.XLOOKUP($M551,Criterion_list!$C:$C,Criterion_list!A:A)),"")</f>
        <v/>
      </c>
      <c r="L551" s="317" t="str">
        <f>IFERROR(IF(_xlfn.XLOOKUP($M551,Criterion_list!$C:$C,Criterion_list!B:B)=0,"",_xlfn.XLOOKUP($M551,Criterion_list!$C:$C,Criterion_list!B:B)),"")</f>
        <v/>
      </c>
      <c r="M551" s="317" t="str">
        <f>IF(J551="","",_xlfn.XLOOKUP(J551,'Criteria Mapping'!B:B,'Criteria Mapping'!A:A))</f>
        <v/>
      </c>
      <c r="N551" s="318" t="str">
        <f>IFERROR(IF(_xlfn.XLOOKUP($J551,Criterion_list!$J:$J,Criterion_list!D:D)=0,"",_xlfn.XLOOKUP($J551,Criterion_list!$J:$J,Criterion_list!D:D)),"")</f>
        <v/>
      </c>
      <c r="O551" s="318" t="str">
        <f>IFERROR(IF(_xlfn.XLOOKUP($M551,Criterion_list!$C:$C,Criterion_list!E:E)=0,"",_xlfn.XLOOKUP($M551,Criterion_list!$C:$C,Criterion_list!E:E)),"")</f>
        <v/>
      </c>
      <c r="P551" s="330"/>
      <c r="Q551" s="304"/>
      <c r="R551" s="319" t="str">
        <f t="shared" si="8"/>
        <v/>
      </c>
      <c r="S551" s="304"/>
      <c r="T551" s="306"/>
      <c r="U551" s="305"/>
      <c r="V551" s="304"/>
      <c r="W551" s="304"/>
      <c r="X551" s="320" t="str">
        <f>IF(M551="","",_xlfn.XLOOKUP(M551,'Criteria Mapping'!A:A,'Criteria Mapping'!W:W))</f>
        <v/>
      </c>
      <c r="Y551" s="320" t="str">
        <f>IF(M551="","",_xlfn.XLOOKUP(M551,'Criteria Mapping'!A:A,'Criteria Mapping'!AH:AH))</f>
        <v/>
      </c>
      <c r="Z551" s="320" t="str">
        <f>IF(M551="","",_xlfn.XLOOKUP(M551,'Criteria Mapping'!A:A,'Criteria Mapping'!AD:AD))</f>
        <v/>
      </c>
      <c r="AA551"/>
      <c r="AC551" s="313"/>
      <c r="AE551" s="313"/>
      <c r="AG551" s="313"/>
      <c r="AI551" s="313"/>
      <c r="AK551" s="313"/>
      <c r="AM551" s="313"/>
      <c r="AO551" s="313"/>
      <c r="AQ551" s="313"/>
      <c r="AS551" s="313"/>
      <c r="AU551" s="313"/>
      <c r="KR551" s="313"/>
      <c r="KT551" s="313"/>
      <c r="KV551" s="313"/>
      <c r="KX551" s="313"/>
      <c r="KZ551" s="313"/>
      <c r="LB551" s="313"/>
      <c r="LD551" s="313"/>
      <c r="LF551" s="313"/>
      <c r="LH551" s="313"/>
      <c r="LJ551" s="313"/>
      <c r="LL551" s="313"/>
      <c r="LN551" s="313"/>
      <c r="LP551" s="313"/>
      <c r="LR551" s="313"/>
      <c r="LT551" s="313"/>
      <c r="LV551" s="313"/>
      <c r="LX551" s="313"/>
      <c r="LZ551" s="313"/>
      <c r="MB551" s="313"/>
      <c r="MD551" s="313"/>
      <c r="MF551" s="313"/>
      <c r="MH551" s="313"/>
      <c r="MJ551" s="313"/>
      <c r="ML551" s="313"/>
      <c r="MN551" s="313"/>
      <c r="MP551" s="313"/>
      <c r="MR551" s="313"/>
      <c r="MT551" s="313"/>
      <c r="MV551" s="313"/>
      <c r="MX551" s="313"/>
      <c r="MZ551" s="313"/>
      <c r="NB551" s="313"/>
      <c r="ND551" s="313"/>
      <c r="NF551" s="313"/>
      <c r="NH551" s="313"/>
      <c r="NJ551" s="313"/>
      <c r="NL551" s="313"/>
      <c r="NN551" s="313"/>
      <c r="NP551" s="313"/>
      <c r="NR551" s="313"/>
    </row>
    <row r="552" spans="1:382" s="281" customFormat="1" ht="150" customHeight="1">
      <c r="A552"/>
      <c r="B552"/>
      <c r="C552"/>
      <c r="D552"/>
      <c r="E552"/>
      <c r="F552"/>
      <c r="G552"/>
      <c r="H552"/>
      <c r="I552" t="str">
        <f>IF(M552="","",INDEX(Criterion_list!F:F,MATCH('MMS criteria'!M552,Criterion_list!C:C,0)))</f>
        <v/>
      </c>
      <c r="J552" s="312"/>
      <c r="K552" s="316" t="str">
        <f>IFERROR(IF(_xlfn.XLOOKUP($M552,Criterion_list!$C:$C,Criterion_list!A:A)=0,"",_xlfn.XLOOKUP($M552,Criterion_list!$C:$C,Criterion_list!A:A)),"")</f>
        <v/>
      </c>
      <c r="L552" s="317" t="str">
        <f>IFERROR(IF(_xlfn.XLOOKUP($M552,Criterion_list!$C:$C,Criterion_list!B:B)=0,"",_xlfn.XLOOKUP($M552,Criterion_list!$C:$C,Criterion_list!B:B)),"")</f>
        <v/>
      </c>
      <c r="M552" s="317" t="str">
        <f>IF(J552="","",_xlfn.XLOOKUP(J552,'Criteria Mapping'!B:B,'Criteria Mapping'!A:A))</f>
        <v/>
      </c>
      <c r="N552" s="318" t="str">
        <f>IFERROR(IF(_xlfn.XLOOKUP($J552,Criterion_list!$J:$J,Criterion_list!D:D)=0,"",_xlfn.XLOOKUP($J552,Criterion_list!$J:$J,Criterion_list!D:D)),"")</f>
        <v/>
      </c>
      <c r="O552" s="318" t="str">
        <f>IFERROR(IF(_xlfn.XLOOKUP($M552,Criterion_list!$C:$C,Criterion_list!E:E)=0,"",_xlfn.XLOOKUP($M552,Criterion_list!$C:$C,Criterion_list!E:E)),"")</f>
        <v/>
      </c>
      <c r="P552" s="330"/>
      <c r="Q552" s="304"/>
      <c r="R552" s="319" t="str">
        <f t="shared" si="8"/>
        <v/>
      </c>
      <c r="S552" s="304"/>
      <c r="T552" s="306"/>
      <c r="U552" s="305"/>
      <c r="V552" s="304"/>
      <c r="W552" s="304"/>
      <c r="X552" s="320" t="str">
        <f>IF(M552="","",_xlfn.XLOOKUP(M552,'Criteria Mapping'!A:A,'Criteria Mapping'!W:W))</f>
        <v/>
      </c>
      <c r="Y552" s="320" t="str">
        <f>IF(M552="","",_xlfn.XLOOKUP(M552,'Criteria Mapping'!A:A,'Criteria Mapping'!AH:AH))</f>
        <v/>
      </c>
      <c r="Z552" s="320" t="str">
        <f>IF(M552="","",_xlfn.XLOOKUP(M552,'Criteria Mapping'!A:A,'Criteria Mapping'!AD:AD))</f>
        <v/>
      </c>
      <c r="AA552"/>
      <c r="AC552" s="313"/>
      <c r="AE552" s="313"/>
      <c r="AG552" s="313"/>
      <c r="AI552" s="313"/>
      <c r="AK552" s="313"/>
      <c r="AM552" s="313"/>
      <c r="AO552" s="313"/>
      <c r="AQ552" s="313"/>
      <c r="AS552" s="313"/>
      <c r="AU552" s="313"/>
      <c r="KR552" s="313"/>
      <c r="KT552" s="313"/>
      <c r="KV552" s="313"/>
      <c r="KX552" s="313"/>
      <c r="KZ552" s="313"/>
      <c r="LB552" s="313"/>
      <c r="LD552" s="313"/>
      <c r="LF552" s="313"/>
      <c r="LH552" s="313"/>
      <c r="LJ552" s="313"/>
      <c r="LL552" s="313"/>
      <c r="LN552" s="313"/>
      <c r="LP552" s="313"/>
      <c r="LR552" s="313"/>
      <c r="LT552" s="313"/>
      <c r="LV552" s="313"/>
      <c r="LX552" s="313"/>
      <c r="LZ552" s="313"/>
      <c r="MB552" s="313"/>
      <c r="MD552" s="313"/>
      <c r="MF552" s="313"/>
      <c r="MH552" s="313"/>
      <c r="MJ552" s="313"/>
      <c r="ML552" s="313"/>
      <c r="MN552" s="313"/>
      <c r="MP552" s="313"/>
      <c r="MR552" s="313"/>
      <c r="MT552" s="313"/>
      <c r="MV552" s="313"/>
      <c r="MX552" s="313"/>
      <c r="MZ552" s="313"/>
      <c r="NB552" s="313"/>
      <c r="ND552" s="313"/>
      <c r="NF552" s="313"/>
      <c r="NH552" s="313"/>
      <c r="NJ552" s="313"/>
      <c r="NL552" s="313"/>
      <c r="NN552" s="313"/>
      <c r="NP552" s="313"/>
      <c r="NR552" s="313"/>
    </row>
    <row r="553" spans="1:382" s="281" customFormat="1" ht="150" customHeight="1">
      <c r="A553"/>
      <c r="B553"/>
      <c r="C553"/>
      <c r="D553"/>
      <c r="E553"/>
      <c r="F553"/>
      <c r="G553"/>
      <c r="H553"/>
      <c r="I553" t="str">
        <f>IF(M553="","",INDEX(Criterion_list!F:F,MATCH('MMS criteria'!M553,Criterion_list!C:C,0)))</f>
        <v/>
      </c>
      <c r="J553" s="312"/>
      <c r="K553" s="316" t="str">
        <f>IFERROR(IF(_xlfn.XLOOKUP($M553,Criterion_list!$C:$C,Criterion_list!A:A)=0,"",_xlfn.XLOOKUP($M553,Criterion_list!$C:$C,Criterion_list!A:A)),"")</f>
        <v/>
      </c>
      <c r="L553" s="317" t="str">
        <f>IFERROR(IF(_xlfn.XLOOKUP($M553,Criterion_list!$C:$C,Criterion_list!B:B)=0,"",_xlfn.XLOOKUP($M553,Criterion_list!$C:$C,Criterion_list!B:B)),"")</f>
        <v/>
      </c>
      <c r="M553" s="317" t="str">
        <f>IF(J553="","",_xlfn.XLOOKUP(J553,'Criteria Mapping'!B:B,'Criteria Mapping'!A:A))</f>
        <v/>
      </c>
      <c r="N553" s="318" t="str">
        <f>IFERROR(IF(_xlfn.XLOOKUP($J553,Criterion_list!$J:$J,Criterion_list!D:D)=0,"",_xlfn.XLOOKUP($J553,Criterion_list!$J:$J,Criterion_list!D:D)),"")</f>
        <v/>
      </c>
      <c r="O553" s="318" t="str">
        <f>IFERROR(IF(_xlfn.XLOOKUP($M553,Criterion_list!$C:$C,Criterion_list!E:E)=0,"",_xlfn.XLOOKUP($M553,Criterion_list!$C:$C,Criterion_list!E:E)),"")</f>
        <v/>
      </c>
      <c r="P553" s="330"/>
      <c r="Q553" s="304"/>
      <c r="R553" s="319" t="str">
        <f t="shared" si="8"/>
        <v/>
      </c>
      <c r="S553" s="304"/>
      <c r="T553" s="306"/>
      <c r="U553" s="305"/>
      <c r="V553" s="304"/>
      <c r="W553" s="304"/>
      <c r="X553" s="320" t="str">
        <f>IF(M553="","",_xlfn.XLOOKUP(M553,'Criteria Mapping'!A:A,'Criteria Mapping'!W:W))</f>
        <v/>
      </c>
      <c r="Y553" s="320" t="str">
        <f>IF(M553="","",_xlfn.XLOOKUP(M553,'Criteria Mapping'!A:A,'Criteria Mapping'!AH:AH))</f>
        <v/>
      </c>
      <c r="Z553" s="320" t="str">
        <f>IF(M553="","",_xlfn.XLOOKUP(M553,'Criteria Mapping'!A:A,'Criteria Mapping'!AD:AD))</f>
        <v/>
      </c>
      <c r="AA553"/>
      <c r="AC553" s="313"/>
      <c r="AE553" s="313"/>
      <c r="AG553" s="313"/>
      <c r="AI553" s="313"/>
      <c r="AK553" s="313"/>
      <c r="AM553" s="313"/>
      <c r="AO553" s="313"/>
      <c r="AQ553" s="313"/>
      <c r="AS553" s="313"/>
      <c r="AU553" s="313"/>
      <c r="KR553" s="313"/>
      <c r="KT553" s="313"/>
      <c r="KV553" s="313"/>
      <c r="KX553" s="313"/>
      <c r="KZ553" s="313"/>
      <c r="LB553" s="313"/>
      <c r="LD553" s="313"/>
      <c r="LF553" s="313"/>
      <c r="LH553" s="313"/>
      <c r="LJ553" s="313"/>
      <c r="LL553" s="313"/>
      <c r="LN553" s="313"/>
      <c r="LP553" s="313"/>
      <c r="LR553" s="313"/>
      <c r="LT553" s="313"/>
      <c r="LV553" s="313"/>
      <c r="LX553" s="313"/>
      <c r="LZ553" s="313"/>
      <c r="MB553" s="313"/>
      <c r="MD553" s="313"/>
      <c r="MF553" s="313"/>
      <c r="MH553" s="313"/>
      <c r="MJ553" s="313"/>
      <c r="ML553" s="313"/>
      <c r="MN553" s="313"/>
      <c r="MP553" s="313"/>
      <c r="MR553" s="313"/>
      <c r="MT553" s="313"/>
      <c r="MV553" s="313"/>
      <c r="MX553" s="313"/>
      <c r="MZ553" s="313"/>
      <c r="NB553" s="313"/>
      <c r="ND553" s="313"/>
      <c r="NF553" s="313"/>
      <c r="NH553" s="313"/>
      <c r="NJ553" s="313"/>
      <c r="NL553" s="313"/>
      <c r="NN553" s="313"/>
      <c r="NP553" s="313"/>
      <c r="NR553" s="313"/>
    </row>
    <row r="554" spans="1:382" s="281" customFormat="1" ht="150" customHeight="1">
      <c r="A554"/>
      <c r="B554"/>
      <c r="C554"/>
      <c r="D554"/>
      <c r="E554"/>
      <c r="F554"/>
      <c r="G554"/>
      <c r="H554"/>
      <c r="I554" t="str">
        <f>IF(M554="","",INDEX(Criterion_list!F:F,MATCH('MMS criteria'!M554,Criterion_list!C:C,0)))</f>
        <v/>
      </c>
      <c r="J554" s="312"/>
      <c r="K554" s="316" t="str">
        <f>IFERROR(IF(_xlfn.XLOOKUP($M554,Criterion_list!$C:$C,Criterion_list!A:A)=0,"",_xlfn.XLOOKUP($M554,Criterion_list!$C:$C,Criterion_list!A:A)),"")</f>
        <v/>
      </c>
      <c r="L554" s="317" t="str">
        <f>IFERROR(IF(_xlfn.XLOOKUP($M554,Criterion_list!$C:$C,Criterion_list!B:B)=0,"",_xlfn.XLOOKUP($M554,Criterion_list!$C:$C,Criterion_list!B:B)),"")</f>
        <v/>
      </c>
      <c r="M554" s="317" t="str">
        <f>IF(J554="","",_xlfn.XLOOKUP(J554,'Criteria Mapping'!B:B,'Criteria Mapping'!A:A))</f>
        <v/>
      </c>
      <c r="N554" s="318" t="str">
        <f>IFERROR(IF(_xlfn.XLOOKUP($J554,Criterion_list!$J:$J,Criterion_list!D:D)=0,"",_xlfn.XLOOKUP($J554,Criterion_list!$J:$J,Criterion_list!D:D)),"")</f>
        <v/>
      </c>
      <c r="O554" s="318" t="str">
        <f>IFERROR(IF(_xlfn.XLOOKUP($M554,Criterion_list!$C:$C,Criterion_list!E:E)=0,"",_xlfn.XLOOKUP($M554,Criterion_list!$C:$C,Criterion_list!E:E)),"")</f>
        <v/>
      </c>
      <c r="P554" s="330"/>
      <c r="Q554" s="304"/>
      <c r="R554" s="319" t="str">
        <f t="shared" si="8"/>
        <v/>
      </c>
      <c r="S554" s="304"/>
      <c r="T554" s="306"/>
      <c r="U554" s="305"/>
      <c r="V554" s="304"/>
      <c r="W554" s="304"/>
      <c r="X554" s="320" t="str">
        <f>IF(M554="","",_xlfn.XLOOKUP(M554,'Criteria Mapping'!A:A,'Criteria Mapping'!W:W))</f>
        <v/>
      </c>
      <c r="Y554" s="320" t="str">
        <f>IF(M554="","",_xlfn.XLOOKUP(M554,'Criteria Mapping'!A:A,'Criteria Mapping'!AH:AH))</f>
        <v/>
      </c>
      <c r="Z554" s="320" t="str">
        <f>IF(M554="","",_xlfn.XLOOKUP(M554,'Criteria Mapping'!A:A,'Criteria Mapping'!AD:AD))</f>
        <v/>
      </c>
      <c r="AA554"/>
      <c r="AC554" s="313"/>
      <c r="AE554" s="313"/>
      <c r="AG554" s="313"/>
      <c r="AI554" s="313"/>
      <c r="AK554" s="313"/>
      <c r="AM554" s="313"/>
      <c r="AO554" s="313"/>
      <c r="AQ554" s="313"/>
      <c r="AS554" s="313"/>
      <c r="AU554" s="313"/>
      <c r="KR554" s="313"/>
      <c r="KT554" s="313"/>
      <c r="KV554" s="313"/>
      <c r="KX554" s="313"/>
      <c r="KZ554" s="313"/>
      <c r="LB554" s="313"/>
      <c r="LD554" s="313"/>
      <c r="LF554" s="313"/>
      <c r="LH554" s="313"/>
      <c r="LJ554" s="313"/>
      <c r="LL554" s="313"/>
      <c r="LN554" s="313"/>
      <c r="LP554" s="313"/>
      <c r="LR554" s="313"/>
      <c r="LT554" s="313"/>
      <c r="LV554" s="313"/>
      <c r="LX554" s="313"/>
      <c r="LZ554" s="313"/>
      <c r="MB554" s="313"/>
      <c r="MD554" s="313"/>
      <c r="MF554" s="313"/>
      <c r="MH554" s="313"/>
      <c r="MJ554" s="313"/>
      <c r="ML554" s="313"/>
      <c r="MN554" s="313"/>
      <c r="MP554" s="313"/>
      <c r="MR554" s="313"/>
      <c r="MT554" s="313"/>
      <c r="MV554" s="313"/>
      <c r="MX554" s="313"/>
      <c r="MZ554" s="313"/>
      <c r="NB554" s="313"/>
      <c r="ND554" s="313"/>
      <c r="NF554" s="313"/>
      <c r="NH554" s="313"/>
      <c r="NJ554" s="313"/>
      <c r="NL554" s="313"/>
      <c r="NN554" s="313"/>
      <c r="NP554" s="313"/>
      <c r="NR554" s="313"/>
    </row>
    <row r="555" spans="1:382" s="281" customFormat="1" ht="150" customHeight="1">
      <c r="A555"/>
      <c r="B555"/>
      <c r="C555"/>
      <c r="D555"/>
      <c r="E555"/>
      <c r="F555"/>
      <c r="G555"/>
      <c r="H555"/>
      <c r="I555" t="str">
        <f>IF(M555="","",INDEX(Criterion_list!F:F,MATCH('MMS criteria'!M555,Criterion_list!C:C,0)))</f>
        <v/>
      </c>
      <c r="J555" s="312"/>
      <c r="K555" s="316" t="str">
        <f>IFERROR(IF(_xlfn.XLOOKUP($M555,Criterion_list!$C:$C,Criterion_list!A:A)=0,"",_xlfn.XLOOKUP($M555,Criterion_list!$C:$C,Criterion_list!A:A)),"")</f>
        <v/>
      </c>
      <c r="L555" s="317" t="str">
        <f>IFERROR(IF(_xlfn.XLOOKUP($M555,Criterion_list!$C:$C,Criterion_list!B:B)=0,"",_xlfn.XLOOKUP($M555,Criterion_list!$C:$C,Criterion_list!B:B)),"")</f>
        <v/>
      </c>
      <c r="M555" s="317" t="str">
        <f>IF(J555="","",_xlfn.XLOOKUP(J555,'Criteria Mapping'!B:B,'Criteria Mapping'!A:A))</f>
        <v/>
      </c>
      <c r="N555" s="318" t="str">
        <f>IFERROR(IF(_xlfn.XLOOKUP($J555,Criterion_list!$J:$J,Criterion_list!D:D)=0,"",_xlfn.XLOOKUP($J555,Criterion_list!$J:$J,Criterion_list!D:D)),"")</f>
        <v/>
      </c>
      <c r="O555" s="318" t="str">
        <f>IFERROR(IF(_xlfn.XLOOKUP($M555,Criterion_list!$C:$C,Criterion_list!E:E)=0,"",_xlfn.XLOOKUP($M555,Criterion_list!$C:$C,Criterion_list!E:E)),"")</f>
        <v/>
      </c>
      <c r="P555" s="330"/>
      <c r="Q555" s="304"/>
      <c r="R555" s="319" t="str">
        <f t="shared" si="8"/>
        <v/>
      </c>
      <c r="S555" s="304"/>
      <c r="T555" s="306"/>
      <c r="U555" s="305"/>
      <c r="V555" s="304"/>
      <c r="W555" s="304"/>
      <c r="X555" s="320" t="str">
        <f>IF(M555="","",_xlfn.XLOOKUP(M555,'Criteria Mapping'!A:A,'Criteria Mapping'!W:W))</f>
        <v/>
      </c>
      <c r="Y555" s="320" t="str">
        <f>IF(M555="","",_xlfn.XLOOKUP(M555,'Criteria Mapping'!A:A,'Criteria Mapping'!AH:AH))</f>
        <v/>
      </c>
      <c r="Z555" s="320" t="str">
        <f>IF(M555="","",_xlfn.XLOOKUP(M555,'Criteria Mapping'!A:A,'Criteria Mapping'!AD:AD))</f>
        <v/>
      </c>
      <c r="AA555"/>
      <c r="AC555" s="313"/>
      <c r="AE555" s="313"/>
      <c r="AG555" s="313"/>
      <c r="AI555" s="313"/>
      <c r="AK555" s="313"/>
      <c r="AM555" s="313"/>
      <c r="AO555" s="313"/>
      <c r="AQ555" s="313"/>
      <c r="AS555" s="313"/>
      <c r="AU555" s="313"/>
      <c r="KR555" s="313"/>
      <c r="KT555" s="313"/>
      <c r="KV555" s="313"/>
      <c r="KX555" s="313"/>
      <c r="KZ555" s="313"/>
      <c r="LB555" s="313"/>
      <c r="LD555" s="313"/>
      <c r="LF555" s="313"/>
      <c r="LH555" s="313"/>
      <c r="LJ555" s="313"/>
      <c r="LL555" s="313"/>
      <c r="LN555" s="313"/>
      <c r="LP555" s="313"/>
      <c r="LR555" s="313"/>
      <c r="LT555" s="313"/>
      <c r="LV555" s="313"/>
      <c r="LX555" s="313"/>
      <c r="LZ555" s="313"/>
      <c r="MB555" s="313"/>
      <c r="MD555" s="313"/>
      <c r="MF555" s="313"/>
      <c r="MH555" s="313"/>
      <c r="MJ555" s="313"/>
      <c r="ML555" s="313"/>
      <c r="MN555" s="313"/>
      <c r="MP555" s="313"/>
      <c r="MR555" s="313"/>
      <c r="MT555" s="313"/>
      <c r="MV555" s="313"/>
      <c r="MX555" s="313"/>
      <c r="MZ555" s="313"/>
      <c r="NB555" s="313"/>
      <c r="ND555" s="313"/>
      <c r="NF555" s="313"/>
      <c r="NH555" s="313"/>
      <c r="NJ555" s="313"/>
      <c r="NL555" s="313"/>
      <c r="NN555" s="313"/>
      <c r="NP555" s="313"/>
      <c r="NR555" s="313"/>
    </row>
    <row r="556" spans="1:382" s="281" customFormat="1" ht="150" customHeight="1">
      <c r="A556"/>
      <c r="B556"/>
      <c r="C556"/>
      <c r="D556"/>
      <c r="E556"/>
      <c r="F556"/>
      <c r="G556"/>
      <c r="H556"/>
      <c r="I556" t="str">
        <f>IF(M556="","",INDEX(Criterion_list!F:F,MATCH('MMS criteria'!M556,Criterion_list!C:C,0)))</f>
        <v/>
      </c>
      <c r="J556" s="312"/>
      <c r="K556" s="316" t="str">
        <f>IFERROR(IF(_xlfn.XLOOKUP($M556,Criterion_list!$C:$C,Criterion_list!A:A)=0,"",_xlfn.XLOOKUP($M556,Criterion_list!$C:$C,Criterion_list!A:A)),"")</f>
        <v/>
      </c>
      <c r="L556" s="317" t="str">
        <f>IFERROR(IF(_xlfn.XLOOKUP($M556,Criterion_list!$C:$C,Criterion_list!B:B)=0,"",_xlfn.XLOOKUP($M556,Criterion_list!$C:$C,Criterion_list!B:B)),"")</f>
        <v/>
      </c>
      <c r="M556" s="317" t="str">
        <f>IF(J556="","",_xlfn.XLOOKUP(J556,'Criteria Mapping'!B:B,'Criteria Mapping'!A:A))</f>
        <v/>
      </c>
      <c r="N556" s="318" t="str">
        <f>IFERROR(IF(_xlfn.XLOOKUP($J556,Criterion_list!$J:$J,Criterion_list!D:D)=0,"",_xlfn.XLOOKUP($J556,Criterion_list!$J:$J,Criterion_list!D:D)),"")</f>
        <v/>
      </c>
      <c r="O556" s="318" t="str">
        <f>IFERROR(IF(_xlfn.XLOOKUP($M556,Criterion_list!$C:$C,Criterion_list!E:E)=0,"",_xlfn.XLOOKUP($M556,Criterion_list!$C:$C,Criterion_list!E:E)),"")</f>
        <v/>
      </c>
      <c r="P556" s="330"/>
      <c r="Q556" s="304"/>
      <c r="R556" s="319" t="str">
        <f t="shared" si="8"/>
        <v/>
      </c>
      <c r="S556" s="304"/>
      <c r="T556" s="306"/>
      <c r="U556" s="305"/>
      <c r="V556" s="304"/>
      <c r="W556" s="304"/>
      <c r="X556" s="320" t="str">
        <f>IF(M556="","",_xlfn.XLOOKUP(M556,'Criteria Mapping'!A:A,'Criteria Mapping'!W:W))</f>
        <v/>
      </c>
      <c r="Y556" s="320" t="str">
        <f>IF(M556="","",_xlfn.XLOOKUP(M556,'Criteria Mapping'!A:A,'Criteria Mapping'!AH:AH))</f>
        <v/>
      </c>
      <c r="Z556" s="320" t="str">
        <f>IF(M556="","",_xlfn.XLOOKUP(M556,'Criteria Mapping'!A:A,'Criteria Mapping'!AD:AD))</f>
        <v/>
      </c>
      <c r="AA556"/>
      <c r="AC556" s="313"/>
      <c r="AE556" s="313"/>
      <c r="AG556" s="313"/>
      <c r="AI556" s="313"/>
      <c r="AK556" s="313"/>
      <c r="AM556" s="313"/>
      <c r="AO556" s="313"/>
      <c r="AQ556" s="313"/>
      <c r="AS556" s="313"/>
      <c r="AU556" s="313"/>
      <c r="KR556" s="313"/>
      <c r="KT556" s="313"/>
      <c r="KV556" s="313"/>
      <c r="KX556" s="313"/>
      <c r="KZ556" s="313"/>
      <c r="LB556" s="313"/>
      <c r="LD556" s="313"/>
      <c r="LF556" s="313"/>
      <c r="LH556" s="313"/>
      <c r="LJ556" s="313"/>
      <c r="LL556" s="313"/>
      <c r="LN556" s="313"/>
      <c r="LP556" s="313"/>
      <c r="LR556" s="313"/>
      <c r="LT556" s="313"/>
      <c r="LV556" s="313"/>
      <c r="LX556" s="313"/>
      <c r="LZ556" s="313"/>
      <c r="MB556" s="313"/>
      <c r="MD556" s="313"/>
      <c r="MF556" s="313"/>
      <c r="MH556" s="313"/>
      <c r="MJ556" s="313"/>
      <c r="ML556" s="313"/>
      <c r="MN556" s="313"/>
      <c r="MP556" s="313"/>
      <c r="MR556" s="313"/>
      <c r="MT556" s="313"/>
      <c r="MV556" s="313"/>
      <c r="MX556" s="313"/>
      <c r="MZ556" s="313"/>
      <c r="NB556" s="313"/>
      <c r="ND556" s="313"/>
      <c r="NF556" s="313"/>
      <c r="NH556" s="313"/>
      <c r="NJ556" s="313"/>
      <c r="NL556" s="313"/>
      <c r="NN556" s="313"/>
      <c r="NP556" s="313"/>
      <c r="NR556" s="313"/>
    </row>
    <row r="557" spans="1:382" s="281" customFormat="1" ht="150" customHeight="1">
      <c r="A557"/>
      <c r="B557"/>
      <c r="C557"/>
      <c r="D557"/>
      <c r="E557"/>
      <c r="F557"/>
      <c r="G557"/>
      <c r="H557"/>
      <c r="I557" t="str">
        <f>IF(M557="","",INDEX(Criterion_list!F:F,MATCH('MMS criteria'!M557,Criterion_list!C:C,0)))</f>
        <v/>
      </c>
      <c r="J557" s="312"/>
      <c r="K557" s="316" t="str">
        <f>IFERROR(IF(_xlfn.XLOOKUP($M557,Criterion_list!$C:$C,Criterion_list!A:A)=0,"",_xlfn.XLOOKUP($M557,Criterion_list!$C:$C,Criterion_list!A:A)),"")</f>
        <v/>
      </c>
      <c r="L557" s="317" t="str">
        <f>IFERROR(IF(_xlfn.XLOOKUP($M557,Criterion_list!$C:$C,Criterion_list!B:B)=0,"",_xlfn.XLOOKUP($M557,Criterion_list!$C:$C,Criterion_list!B:B)),"")</f>
        <v/>
      </c>
      <c r="M557" s="317" t="str">
        <f>IF(J557="","",_xlfn.XLOOKUP(J557,'Criteria Mapping'!B:B,'Criteria Mapping'!A:A))</f>
        <v/>
      </c>
      <c r="N557" s="318" t="str">
        <f>IFERROR(IF(_xlfn.XLOOKUP($J557,Criterion_list!$J:$J,Criterion_list!D:D)=0,"",_xlfn.XLOOKUP($J557,Criterion_list!$J:$J,Criterion_list!D:D)),"")</f>
        <v/>
      </c>
      <c r="O557" s="318" t="str">
        <f>IFERROR(IF(_xlfn.XLOOKUP($M557,Criterion_list!$C:$C,Criterion_list!E:E)=0,"",_xlfn.XLOOKUP($M557,Criterion_list!$C:$C,Criterion_list!E:E)),"")</f>
        <v/>
      </c>
      <c r="P557" s="330"/>
      <c r="Q557" s="304"/>
      <c r="R557" s="319" t="str">
        <f t="shared" si="8"/>
        <v/>
      </c>
      <c r="S557" s="304"/>
      <c r="T557" s="306"/>
      <c r="U557" s="305"/>
      <c r="V557" s="304"/>
      <c r="W557" s="304"/>
      <c r="X557" s="320" t="str">
        <f>IF(M557="","",_xlfn.XLOOKUP(M557,'Criteria Mapping'!A:A,'Criteria Mapping'!W:W))</f>
        <v/>
      </c>
      <c r="Y557" s="320" t="str">
        <f>IF(M557="","",_xlfn.XLOOKUP(M557,'Criteria Mapping'!A:A,'Criteria Mapping'!AH:AH))</f>
        <v/>
      </c>
      <c r="Z557" s="320" t="str">
        <f>IF(M557="","",_xlfn.XLOOKUP(M557,'Criteria Mapping'!A:A,'Criteria Mapping'!AD:AD))</f>
        <v/>
      </c>
      <c r="AA557"/>
      <c r="AC557" s="313"/>
      <c r="AE557" s="313"/>
      <c r="AG557" s="313"/>
      <c r="AI557" s="313"/>
      <c r="AK557" s="313"/>
      <c r="AM557" s="313"/>
      <c r="AO557" s="313"/>
      <c r="AQ557" s="313"/>
      <c r="AS557" s="313"/>
      <c r="AU557" s="313"/>
      <c r="KR557" s="313"/>
      <c r="KT557" s="313"/>
      <c r="KV557" s="313"/>
      <c r="KX557" s="313"/>
      <c r="KZ557" s="313"/>
      <c r="LB557" s="313"/>
      <c r="LD557" s="313"/>
      <c r="LF557" s="313"/>
      <c r="LH557" s="313"/>
      <c r="LJ557" s="313"/>
      <c r="LL557" s="313"/>
      <c r="LN557" s="313"/>
      <c r="LP557" s="313"/>
      <c r="LR557" s="313"/>
      <c r="LT557" s="313"/>
      <c r="LV557" s="313"/>
      <c r="LX557" s="313"/>
      <c r="LZ557" s="313"/>
      <c r="MB557" s="313"/>
      <c r="MD557" s="313"/>
      <c r="MF557" s="313"/>
      <c r="MH557" s="313"/>
      <c r="MJ557" s="313"/>
      <c r="ML557" s="313"/>
      <c r="MN557" s="313"/>
      <c r="MP557" s="313"/>
      <c r="MR557" s="313"/>
      <c r="MT557" s="313"/>
      <c r="MV557" s="313"/>
      <c r="MX557" s="313"/>
      <c r="MZ557" s="313"/>
      <c r="NB557" s="313"/>
      <c r="ND557" s="313"/>
      <c r="NF557" s="313"/>
      <c r="NH557" s="313"/>
      <c r="NJ557" s="313"/>
      <c r="NL557" s="313"/>
      <c r="NN557" s="313"/>
      <c r="NP557" s="313"/>
      <c r="NR557" s="313"/>
    </row>
    <row r="558" spans="1:382" s="281" customFormat="1" ht="150" customHeight="1">
      <c r="A558"/>
      <c r="B558"/>
      <c r="C558"/>
      <c r="D558"/>
      <c r="E558"/>
      <c r="F558"/>
      <c r="G558"/>
      <c r="H558"/>
      <c r="I558" t="str">
        <f>IF(M558="","",INDEX(Criterion_list!F:F,MATCH('MMS criteria'!M558,Criterion_list!C:C,0)))</f>
        <v/>
      </c>
      <c r="J558" s="312"/>
      <c r="K558" s="316" t="str">
        <f>IFERROR(IF(_xlfn.XLOOKUP($M558,Criterion_list!$C:$C,Criterion_list!A:A)=0,"",_xlfn.XLOOKUP($M558,Criterion_list!$C:$C,Criterion_list!A:A)),"")</f>
        <v/>
      </c>
      <c r="L558" s="317" t="str">
        <f>IFERROR(IF(_xlfn.XLOOKUP($M558,Criterion_list!$C:$C,Criterion_list!B:B)=0,"",_xlfn.XLOOKUP($M558,Criterion_list!$C:$C,Criterion_list!B:B)),"")</f>
        <v/>
      </c>
      <c r="M558" s="317" t="str">
        <f>IF(J558="","",_xlfn.XLOOKUP(J558,'Criteria Mapping'!B:B,'Criteria Mapping'!A:A))</f>
        <v/>
      </c>
      <c r="N558" s="318" t="str">
        <f>IFERROR(IF(_xlfn.XLOOKUP($J558,Criterion_list!$J:$J,Criterion_list!D:D)=0,"",_xlfn.XLOOKUP($J558,Criterion_list!$J:$J,Criterion_list!D:D)),"")</f>
        <v/>
      </c>
      <c r="O558" s="318" t="str">
        <f>IFERROR(IF(_xlfn.XLOOKUP($M558,Criterion_list!$C:$C,Criterion_list!E:E)=0,"",_xlfn.XLOOKUP($M558,Criterion_list!$C:$C,Criterion_list!E:E)),"")</f>
        <v/>
      </c>
      <c r="P558" s="330"/>
      <c r="Q558" s="304"/>
      <c r="R558" s="319" t="str">
        <f t="shared" si="8"/>
        <v/>
      </c>
      <c r="S558" s="304"/>
      <c r="T558" s="306"/>
      <c r="U558" s="305"/>
      <c r="V558" s="304"/>
      <c r="W558" s="304"/>
      <c r="X558" s="320" t="str">
        <f>IF(M558="","",_xlfn.XLOOKUP(M558,'Criteria Mapping'!A:A,'Criteria Mapping'!W:W))</f>
        <v/>
      </c>
      <c r="Y558" s="320" t="str">
        <f>IF(M558="","",_xlfn.XLOOKUP(M558,'Criteria Mapping'!A:A,'Criteria Mapping'!AH:AH))</f>
        <v/>
      </c>
      <c r="Z558" s="320" t="str">
        <f>IF(M558="","",_xlfn.XLOOKUP(M558,'Criteria Mapping'!A:A,'Criteria Mapping'!AD:AD))</f>
        <v/>
      </c>
      <c r="AA558"/>
      <c r="AC558" s="313"/>
      <c r="AE558" s="313"/>
      <c r="AG558" s="313"/>
      <c r="AI558" s="313"/>
      <c r="AK558" s="313"/>
      <c r="AM558" s="313"/>
      <c r="AO558" s="313"/>
      <c r="AQ558" s="313"/>
      <c r="AS558" s="313"/>
      <c r="AU558" s="313"/>
      <c r="KR558" s="313"/>
      <c r="KT558" s="313"/>
      <c r="KV558" s="313"/>
      <c r="KX558" s="313"/>
      <c r="KZ558" s="313"/>
      <c r="LB558" s="313"/>
      <c r="LD558" s="313"/>
      <c r="LF558" s="313"/>
      <c r="LH558" s="313"/>
      <c r="LJ558" s="313"/>
      <c r="LL558" s="313"/>
      <c r="LN558" s="313"/>
      <c r="LP558" s="313"/>
      <c r="LR558" s="313"/>
      <c r="LT558" s="313"/>
      <c r="LV558" s="313"/>
      <c r="LX558" s="313"/>
      <c r="LZ558" s="313"/>
      <c r="MB558" s="313"/>
      <c r="MD558" s="313"/>
      <c r="MF558" s="313"/>
      <c r="MH558" s="313"/>
      <c r="MJ558" s="313"/>
      <c r="ML558" s="313"/>
      <c r="MN558" s="313"/>
      <c r="MP558" s="313"/>
      <c r="MR558" s="313"/>
      <c r="MT558" s="313"/>
      <c r="MV558" s="313"/>
      <c r="MX558" s="313"/>
      <c r="MZ558" s="313"/>
      <c r="NB558" s="313"/>
      <c r="ND558" s="313"/>
      <c r="NF558" s="313"/>
      <c r="NH558" s="313"/>
      <c r="NJ558" s="313"/>
      <c r="NL558" s="313"/>
      <c r="NN558" s="313"/>
      <c r="NP558" s="313"/>
      <c r="NR558" s="313"/>
    </row>
    <row r="559" spans="1:382" s="281" customFormat="1" ht="150" customHeight="1">
      <c r="A559"/>
      <c r="B559"/>
      <c r="C559"/>
      <c r="D559"/>
      <c r="E559"/>
      <c r="F559"/>
      <c r="G559"/>
      <c r="H559"/>
      <c r="I559" t="str">
        <f>IF(M559="","",INDEX(Criterion_list!F:F,MATCH('MMS criteria'!M559,Criterion_list!C:C,0)))</f>
        <v/>
      </c>
      <c r="J559" s="312"/>
      <c r="K559" s="316" t="str">
        <f>IFERROR(IF(_xlfn.XLOOKUP($M559,Criterion_list!$C:$C,Criterion_list!A:A)=0,"",_xlfn.XLOOKUP($M559,Criterion_list!$C:$C,Criterion_list!A:A)),"")</f>
        <v/>
      </c>
      <c r="L559" s="317" t="str">
        <f>IFERROR(IF(_xlfn.XLOOKUP($M559,Criterion_list!$C:$C,Criterion_list!B:B)=0,"",_xlfn.XLOOKUP($M559,Criterion_list!$C:$C,Criterion_list!B:B)),"")</f>
        <v/>
      </c>
      <c r="M559" s="317" t="str">
        <f>IF(J559="","",_xlfn.XLOOKUP(J559,'Criteria Mapping'!B:B,'Criteria Mapping'!A:A))</f>
        <v/>
      </c>
      <c r="N559" s="318" t="str">
        <f>IFERROR(IF(_xlfn.XLOOKUP($J559,Criterion_list!$J:$J,Criterion_list!D:D)=0,"",_xlfn.XLOOKUP($J559,Criterion_list!$J:$J,Criterion_list!D:D)),"")</f>
        <v/>
      </c>
      <c r="O559" s="318" t="str">
        <f>IFERROR(IF(_xlfn.XLOOKUP($M559,Criterion_list!$C:$C,Criterion_list!E:E)=0,"",_xlfn.XLOOKUP($M559,Criterion_list!$C:$C,Criterion_list!E:E)),"")</f>
        <v/>
      </c>
      <c r="P559" s="330"/>
      <c r="Q559" s="304"/>
      <c r="R559" s="319" t="str">
        <f t="shared" si="8"/>
        <v/>
      </c>
      <c r="S559" s="304"/>
      <c r="T559" s="306"/>
      <c r="U559" s="305"/>
      <c r="V559" s="304"/>
      <c r="W559" s="304"/>
      <c r="X559" s="320" t="str">
        <f>IF(M559="","",_xlfn.XLOOKUP(M559,'Criteria Mapping'!A:A,'Criteria Mapping'!W:W))</f>
        <v/>
      </c>
      <c r="Y559" s="320" t="str">
        <f>IF(M559="","",_xlfn.XLOOKUP(M559,'Criteria Mapping'!A:A,'Criteria Mapping'!AH:AH))</f>
        <v/>
      </c>
      <c r="Z559" s="320" t="str">
        <f>IF(M559="","",_xlfn.XLOOKUP(M559,'Criteria Mapping'!A:A,'Criteria Mapping'!AD:AD))</f>
        <v/>
      </c>
      <c r="AA559"/>
      <c r="AC559" s="313"/>
      <c r="AE559" s="313"/>
      <c r="AG559" s="313"/>
      <c r="AI559" s="313"/>
      <c r="AK559" s="313"/>
      <c r="AM559" s="313"/>
      <c r="AO559" s="313"/>
      <c r="AQ559" s="313"/>
      <c r="AS559" s="313"/>
      <c r="AU559" s="313"/>
      <c r="KR559" s="313"/>
      <c r="KT559" s="313"/>
      <c r="KV559" s="313"/>
      <c r="KX559" s="313"/>
      <c r="KZ559" s="313"/>
      <c r="LB559" s="313"/>
      <c r="LD559" s="313"/>
      <c r="LF559" s="313"/>
      <c r="LH559" s="313"/>
      <c r="LJ559" s="313"/>
      <c r="LL559" s="313"/>
      <c r="LN559" s="313"/>
      <c r="LP559" s="313"/>
      <c r="LR559" s="313"/>
      <c r="LT559" s="313"/>
      <c r="LV559" s="313"/>
      <c r="LX559" s="313"/>
      <c r="LZ559" s="313"/>
      <c r="MB559" s="313"/>
      <c r="MD559" s="313"/>
      <c r="MF559" s="313"/>
      <c r="MH559" s="313"/>
      <c r="MJ559" s="313"/>
      <c r="ML559" s="313"/>
      <c r="MN559" s="313"/>
      <c r="MP559" s="313"/>
      <c r="MR559" s="313"/>
      <c r="MT559" s="313"/>
      <c r="MV559" s="313"/>
      <c r="MX559" s="313"/>
      <c r="MZ559" s="313"/>
      <c r="NB559" s="313"/>
      <c r="ND559" s="313"/>
      <c r="NF559" s="313"/>
      <c r="NH559" s="313"/>
      <c r="NJ559" s="313"/>
      <c r="NL559" s="313"/>
      <c r="NN559" s="313"/>
      <c r="NP559" s="313"/>
      <c r="NR559" s="313"/>
    </row>
    <row r="560" spans="1:382" s="281" customFormat="1" ht="150" customHeight="1">
      <c r="A560"/>
      <c r="B560"/>
      <c r="C560"/>
      <c r="D560"/>
      <c r="E560"/>
      <c r="F560"/>
      <c r="G560"/>
      <c r="H560"/>
      <c r="I560" t="str">
        <f>IF(M560="","",INDEX(Criterion_list!F:F,MATCH('MMS criteria'!M560,Criterion_list!C:C,0)))</f>
        <v/>
      </c>
      <c r="J560" s="312"/>
      <c r="K560" s="316" t="str">
        <f>IFERROR(IF(_xlfn.XLOOKUP($M560,Criterion_list!$C:$C,Criterion_list!A:A)=0,"",_xlfn.XLOOKUP($M560,Criterion_list!$C:$C,Criterion_list!A:A)),"")</f>
        <v/>
      </c>
      <c r="L560" s="317" t="str">
        <f>IFERROR(IF(_xlfn.XLOOKUP($M560,Criterion_list!$C:$C,Criterion_list!B:B)=0,"",_xlfn.XLOOKUP($M560,Criterion_list!$C:$C,Criterion_list!B:B)),"")</f>
        <v/>
      </c>
      <c r="M560" s="317" t="str">
        <f>IF(J560="","",_xlfn.XLOOKUP(J560,'Criteria Mapping'!B:B,'Criteria Mapping'!A:A))</f>
        <v/>
      </c>
      <c r="N560" s="318" t="str">
        <f>IFERROR(IF(_xlfn.XLOOKUP($J560,Criterion_list!$J:$J,Criterion_list!D:D)=0,"",_xlfn.XLOOKUP($J560,Criterion_list!$J:$J,Criterion_list!D:D)),"")</f>
        <v/>
      </c>
      <c r="O560" s="318" t="str">
        <f>IFERROR(IF(_xlfn.XLOOKUP($M560,Criterion_list!$C:$C,Criterion_list!E:E)=0,"",_xlfn.XLOOKUP($M560,Criterion_list!$C:$C,Criterion_list!E:E)),"")</f>
        <v/>
      </c>
      <c r="P560" s="330"/>
      <c r="Q560" s="304"/>
      <c r="R560" s="319" t="str">
        <f t="shared" si="8"/>
        <v/>
      </c>
      <c r="S560" s="304"/>
      <c r="T560" s="306"/>
      <c r="U560" s="305"/>
      <c r="V560" s="304"/>
      <c r="W560" s="304"/>
      <c r="X560" s="320" t="str">
        <f>IF(M560="","",_xlfn.XLOOKUP(M560,'Criteria Mapping'!A:A,'Criteria Mapping'!W:W))</f>
        <v/>
      </c>
      <c r="Y560" s="320" t="str">
        <f>IF(M560="","",_xlfn.XLOOKUP(M560,'Criteria Mapping'!A:A,'Criteria Mapping'!AH:AH))</f>
        <v/>
      </c>
      <c r="Z560" s="320" t="str">
        <f>IF(M560="","",_xlfn.XLOOKUP(M560,'Criteria Mapping'!A:A,'Criteria Mapping'!AD:AD))</f>
        <v/>
      </c>
      <c r="AA560"/>
      <c r="AC560" s="313"/>
      <c r="AE560" s="313"/>
      <c r="AG560" s="313"/>
      <c r="AI560" s="313"/>
      <c r="AK560" s="313"/>
      <c r="AM560" s="313"/>
      <c r="AO560" s="313"/>
      <c r="AQ560" s="313"/>
      <c r="AS560" s="313"/>
      <c r="AU560" s="313"/>
      <c r="KR560" s="313"/>
      <c r="KT560" s="313"/>
      <c r="KV560" s="313"/>
      <c r="KX560" s="313"/>
      <c r="KZ560" s="313"/>
      <c r="LB560" s="313"/>
      <c r="LD560" s="313"/>
      <c r="LF560" s="313"/>
      <c r="LH560" s="313"/>
      <c r="LJ560" s="313"/>
      <c r="LL560" s="313"/>
      <c r="LN560" s="313"/>
      <c r="LP560" s="313"/>
      <c r="LR560" s="313"/>
      <c r="LT560" s="313"/>
      <c r="LV560" s="313"/>
      <c r="LX560" s="313"/>
      <c r="LZ560" s="313"/>
      <c r="MB560" s="313"/>
      <c r="MD560" s="313"/>
      <c r="MF560" s="313"/>
      <c r="MH560" s="313"/>
      <c r="MJ560" s="313"/>
      <c r="ML560" s="313"/>
      <c r="MN560" s="313"/>
      <c r="MP560" s="313"/>
      <c r="MR560" s="313"/>
      <c r="MT560" s="313"/>
      <c r="MV560" s="313"/>
      <c r="MX560" s="313"/>
      <c r="MZ560" s="313"/>
      <c r="NB560" s="313"/>
      <c r="ND560" s="313"/>
      <c r="NF560" s="313"/>
      <c r="NH560" s="313"/>
      <c r="NJ560" s="313"/>
      <c r="NL560" s="313"/>
      <c r="NN560" s="313"/>
      <c r="NP560" s="313"/>
      <c r="NR560" s="313"/>
    </row>
    <row r="561" spans="1:382" s="281" customFormat="1" ht="150" customHeight="1">
      <c r="A561"/>
      <c r="B561"/>
      <c r="C561"/>
      <c r="D561"/>
      <c r="E561"/>
      <c r="F561"/>
      <c r="G561"/>
      <c r="H561"/>
      <c r="I561" t="str">
        <f>IF(M561="","",INDEX(Criterion_list!F:F,MATCH('MMS criteria'!M561,Criterion_list!C:C,0)))</f>
        <v/>
      </c>
      <c r="J561" s="312"/>
      <c r="K561" s="316" t="str">
        <f>IFERROR(IF(_xlfn.XLOOKUP($M561,Criterion_list!$C:$C,Criterion_list!A:A)=0,"",_xlfn.XLOOKUP($M561,Criterion_list!$C:$C,Criterion_list!A:A)),"")</f>
        <v/>
      </c>
      <c r="L561" s="317" t="str">
        <f>IFERROR(IF(_xlfn.XLOOKUP($M561,Criterion_list!$C:$C,Criterion_list!B:B)=0,"",_xlfn.XLOOKUP($M561,Criterion_list!$C:$C,Criterion_list!B:B)),"")</f>
        <v/>
      </c>
      <c r="M561" s="317" t="str">
        <f>IF(J561="","",_xlfn.XLOOKUP(J561,'Criteria Mapping'!B:B,'Criteria Mapping'!A:A))</f>
        <v/>
      </c>
      <c r="N561" s="318" t="str">
        <f>IFERROR(IF(_xlfn.XLOOKUP($J561,Criterion_list!$J:$J,Criterion_list!D:D)=0,"",_xlfn.XLOOKUP($J561,Criterion_list!$J:$J,Criterion_list!D:D)),"")</f>
        <v/>
      </c>
      <c r="O561" s="318" t="str">
        <f>IFERROR(IF(_xlfn.XLOOKUP($M561,Criterion_list!$C:$C,Criterion_list!E:E)=0,"",_xlfn.XLOOKUP($M561,Criterion_list!$C:$C,Criterion_list!E:E)),"")</f>
        <v/>
      </c>
      <c r="P561" s="330"/>
      <c r="Q561" s="304"/>
      <c r="R561" s="319" t="str">
        <f t="shared" si="8"/>
        <v/>
      </c>
      <c r="S561" s="304"/>
      <c r="T561" s="306"/>
      <c r="U561" s="305"/>
      <c r="V561" s="304"/>
      <c r="W561" s="304"/>
      <c r="X561" s="320" t="str">
        <f>IF(M561="","",_xlfn.XLOOKUP(M561,'Criteria Mapping'!A:A,'Criteria Mapping'!W:W))</f>
        <v/>
      </c>
      <c r="Y561" s="320" t="str">
        <f>IF(M561="","",_xlfn.XLOOKUP(M561,'Criteria Mapping'!A:A,'Criteria Mapping'!AH:AH))</f>
        <v/>
      </c>
      <c r="Z561" s="320" t="str">
        <f>IF(M561="","",_xlfn.XLOOKUP(M561,'Criteria Mapping'!A:A,'Criteria Mapping'!AD:AD))</f>
        <v/>
      </c>
      <c r="AA561"/>
      <c r="AC561" s="313"/>
      <c r="AE561" s="313"/>
      <c r="AG561" s="313"/>
      <c r="AI561" s="313"/>
      <c r="AK561" s="313"/>
      <c r="AM561" s="313"/>
      <c r="AO561" s="313"/>
      <c r="AQ561" s="313"/>
      <c r="AS561" s="313"/>
      <c r="AU561" s="313"/>
      <c r="KR561" s="313"/>
      <c r="KT561" s="313"/>
      <c r="KV561" s="313"/>
      <c r="KX561" s="313"/>
      <c r="KZ561" s="313"/>
      <c r="LB561" s="313"/>
      <c r="LD561" s="313"/>
      <c r="LF561" s="313"/>
      <c r="LH561" s="313"/>
      <c r="LJ561" s="313"/>
      <c r="LL561" s="313"/>
      <c r="LN561" s="313"/>
      <c r="LP561" s="313"/>
      <c r="LR561" s="313"/>
      <c r="LT561" s="313"/>
      <c r="LV561" s="313"/>
      <c r="LX561" s="313"/>
      <c r="LZ561" s="313"/>
      <c r="MB561" s="313"/>
      <c r="MD561" s="313"/>
      <c r="MF561" s="313"/>
      <c r="MH561" s="313"/>
      <c r="MJ561" s="313"/>
      <c r="ML561" s="313"/>
      <c r="MN561" s="313"/>
      <c r="MP561" s="313"/>
      <c r="MR561" s="313"/>
      <c r="MT561" s="313"/>
      <c r="MV561" s="313"/>
      <c r="MX561" s="313"/>
      <c r="MZ561" s="313"/>
      <c r="NB561" s="313"/>
      <c r="ND561" s="313"/>
      <c r="NF561" s="313"/>
      <c r="NH561" s="313"/>
      <c r="NJ561" s="313"/>
      <c r="NL561" s="313"/>
      <c r="NN561" s="313"/>
      <c r="NP561" s="313"/>
      <c r="NR561" s="313"/>
    </row>
    <row r="562" spans="1:382" s="281" customFormat="1" ht="150" customHeight="1">
      <c r="A562"/>
      <c r="B562"/>
      <c r="C562"/>
      <c r="D562"/>
      <c r="E562"/>
      <c r="F562"/>
      <c r="G562"/>
      <c r="H562"/>
      <c r="I562" t="str">
        <f>IF(M562="","",INDEX(Criterion_list!F:F,MATCH('MMS criteria'!M562,Criterion_list!C:C,0)))</f>
        <v/>
      </c>
      <c r="J562" s="312"/>
      <c r="K562" s="316" t="str">
        <f>IFERROR(IF(_xlfn.XLOOKUP($M562,Criterion_list!$C:$C,Criterion_list!A:A)=0,"",_xlfn.XLOOKUP($M562,Criterion_list!$C:$C,Criterion_list!A:A)),"")</f>
        <v/>
      </c>
      <c r="L562" s="317" t="str">
        <f>IFERROR(IF(_xlfn.XLOOKUP($M562,Criterion_list!$C:$C,Criterion_list!B:B)=0,"",_xlfn.XLOOKUP($M562,Criterion_list!$C:$C,Criterion_list!B:B)),"")</f>
        <v/>
      </c>
      <c r="M562" s="317" t="str">
        <f>IF(J562="","",_xlfn.XLOOKUP(J562,'Criteria Mapping'!B:B,'Criteria Mapping'!A:A))</f>
        <v/>
      </c>
      <c r="N562" s="318" t="str">
        <f>IFERROR(IF(_xlfn.XLOOKUP($J562,Criterion_list!$J:$J,Criterion_list!D:D)=0,"",_xlfn.XLOOKUP($J562,Criterion_list!$J:$J,Criterion_list!D:D)),"")</f>
        <v/>
      </c>
      <c r="O562" s="318" t="str">
        <f>IFERROR(IF(_xlfn.XLOOKUP($M562,Criterion_list!$C:$C,Criterion_list!E:E)=0,"",_xlfn.XLOOKUP($M562,Criterion_list!$C:$C,Criterion_list!E:E)),"")</f>
        <v/>
      </c>
      <c r="P562" s="330"/>
      <c r="Q562" s="304"/>
      <c r="R562" s="319" t="str">
        <f t="shared" si="8"/>
        <v/>
      </c>
      <c r="S562" s="304"/>
      <c r="T562" s="306"/>
      <c r="U562" s="305"/>
      <c r="V562" s="304"/>
      <c r="W562" s="304"/>
      <c r="X562" s="320" t="str">
        <f>IF(M562="","",_xlfn.XLOOKUP(M562,'Criteria Mapping'!A:A,'Criteria Mapping'!W:W))</f>
        <v/>
      </c>
      <c r="Y562" s="320" t="str">
        <f>IF(M562="","",_xlfn.XLOOKUP(M562,'Criteria Mapping'!A:A,'Criteria Mapping'!AH:AH))</f>
        <v/>
      </c>
      <c r="Z562" s="320" t="str">
        <f>IF(M562="","",_xlfn.XLOOKUP(M562,'Criteria Mapping'!A:A,'Criteria Mapping'!AD:AD))</f>
        <v/>
      </c>
      <c r="AA562"/>
      <c r="AC562" s="313"/>
      <c r="AE562" s="313"/>
      <c r="AG562" s="313"/>
      <c r="AI562" s="313"/>
      <c r="AK562" s="313"/>
      <c r="AM562" s="313"/>
      <c r="AO562" s="313"/>
      <c r="AQ562" s="313"/>
      <c r="AS562" s="313"/>
      <c r="AU562" s="313"/>
      <c r="KR562" s="313"/>
      <c r="KT562" s="313"/>
      <c r="KV562" s="313"/>
      <c r="KX562" s="313"/>
      <c r="KZ562" s="313"/>
      <c r="LB562" s="313"/>
      <c r="LD562" s="313"/>
      <c r="LF562" s="313"/>
      <c r="LH562" s="313"/>
      <c r="LJ562" s="313"/>
      <c r="LL562" s="313"/>
      <c r="LN562" s="313"/>
      <c r="LP562" s="313"/>
      <c r="LR562" s="313"/>
      <c r="LT562" s="313"/>
      <c r="LV562" s="313"/>
      <c r="LX562" s="313"/>
      <c r="LZ562" s="313"/>
      <c r="MB562" s="313"/>
      <c r="MD562" s="313"/>
      <c r="MF562" s="313"/>
      <c r="MH562" s="313"/>
      <c r="MJ562" s="313"/>
      <c r="ML562" s="313"/>
      <c r="MN562" s="313"/>
      <c r="MP562" s="313"/>
      <c r="MR562" s="313"/>
      <c r="MT562" s="313"/>
      <c r="MV562" s="313"/>
      <c r="MX562" s="313"/>
      <c r="MZ562" s="313"/>
      <c r="NB562" s="313"/>
      <c r="ND562" s="313"/>
      <c r="NF562" s="313"/>
      <c r="NH562" s="313"/>
      <c r="NJ562" s="313"/>
      <c r="NL562" s="313"/>
      <c r="NN562" s="313"/>
      <c r="NP562" s="313"/>
      <c r="NR562" s="313"/>
    </row>
    <row r="563" spans="1:382" s="281" customFormat="1" ht="150" customHeight="1">
      <c r="A563"/>
      <c r="B563"/>
      <c r="C563"/>
      <c r="D563"/>
      <c r="E563"/>
      <c r="F563"/>
      <c r="G563"/>
      <c r="H563"/>
      <c r="I563" t="str">
        <f>IF(M563="","",INDEX(Criterion_list!F:F,MATCH('MMS criteria'!M563,Criterion_list!C:C,0)))</f>
        <v/>
      </c>
      <c r="J563" s="312"/>
      <c r="K563" s="316" t="str">
        <f>IFERROR(IF(_xlfn.XLOOKUP($M563,Criterion_list!$C:$C,Criterion_list!A:A)=0,"",_xlfn.XLOOKUP($M563,Criterion_list!$C:$C,Criterion_list!A:A)),"")</f>
        <v/>
      </c>
      <c r="L563" s="317" t="str">
        <f>IFERROR(IF(_xlfn.XLOOKUP($M563,Criterion_list!$C:$C,Criterion_list!B:B)=0,"",_xlfn.XLOOKUP($M563,Criterion_list!$C:$C,Criterion_list!B:B)),"")</f>
        <v/>
      </c>
      <c r="M563" s="317" t="str">
        <f>IF(J563="","",_xlfn.XLOOKUP(J563,'Criteria Mapping'!B:B,'Criteria Mapping'!A:A))</f>
        <v/>
      </c>
      <c r="N563" s="318" t="str">
        <f>IFERROR(IF(_xlfn.XLOOKUP($J563,Criterion_list!$J:$J,Criterion_list!D:D)=0,"",_xlfn.XLOOKUP($J563,Criterion_list!$J:$J,Criterion_list!D:D)),"")</f>
        <v/>
      </c>
      <c r="O563" s="318" t="str">
        <f>IFERROR(IF(_xlfn.XLOOKUP($M563,Criterion_list!$C:$C,Criterion_list!E:E)=0,"",_xlfn.XLOOKUP($M563,Criterion_list!$C:$C,Criterion_list!E:E)),"")</f>
        <v/>
      </c>
      <c r="P563" s="330"/>
      <c r="Q563" s="304"/>
      <c r="R563" s="319" t="str">
        <f t="shared" si="8"/>
        <v/>
      </c>
      <c r="S563" s="304"/>
      <c r="T563" s="306"/>
      <c r="U563" s="305"/>
      <c r="V563" s="304"/>
      <c r="W563" s="304"/>
      <c r="X563" s="320" t="str">
        <f>IF(M563="","",_xlfn.XLOOKUP(M563,'Criteria Mapping'!A:A,'Criteria Mapping'!W:W))</f>
        <v/>
      </c>
      <c r="Y563" s="320" t="str">
        <f>IF(M563="","",_xlfn.XLOOKUP(M563,'Criteria Mapping'!A:A,'Criteria Mapping'!AH:AH))</f>
        <v/>
      </c>
      <c r="Z563" s="320" t="str">
        <f>IF(M563="","",_xlfn.XLOOKUP(M563,'Criteria Mapping'!A:A,'Criteria Mapping'!AD:AD))</f>
        <v/>
      </c>
      <c r="AA563"/>
      <c r="AC563" s="313"/>
      <c r="AE563" s="313"/>
      <c r="AG563" s="313"/>
      <c r="AI563" s="313"/>
      <c r="AK563" s="313"/>
      <c r="AM563" s="313"/>
      <c r="AO563" s="313"/>
      <c r="AQ563" s="313"/>
      <c r="AS563" s="313"/>
      <c r="AU563" s="313"/>
      <c r="KR563" s="313"/>
      <c r="KT563" s="313"/>
      <c r="KV563" s="313"/>
      <c r="KX563" s="313"/>
      <c r="KZ563" s="313"/>
      <c r="LB563" s="313"/>
      <c r="LD563" s="313"/>
      <c r="LF563" s="313"/>
      <c r="LH563" s="313"/>
      <c r="LJ563" s="313"/>
      <c r="LL563" s="313"/>
      <c r="LN563" s="313"/>
      <c r="LP563" s="313"/>
      <c r="LR563" s="313"/>
      <c r="LT563" s="313"/>
      <c r="LV563" s="313"/>
      <c r="LX563" s="313"/>
      <c r="LZ563" s="313"/>
      <c r="MB563" s="313"/>
      <c r="MD563" s="313"/>
      <c r="MF563" s="313"/>
      <c r="MH563" s="313"/>
      <c r="MJ563" s="313"/>
      <c r="ML563" s="313"/>
      <c r="MN563" s="313"/>
      <c r="MP563" s="313"/>
      <c r="MR563" s="313"/>
      <c r="MT563" s="313"/>
      <c r="MV563" s="313"/>
      <c r="MX563" s="313"/>
      <c r="MZ563" s="313"/>
      <c r="NB563" s="313"/>
      <c r="ND563" s="313"/>
      <c r="NF563" s="313"/>
      <c r="NH563" s="313"/>
      <c r="NJ563" s="313"/>
      <c r="NL563" s="313"/>
      <c r="NN563" s="313"/>
      <c r="NP563" s="313"/>
      <c r="NR563" s="313"/>
    </row>
    <row r="564" spans="1:382" s="281" customFormat="1" ht="150" customHeight="1">
      <c r="A564"/>
      <c r="B564"/>
      <c r="C564"/>
      <c r="D564"/>
      <c r="E564"/>
      <c r="F564"/>
      <c r="G564"/>
      <c r="H564"/>
      <c r="I564" t="str">
        <f>IF(M564="","",INDEX(Criterion_list!F:F,MATCH('MMS criteria'!M564,Criterion_list!C:C,0)))</f>
        <v/>
      </c>
      <c r="J564" s="312"/>
      <c r="K564" s="316" t="str">
        <f>IFERROR(IF(_xlfn.XLOOKUP($M564,Criterion_list!$C:$C,Criterion_list!A:A)=0,"",_xlfn.XLOOKUP($M564,Criterion_list!$C:$C,Criterion_list!A:A)),"")</f>
        <v/>
      </c>
      <c r="L564" s="317" t="str">
        <f>IFERROR(IF(_xlfn.XLOOKUP($M564,Criterion_list!$C:$C,Criterion_list!B:B)=0,"",_xlfn.XLOOKUP($M564,Criterion_list!$C:$C,Criterion_list!B:B)),"")</f>
        <v/>
      </c>
      <c r="M564" s="317" t="str">
        <f>IF(J564="","",_xlfn.XLOOKUP(J564,'Criteria Mapping'!B:B,'Criteria Mapping'!A:A))</f>
        <v/>
      </c>
      <c r="N564" s="318" t="str">
        <f>IFERROR(IF(_xlfn.XLOOKUP($J564,Criterion_list!$J:$J,Criterion_list!D:D)=0,"",_xlfn.XLOOKUP($J564,Criterion_list!$J:$J,Criterion_list!D:D)),"")</f>
        <v/>
      </c>
      <c r="O564" s="318" t="str">
        <f>IFERROR(IF(_xlfn.XLOOKUP($M564,Criterion_list!$C:$C,Criterion_list!E:E)=0,"",_xlfn.XLOOKUP($M564,Criterion_list!$C:$C,Criterion_list!E:E)),"")</f>
        <v/>
      </c>
      <c r="P564" s="330"/>
      <c r="Q564" s="304"/>
      <c r="R564" s="319" t="str">
        <f t="shared" si="8"/>
        <v/>
      </c>
      <c r="S564" s="304"/>
      <c r="T564" s="306"/>
      <c r="U564" s="305"/>
      <c r="V564" s="304"/>
      <c r="W564" s="304"/>
      <c r="X564" s="320" t="str">
        <f>IF(M564="","",_xlfn.XLOOKUP(M564,'Criteria Mapping'!A:A,'Criteria Mapping'!W:W))</f>
        <v/>
      </c>
      <c r="Y564" s="320" t="str">
        <f>IF(M564="","",_xlfn.XLOOKUP(M564,'Criteria Mapping'!A:A,'Criteria Mapping'!AH:AH))</f>
        <v/>
      </c>
      <c r="Z564" s="320" t="str">
        <f>IF(M564="","",_xlfn.XLOOKUP(M564,'Criteria Mapping'!A:A,'Criteria Mapping'!AD:AD))</f>
        <v/>
      </c>
      <c r="AA564"/>
      <c r="AC564" s="313"/>
      <c r="AE564" s="313"/>
      <c r="AG564" s="313"/>
      <c r="AI564" s="313"/>
      <c r="AK564" s="313"/>
      <c r="AM564" s="313"/>
      <c r="AO564" s="313"/>
      <c r="AQ564" s="313"/>
      <c r="AS564" s="313"/>
      <c r="AU564" s="313"/>
      <c r="KR564" s="313"/>
      <c r="KT564" s="313"/>
      <c r="KV564" s="313"/>
      <c r="KX564" s="313"/>
      <c r="KZ564" s="313"/>
      <c r="LB564" s="313"/>
      <c r="LD564" s="313"/>
      <c r="LF564" s="313"/>
      <c r="LH564" s="313"/>
      <c r="LJ564" s="313"/>
      <c r="LL564" s="313"/>
      <c r="LN564" s="313"/>
      <c r="LP564" s="313"/>
      <c r="LR564" s="313"/>
      <c r="LT564" s="313"/>
      <c r="LV564" s="313"/>
      <c r="LX564" s="313"/>
      <c r="LZ564" s="313"/>
      <c r="MB564" s="313"/>
      <c r="MD564" s="313"/>
      <c r="MF564" s="313"/>
      <c r="MH564" s="313"/>
      <c r="MJ564" s="313"/>
      <c r="ML564" s="313"/>
      <c r="MN564" s="313"/>
      <c r="MP564" s="313"/>
      <c r="MR564" s="313"/>
      <c r="MT564" s="313"/>
      <c r="MV564" s="313"/>
      <c r="MX564" s="313"/>
      <c r="MZ564" s="313"/>
      <c r="NB564" s="313"/>
      <c r="ND564" s="313"/>
      <c r="NF564" s="313"/>
      <c r="NH564" s="313"/>
      <c r="NJ564" s="313"/>
      <c r="NL564" s="313"/>
      <c r="NN564" s="313"/>
      <c r="NP564" s="313"/>
      <c r="NR564" s="313"/>
    </row>
    <row r="565" spans="1:382" s="281" customFormat="1" ht="150" customHeight="1">
      <c r="A565"/>
      <c r="B565"/>
      <c r="C565"/>
      <c r="D565"/>
      <c r="E565"/>
      <c r="F565"/>
      <c r="G565"/>
      <c r="H565"/>
      <c r="I565" t="str">
        <f>IF(M565="","",INDEX(Criterion_list!F:F,MATCH('MMS criteria'!M565,Criterion_list!C:C,0)))</f>
        <v/>
      </c>
      <c r="J565" s="312"/>
      <c r="K565" s="316" t="str">
        <f>IFERROR(IF(_xlfn.XLOOKUP($M565,Criterion_list!$C:$C,Criterion_list!A:A)=0,"",_xlfn.XLOOKUP($M565,Criterion_list!$C:$C,Criterion_list!A:A)),"")</f>
        <v/>
      </c>
      <c r="L565" s="317" t="str">
        <f>IFERROR(IF(_xlfn.XLOOKUP($M565,Criterion_list!$C:$C,Criterion_list!B:B)=0,"",_xlfn.XLOOKUP($M565,Criterion_list!$C:$C,Criterion_list!B:B)),"")</f>
        <v/>
      </c>
      <c r="M565" s="317" t="str">
        <f>IF(J565="","",_xlfn.XLOOKUP(J565,'Criteria Mapping'!B:B,'Criteria Mapping'!A:A))</f>
        <v/>
      </c>
      <c r="N565" s="318" t="str">
        <f>IFERROR(IF(_xlfn.XLOOKUP($J565,Criterion_list!$J:$J,Criterion_list!D:D)=0,"",_xlfn.XLOOKUP($J565,Criterion_list!$J:$J,Criterion_list!D:D)),"")</f>
        <v/>
      </c>
      <c r="O565" s="318" t="str">
        <f>IFERROR(IF(_xlfn.XLOOKUP($M565,Criterion_list!$C:$C,Criterion_list!E:E)=0,"",_xlfn.XLOOKUP($M565,Criterion_list!$C:$C,Criterion_list!E:E)),"")</f>
        <v/>
      </c>
      <c r="P565" s="330"/>
      <c r="Q565" s="304"/>
      <c r="R565" s="319" t="str">
        <f t="shared" si="8"/>
        <v/>
      </c>
      <c r="S565" s="304"/>
      <c r="T565" s="306"/>
      <c r="U565" s="305"/>
      <c r="V565" s="304"/>
      <c r="W565" s="304"/>
      <c r="X565" s="320" t="str">
        <f>IF(M565="","",_xlfn.XLOOKUP(M565,'Criteria Mapping'!A:A,'Criteria Mapping'!W:W))</f>
        <v/>
      </c>
      <c r="Y565" s="320" t="str">
        <f>IF(M565="","",_xlfn.XLOOKUP(M565,'Criteria Mapping'!A:A,'Criteria Mapping'!AH:AH))</f>
        <v/>
      </c>
      <c r="Z565" s="320" t="str">
        <f>IF(M565="","",_xlfn.XLOOKUP(M565,'Criteria Mapping'!A:A,'Criteria Mapping'!AD:AD))</f>
        <v/>
      </c>
      <c r="AA565"/>
      <c r="AC565" s="313"/>
      <c r="AE565" s="313"/>
      <c r="AG565" s="313"/>
      <c r="AI565" s="313"/>
      <c r="AK565" s="313"/>
      <c r="AM565" s="313"/>
      <c r="AO565" s="313"/>
      <c r="AQ565" s="313"/>
      <c r="AS565" s="313"/>
      <c r="AU565" s="313"/>
      <c r="KR565" s="313"/>
      <c r="KT565" s="313"/>
      <c r="KV565" s="313"/>
      <c r="KX565" s="313"/>
      <c r="KZ565" s="313"/>
      <c r="LB565" s="313"/>
      <c r="LD565" s="313"/>
      <c r="LF565" s="313"/>
      <c r="LH565" s="313"/>
      <c r="LJ565" s="313"/>
      <c r="LL565" s="313"/>
      <c r="LN565" s="313"/>
      <c r="LP565" s="313"/>
      <c r="LR565" s="313"/>
      <c r="LT565" s="313"/>
      <c r="LV565" s="313"/>
      <c r="LX565" s="313"/>
      <c r="LZ565" s="313"/>
      <c r="MB565" s="313"/>
      <c r="MD565" s="313"/>
      <c r="MF565" s="313"/>
      <c r="MH565" s="313"/>
      <c r="MJ565" s="313"/>
      <c r="ML565" s="313"/>
      <c r="MN565" s="313"/>
      <c r="MP565" s="313"/>
      <c r="MR565" s="313"/>
      <c r="MT565" s="313"/>
      <c r="MV565" s="313"/>
      <c r="MX565" s="313"/>
      <c r="MZ565" s="313"/>
      <c r="NB565" s="313"/>
      <c r="ND565" s="313"/>
      <c r="NF565" s="313"/>
      <c r="NH565" s="313"/>
      <c r="NJ565" s="313"/>
      <c r="NL565" s="313"/>
      <c r="NN565" s="313"/>
      <c r="NP565" s="313"/>
      <c r="NR565" s="313"/>
    </row>
    <row r="566" spans="1:382" s="281" customFormat="1" ht="150" customHeight="1">
      <c r="A566"/>
      <c r="B566"/>
      <c r="C566"/>
      <c r="D566"/>
      <c r="E566"/>
      <c r="F566"/>
      <c r="G566"/>
      <c r="H566"/>
      <c r="I566" t="str">
        <f>IF(M566="","",INDEX(Criterion_list!F:F,MATCH('MMS criteria'!M566,Criterion_list!C:C,0)))</f>
        <v/>
      </c>
      <c r="J566" s="312"/>
      <c r="K566" s="316" t="str">
        <f>IFERROR(IF(_xlfn.XLOOKUP($M566,Criterion_list!$C:$C,Criterion_list!A:A)=0,"",_xlfn.XLOOKUP($M566,Criterion_list!$C:$C,Criterion_list!A:A)),"")</f>
        <v/>
      </c>
      <c r="L566" s="317" t="str">
        <f>IFERROR(IF(_xlfn.XLOOKUP($M566,Criterion_list!$C:$C,Criterion_list!B:B)=0,"",_xlfn.XLOOKUP($M566,Criterion_list!$C:$C,Criterion_list!B:B)),"")</f>
        <v/>
      </c>
      <c r="M566" s="317" t="str">
        <f>IF(J566="","",_xlfn.XLOOKUP(J566,'Criteria Mapping'!B:B,'Criteria Mapping'!A:A))</f>
        <v/>
      </c>
      <c r="N566" s="318" t="str">
        <f>IFERROR(IF(_xlfn.XLOOKUP($J566,Criterion_list!$J:$J,Criterion_list!D:D)=0,"",_xlfn.XLOOKUP($J566,Criterion_list!$J:$J,Criterion_list!D:D)),"")</f>
        <v/>
      </c>
      <c r="O566" s="318" t="str">
        <f>IFERROR(IF(_xlfn.XLOOKUP($M566,Criterion_list!$C:$C,Criterion_list!E:E)=0,"",_xlfn.XLOOKUP($M566,Criterion_list!$C:$C,Criterion_list!E:E)),"")</f>
        <v/>
      </c>
      <c r="P566" s="330"/>
      <c r="Q566" s="304"/>
      <c r="R566" s="319" t="str">
        <f t="shared" si="8"/>
        <v/>
      </c>
      <c r="S566" s="304"/>
      <c r="T566" s="306"/>
      <c r="U566" s="305"/>
      <c r="V566" s="304"/>
      <c r="W566" s="304"/>
      <c r="X566" s="320" t="str">
        <f>IF(M566="","",_xlfn.XLOOKUP(M566,'Criteria Mapping'!A:A,'Criteria Mapping'!W:W))</f>
        <v/>
      </c>
      <c r="Y566" s="320" t="str">
        <f>IF(M566="","",_xlfn.XLOOKUP(M566,'Criteria Mapping'!A:A,'Criteria Mapping'!AH:AH))</f>
        <v/>
      </c>
      <c r="Z566" s="320" t="str">
        <f>IF(M566="","",_xlfn.XLOOKUP(M566,'Criteria Mapping'!A:A,'Criteria Mapping'!AD:AD))</f>
        <v/>
      </c>
      <c r="AA566"/>
      <c r="AC566" s="313"/>
      <c r="AE566" s="313"/>
      <c r="AG566" s="313"/>
      <c r="AI566" s="313"/>
      <c r="AK566" s="313"/>
      <c r="AM566" s="313"/>
      <c r="AO566" s="313"/>
      <c r="AQ566" s="313"/>
      <c r="AS566" s="313"/>
      <c r="AU566" s="313"/>
      <c r="KR566" s="313"/>
      <c r="KT566" s="313"/>
      <c r="KV566" s="313"/>
      <c r="KX566" s="313"/>
      <c r="KZ566" s="313"/>
      <c r="LB566" s="313"/>
      <c r="LD566" s="313"/>
      <c r="LF566" s="313"/>
      <c r="LH566" s="313"/>
      <c r="LJ566" s="313"/>
      <c r="LL566" s="313"/>
      <c r="LN566" s="313"/>
      <c r="LP566" s="313"/>
      <c r="LR566" s="313"/>
      <c r="LT566" s="313"/>
      <c r="LV566" s="313"/>
      <c r="LX566" s="313"/>
      <c r="LZ566" s="313"/>
      <c r="MB566" s="313"/>
      <c r="MD566" s="313"/>
      <c r="MF566" s="313"/>
      <c r="MH566" s="313"/>
      <c r="MJ566" s="313"/>
      <c r="ML566" s="313"/>
      <c r="MN566" s="313"/>
      <c r="MP566" s="313"/>
      <c r="MR566" s="313"/>
      <c r="MT566" s="313"/>
      <c r="MV566" s="313"/>
      <c r="MX566" s="313"/>
      <c r="MZ566" s="313"/>
      <c r="NB566" s="313"/>
      <c r="ND566" s="313"/>
      <c r="NF566" s="313"/>
      <c r="NH566" s="313"/>
      <c r="NJ566" s="313"/>
      <c r="NL566" s="313"/>
      <c r="NN566" s="313"/>
      <c r="NP566" s="313"/>
      <c r="NR566" s="313"/>
    </row>
    <row r="567" spans="1:382" s="281" customFormat="1" ht="150" customHeight="1">
      <c r="A567"/>
      <c r="B567"/>
      <c r="C567"/>
      <c r="D567"/>
      <c r="E567"/>
      <c r="F567"/>
      <c r="G567"/>
      <c r="H567"/>
      <c r="I567" t="str">
        <f>IF(M567="","",INDEX(Criterion_list!F:F,MATCH('MMS criteria'!M567,Criterion_list!C:C,0)))</f>
        <v/>
      </c>
      <c r="J567" s="312"/>
      <c r="K567" s="316" t="str">
        <f>IFERROR(IF(_xlfn.XLOOKUP($M567,Criterion_list!$C:$C,Criterion_list!A:A)=0,"",_xlfn.XLOOKUP($M567,Criterion_list!$C:$C,Criterion_list!A:A)),"")</f>
        <v/>
      </c>
      <c r="L567" s="317" t="str">
        <f>IFERROR(IF(_xlfn.XLOOKUP($M567,Criterion_list!$C:$C,Criterion_list!B:B)=0,"",_xlfn.XLOOKUP($M567,Criterion_list!$C:$C,Criterion_list!B:B)),"")</f>
        <v/>
      </c>
      <c r="M567" s="317" t="str">
        <f>IF(J567="","",_xlfn.XLOOKUP(J567,'Criteria Mapping'!B:B,'Criteria Mapping'!A:A))</f>
        <v/>
      </c>
      <c r="N567" s="318" t="str">
        <f>IFERROR(IF(_xlfn.XLOOKUP($J567,Criterion_list!$J:$J,Criterion_list!D:D)=0,"",_xlfn.XLOOKUP($J567,Criterion_list!$J:$J,Criterion_list!D:D)),"")</f>
        <v/>
      </c>
      <c r="O567" s="318" t="str">
        <f>IFERROR(IF(_xlfn.XLOOKUP($M567,Criterion_list!$C:$C,Criterion_list!E:E)=0,"",_xlfn.XLOOKUP($M567,Criterion_list!$C:$C,Criterion_list!E:E)),"")</f>
        <v/>
      </c>
      <c r="P567" s="330"/>
      <c r="Q567" s="304"/>
      <c r="R567" s="319" t="str">
        <f t="shared" si="8"/>
        <v/>
      </c>
      <c r="S567" s="304"/>
      <c r="T567" s="306"/>
      <c r="U567" s="305"/>
      <c r="V567" s="304"/>
      <c r="W567" s="304"/>
      <c r="X567" s="320" t="str">
        <f>IF(M567="","",_xlfn.XLOOKUP(M567,'Criteria Mapping'!A:A,'Criteria Mapping'!W:W))</f>
        <v/>
      </c>
      <c r="Y567" s="320" t="str">
        <f>IF(M567="","",_xlfn.XLOOKUP(M567,'Criteria Mapping'!A:A,'Criteria Mapping'!AH:AH))</f>
        <v/>
      </c>
      <c r="Z567" s="320" t="str">
        <f>IF(M567="","",_xlfn.XLOOKUP(M567,'Criteria Mapping'!A:A,'Criteria Mapping'!AD:AD))</f>
        <v/>
      </c>
      <c r="AA567"/>
      <c r="AC567" s="313"/>
      <c r="AE567" s="313"/>
      <c r="AG567" s="313"/>
      <c r="AI567" s="313"/>
      <c r="AK567" s="313"/>
      <c r="AM567" s="313"/>
      <c r="AO567" s="313"/>
      <c r="AQ567" s="313"/>
      <c r="AS567" s="313"/>
      <c r="AU567" s="313"/>
      <c r="KR567" s="313"/>
      <c r="KT567" s="313"/>
      <c r="KV567" s="313"/>
      <c r="KX567" s="313"/>
      <c r="KZ567" s="313"/>
      <c r="LB567" s="313"/>
      <c r="LD567" s="313"/>
      <c r="LF567" s="313"/>
      <c r="LH567" s="313"/>
      <c r="LJ567" s="313"/>
      <c r="LL567" s="313"/>
      <c r="LN567" s="313"/>
      <c r="LP567" s="313"/>
      <c r="LR567" s="313"/>
      <c r="LT567" s="313"/>
      <c r="LV567" s="313"/>
      <c r="LX567" s="313"/>
      <c r="LZ567" s="313"/>
      <c r="MB567" s="313"/>
      <c r="MD567" s="313"/>
      <c r="MF567" s="313"/>
      <c r="MH567" s="313"/>
      <c r="MJ567" s="313"/>
      <c r="ML567" s="313"/>
      <c r="MN567" s="313"/>
      <c r="MP567" s="313"/>
      <c r="MR567" s="313"/>
      <c r="MT567" s="313"/>
      <c r="MV567" s="313"/>
      <c r="MX567" s="313"/>
      <c r="MZ567" s="313"/>
      <c r="NB567" s="313"/>
      <c r="ND567" s="313"/>
      <c r="NF567" s="313"/>
      <c r="NH567" s="313"/>
      <c r="NJ567" s="313"/>
      <c r="NL567" s="313"/>
      <c r="NN567" s="313"/>
      <c r="NP567" s="313"/>
      <c r="NR567" s="313"/>
    </row>
    <row r="568" spans="1:382" s="281" customFormat="1" ht="150" customHeight="1">
      <c r="A568"/>
      <c r="B568"/>
      <c r="C568"/>
      <c r="D568"/>
      <c r="E568"/>
      <c r="F568"/>
      <c r="G568"/>
      <c r="H568"/>
      <c r="I568" t="str">
        <f>IF(M568="","",INDEX(Criterion_list!F:F,MATCH('MMS criteria'!M568,Criterion_list!C:C,0)))</f>
        <v/>
      </c>
      <c r="J568" s="312"/>
      <c r="K568" s="316" t="str">
        <f>IFERROR(IF(_xlfn.XLOOKUP($M568,Criterion_list!$C:$C,Criterion_list!A:A)=0,"",_xlfn.XLOOKUP($M568,Criterion_list!$C:$C,Criterion_list!A:A)),"")</f>
        <v/>
      </c>
      <c r="L568" s="317" t="str">
        <f>IFERROR(IF(_xlfn.XLOOKUP($M568,Criterion_list!$C:$C,Criterion_list!B:B)=0,"",_xlfn.XLOOKUP($M568,Criterion_list!$C:$C,Criterion_list!B:B)),"")</f>
        <v/>
      </c>
      <c r="M568" s="317" t="str">
        <f>IF(J568="","",_xlfn.XLOOKUP(J568,'Criteria Mapping'!B:B,'Criteria Mapping'!A:A))</f>
        <v/>
      </c>
      <c r="N568" s="318" t="str">
        <f>IFERROR(IF(_xlfn.XLOOKUP($J568,Criterion_list!$J:$J,Criterion_list!D:D)=0,"",_xlfn.XLOOKUP($J568,Criterion_list!$J:$J,Criterion_list!D:D)),"")</f>
        <v/>
      </c>
      <c r="O568" s="318" t="str">
        <f>IFERROR(IF(_xlfn.XLOOKUP($M568,Criterion_list!$C:$C,Criterion_list!E:E)=0,"",_xlfn.XLOOKUP($M568,Criterion_list!$C:$C,Criterion_list!E:E)),"")</f>
        <v/>
      </c>
      <c r="P568" s="330"/>
      <c r="Q568" s="304"/>
      <c r="R568" s="319" t="str">
        <f t="shared" si="8"/>
        <v/>
      </c>
      <c r="S568" s="304"/>
      <c r="T568" s="306"/>
      <c r="U568" s="305"/>
      <c r="V568" s="304"/>
      <c r="W568" s="304"/>
      <c r="X568" s="320" t="str">
        <f>IF(M568="","",_xlfn.XLOOKUP(M568,'Criteria Mapping'!A:A,'Criteria Mapping'!W:W))</f>
        <v/>
      </c>
      <c r="Y568" s="320" t="str">
        <f>IF(M568="","",_xlfn.XLOOKUP(M568,'Criteria Mapping'!A:A,'Criteria Mapping'!AH:AH))</f>
        <v/>
      </c>
      <c r="Z568" s="320" t="str">
        <f>IF(M568="","",_xlfn.XLOOKUP(M568,'Criteria Mapping'!A:A,'Criteria Mapping'!AD:AD))</f>
        <v/>
      </c>
      <c r="AA568"/>
      <c r="AC568" s="313"/>
      <c r="AE568" s="313"/>
      <c r="AG568" s="313"/>
      <c r="AI568" s="313"/>
      <c r="AK568" s="313"/>
      <c r="AM568" s="313"/>
      <c r="AO568" s="313"/>
      <c r="AQ568" s="313"/>
      <c r="AS568" s="313"/>
      <c r="AU568" s="313"/>
      <c r="KR568" s="313"/>
      <c r="KT568" s="313"/>
      <c r="KV568" s="313"/>
      <c r="KX568" s="313"/>
      <c r="KZ568" s="313"/>
      <c r="LB568" s="313"/>
      <c r="LD568" s="313"/>
      <c r="LF568" s="313"/>
      <c r="LH568" s="313"/>
      <c r="LJ568" s="313"/>
      <c r="LL568" s="313"/>
      <c r="LN568" s="313"/>
      <c r="LP568" s="313"/>
      <c r="LR568" s="313"/>
      <c r="LT568" s="313"/>
      <c r="LV568" s="313"/>
      <c r="LX568" s="313"/>
      <c r="LZ568" s="313"/>
      <c r="MB568" s="313"/>
      <c r="MD568" s="313"/>
      <c r="MF568" s="313"/>
      <c r="MH568" s="313"/>
      <c r="MJ568" s="313"/>
      <c r="ML568" s="313"/>
      <c r="MN568" s="313"/>
      <c r="MP568" s="313"/>
      <c r="MR568" s="313"/>
      <c r="MT568" s="313"/>
      <c r="MV568" s="313"/>
      <c r="MX568" s="313"/>
      <c r="MZ568" s="313"/>
      <c r="NB568" s="313"/>
      <c r="ND568" s="313"/>
      <c r="NF568" s="313"/>
      <c r="NH568" s="313"/>
      <c r="NJ568" s="313"/>
      <c r="NL568" s="313"/>
      <c r="NN568" s="313"/>
      <c r="NP568" s="313"/>
      <c r="NR568" s="313"/>
    </row>
    <row r="569" spans="1:382" s="281" customFormat="1" ht="150" customHeight="1">
      <c r="A569"/>
      <c r="B569"/>
      <c r="C569"/>
      <c r="D569"/>
      <c r="E569"/>
      <c r="F569"/>
      <c r="G569"/>
      <c r="H569"/>
      <c r="I569" t="str">
        <f>IF(M569="","",INDEX(Criterion_list!F:F,MATCH('MMS criteria'!M569,Criterion_list!C:C,0)))</f>
        <v/>
      </c>
      <c r="J569" s="312"/>
      <c r="K569" s="316" t="str">
        <f>IFERROR(IF(_xlfn.XLOOKUP($M569,Criterion_list!$C:$C,Criterion_list!A:A)=0,"",_xlfn.XLOOKUP($M569,Criterion_list!$C:$C,Criterion_list!A:A)),"")</f>
        <v/>
      </c>
      <c r="L569" s="317" t="str">
        <f>IFERROR(IF(_xlfn.XLOOKUP($M569,Criterion_list!$C:$C,Criterion_list!B:B)=0,"",_xlfn.XLOOKUP($M569,Criterion_list!$C:$C,Criterion_list!B:B)),"")</f>
        <v/>
      </c>
      <c r="M569" s="317" t="str">
        <f>IF(J569="","",_xlfn.XLOOKUP(J569,'Criteria Mapping'!B:B,'Criteria Mapping'!A:A))</f>
        <v/>
      </c>
      <c r="N569" s="318" t="str">
        <f>IFERROR(IF(_xlfn.XLOOKUP($J569,Criterion_list!$J:$J,Criterion_list!D:D)=0,"",_xlfn.XLOOKUP($J569,Criterion_list!$J:$J,Criterion_list!D:D)),"")</f>
        <v/>
      </c>
      <c r="O569" s="318" t="str">
        <f>IFERROR(IF(_xlfn.XLOOKUP($M569,Criterion_list!$C:$C,Criterion_list!E:E)=0,"",_xlfn.XLOOKUP($M569,Criterion_list!$C:$C,Criterion_list!E:E)),"")</f>
        <v/>
      </c>
      <c r="P569" s="330"/>
      <c r="Q569" s="304"/>
      <c r="R569" s="319" t="str">
        <f t="shared" si="8"/>
        <v/>
      </c>
      <c r="S569" s="304"/>
      <c r="T569" s="306"/>
      <c r="U569" s="305"/>
      <c r="V569" s="304"/>
      <c r="W569" s="304"/>
      <c r="X569" s="320" t="str">
        <f>IF(M569="","",_xlfn.XLOOKUP(M569,'Criteria Mapping'!A:A,'Criteria Mapping'!W:W))</f>
        <v/>
      </c>
      <c r="Y569" s="320" t="str">
        <f>IF(M569="","",_xlfn.XLOOKUP(M569,'Criteria Mapping'!A:A,'Criteria Mapping'!AH:AH))</f>
        <v/>
      </c>
      <c r="Z569" s="320" t="str">
        <f>IF(M569="","",_xlfn.XLOOKUP(M569,'Criteria Mapping'!A:A,'Criteria Mapping'!AD:AD))</f>
        <v/>
      </c>
      <c r="AA569"/>
      <c r="AC569" s="313"/>
      <c r="AE569" s="313"/>
      <c r="AG569" s="313"/>
      <c r="AI569" s="313"/>
      <c r="AK569" s="313"/>
      <c r="AM569" s="313"/>
      <c r="AO569" s="313"/>
      <c r="AQ569" s="313"/>
      <c r="AS569" s="313"/>
      <c r="AU569" s="313"/>
      <c r="KR569" s="313"/>
      <c r="KT569" s="313"/>
      <c r="KV569" s="313"/>
      <c r="KX569" s="313"/>
      <c r="KZ569" s="313"/>
      <c r="LB569" s="313"/>
      <c r="LD569" s="313"/>
      <c r="LF569" s="313"/>
      <c r="LH569" s="313"/>
      <c r="LJ569" s="313"/>
      <c r="LL569" s="313"/>
      <c r="LN569" s="313"/>
      <c r="LP569" s="313"/>
      <c r="LR569" s="313"/>
      <c r="LT569" s="313"/>
      <c r="LV569" s="313"/>
      <c r="LX569" s="313"/>
      <c r="LZ569" s="313"/>
      <c r="MB569" s="313"/>
      <c r="MD569" s="313"/>
      <c r="MF569" s="313"/>
      <c r="MH569" s="313"/>
      <c r="MJ569" s="313"/>
      <c r="ML569" s="313"/>
      <c r="MN569" s="313"/>
      <c r="MP569" s="313"/>
      <c r="MR569" s="313"/>
      <c r="MT569" s="313"/>
      <c r="MV569" s="313"/>
      <c r="MX569" s="313"/>
      <c r="MZ569" s="313"/>
      <c r="NB569" s="313"/>
      <c r="ND569" s="313"/>
      <c r="NF569" s="313"/>
      <c r="NH569" s="313"/>
      <c r="NJ569" s="313"/>
      <c r="NL569" s="313"/>
      <c r="NN569" s="313"/>
      <c r="NP569" s="313"/>
      <c r="NR569" s="313"/>
    </row>
    <row r="570" spans="1:382" s="281" customFormat="1" ht="150" customHeight="1">
      <c r="A570"/>
      <c r="B570"/>
      <c r="C570"/>
      <c r="D570"/>
      <c r="E570"/>
      <c r="F570"/>
      <c r="G570"/>
      <c r="H570"/>
      <c r="I570" t="str">
        <f>IF(M570="","",INDEX(Criterion_list!F:F,MATCH('MMS criteria'!M570,Criterion_list!C:C,0)))</f>
        <v/>
      </c>
      <c r="J570" s="312"/>
      <c r="K570" s="316" t="str">
        <f>IFERROR(IF(_xlfn.XLOOKUP($M570,Criterion_list!$C:$C,Criterion_list!A:A)=0,"",_xlfn.XLOOKUP($M570,Criterion_list!$C:$C,Criterion_list!A:A)),"")</f>
        <v/>
      </c>
      <c r="L570" s="317" t="str">
        <f>IFERROR(IF(_xlfn.XLOOKUP($M570,Criterion_list!$C:$C,Criterion_list!B:B)=0,"",_xlfn.XLOOKUP($M570,Criterion_list!$C:$C,Criterion_list!B:B)),"")</f>
        <v/>
      </c>
      <c r="M570" s="317" t="str">
        <f>IF(J570="","",_xlfn.XLOOKUP(J570,'Criteria Mapping'!B:B,'Criteria Mapping'!A:A))</f>
        <v/>
      </c>
      <c r="N570" s="318" t="str">
        <f>IFERROR(IF(_xlfn.XLOOKUP($J570,Criterion_list!$J:$J,Criterion_list!D:D)=0,"",_xlfn.XLOOKUP($J570,Criterion_list!$J:$J,Criterion_list!D:D)),"")</f>
        <v/>
      </c>
      <c r="O570" s="318" t="str">
        <f>IFERROR(IF(_xlfn.XLOOKUP($M570,Criterion_list!$C:$C,Criterion_list!E:E)=0,"",_xlfn.XLOOKUP($M570,Criterion_list!$C:$C,Criterion_list!E:E)),"")</f>
        <v/>
      </c>
      <c r="P570" s="330"/>
      <c r="Q570" s="304"/>
      <c r="R570" s="319" t="str">
        <f t="shared" si="8"/>
        <v/>
      </c>
      <c r="S570" s="304"/>
      <c r="T570" s="306"/>
      <c r="U570" s="305"/>
      <c r="V570" s="304"/>
      <c r="W570" s="304"/>
      <c r="X570" s="320" t="str">
        <f>IF(M570="","",_xlfn.XLOOKUP(M570,'Criteria Mapping'!A:A,'Criteria Mapping'!W:W))</f>
        <v/>
      </c>
      <c r="Y570" s="320" t="str">
        <f>IF(M570="","",_xlfn.XLOOKUP(M570,'Criteria Mapping'!A:A,'Criteria Mapping'!AH:AH))</f>
        <v/>
      </c>
      <c r="Z570" s="320" t="str">
        <f>IF(M570="","",_xlfn.XLOOKUP(M570,'Criteria Mapping'!A:A,'Criteria Mapping'!AD:AD))</f>
        <v/>
      </c>
      <c r="AA570"/>
      <c r="AC570" s="313"/>
      <c r="AE570" s="313"/>
      <c r="AG570" s="313"/>
      <c r="AI570" s="313"/>
      <c r="AK570" s="313"/>
      <c r="AM570" s="313"/>
      <c r="AO570" s="313"/>
      <c r="AQ570" s="313"/>
      <c r="AS570" s="313"/>
      <c r="AU570" s="313"/>
      <c r="KR570" s="313"/>
      <c r="KT570" s="313"/>
      <c r="KV570" s="313"/>
      <c r="KX570" s="313"/>
      <c r="KZ570" s="313"/>
      <c r="LB570" s="313"/>
      <c r="LD570" s="313"/>
      <c r="LF570" s="313"/>
      <c r="LH570" s="313"/>
      <c r="LJ570" s="313"/>
      <c r="LL570" s="313"/>
      <c r="LN570" s="313"/>
      <c r="LP570" s="313"/>
      <c r="LR570" s="313"/>
      <c r="LT570" s="313"/>
      <c r="LV570" s="313"/>
      <c r="LX570" s="313"/>
      <c r="LZ570" s="313"/>
      <c r="MB570" s="313"/>
      <c r="MD570" s="313"/>
      <c r="MF570" s="313"/>
      <c r="MH570" s="313"/>
      <c r="MJ570" s="313"/>
      <c r="ML570" s="313"/>
      <c r="MN570" s="313"/>
      <c r="MP570" s="313"/>
      <c r="MR570" s="313"/>
      <c r="MT570" s="313"/>
      <c r="MV570" s="313"/>
      <c r="MX570" s="313"/>
      <c r="MZ570" s="313"/>
      <c r="NB570" s="313"/>
      <c r="ND570" s="313"/>
      <c r="NF570" s="313"/>
      <c r="NH570" s="313"/>
      <c r="NJ570" s="313"/>
      <c r="NL570" s="313"/>
      <c r="NN570" s="313"/>
      <c r="NP570" s="313"/>
      <c r="NR570" s="313"/>
    </row>
    <row r="571" spans="1:382" s="281" customFormat="1" ht="150" customHeight="1">
      <c r="A571"/>
      <c r="B571"/>
      <c r="C571"/>
      <c r="D571"/>
      <c r="E571"/>
      <c r="F571"/>
      <c r="G571"/>
      <c r="H571"/>
      <c r="I571" t="str">
        <f>IF(M571="","",INDEX(Criterion_list!F:F,MATCH('MMS criteria'!M571,Criterion_list!C:C,0)))</f>
        <v/>
      </c>
      <c r="J571" s="312"/>
      <c r="K571" s="316" t="str">
        <f>IFERROR(IF(_xlfn.XLOOKUP($M571,Criterion_list!$C:$C,Criterion_list!A:A)=0,"",_xlfn.XLOOKUP($M571,Criterion_list!$C:$C,Criterion_list!A:A)),"")</f>
        <v/>
      </c>
      <c r="L571" s="317" t="str">
        <f>IFERROR(IF(_xlfn.XLOOKUP($M571,Criterion_list!$C:$C,Criterion_list!B:B)=0,"",_xlfn.XLOOKUP($M571,Criterion_list!$C:$C,Criterion_list!B:B)),"")</f>
        <v/>
      </c>
      <c r="M571" s="317" t="str">
        <f>IF(J571="","",_xlfn.XLOOKUP(J571,'Criteria Mapping'!B:B,'Criteria Mapping'!A:A))</f>
        <v/>
      </c>
      <c r="N571" s="318" t="str">
        <f>IFERROR(IF(_xlfn.XLOOKUP($J571,Criterion_list!$J:$J,Criterion_list!D:D)=0,"",_xlfn.XLOOKUP($J571,Criterion_list!$J:$J,Criterion_list!D:D)),"")</f>
        <v/>
      </c>
      <c r="O571" s="318" t="str">
        <f>IFERROR(IF(_xlfn.XLOOKUP($M571,Criterion_list!$C:$C,Criterion_list!E:E)=0,"",_xlfn.XLOOKUP($M571,Criterion_list!$C:$C,Criterion_list!E:E)),"")</f>
        <v/>
      </c>
      <c r="P571" s="330"/>
      <c r="Q571" s="304"/>
      <c r="R571" s="319" t="str">
        <f t="shared" si="8"/>
        <v/>
      </c>
      <c r="S571" s="304"/>
      <c r="T571" s="306"/>
      <c r="U571" s="305"/>
      <c r="V571" s="304"/>
      <c r="W571" s="304"/>
      <c r="X571" s="320" t="str">
        <f>IF(M571="","",_xlfn.XLOOKUP(M571,'Criteria Mapping'!A:A,'Criteria Mapping'!W:W))</f>
        <v/>
      </c>
      <c r="Y571" s="320" t="str">
        <f>IF(M571="","",_xlfn.XLOOKUP(M571,'Criteria Mapping'!A:A,'Criteria Mapping'!AH:AH))</f>
        <v/>
      </c>
      <c r="Z571" s="320" t="str">
        <f>IF(M571="","",_xlfn.XLOOKUP(M571,'Criteria Mapping'!A:A,'Criteria Mapping'!AD:AD))</f>
        <v/>
      </c>
      <c r="AA571"/>
      <c r="AC571" s="313"/>
      <c r="AE571" s="313"/>
      <c r="AG571" s="313"/>
      <c r="AI571" s="313"/>
      <c r="AK571" s="313"/>
      <c r="AM571" s="313"/>
      <c r="AO571" s="313"/>
      <c r="AQ571" s="313"/>
      <c r="AS571" s="313"/>
      <c r="AU571" s="313"/>
      <c r="KR571" s="313"/>
      <c r="KT571" s="313"/>
      <c r="KV571" s="313"/>
      <c r="KX571" s="313"/>
      <c r="KZ571" s="313"/>
      <c r="LB571" s="313"/>
      <c r="LD571" s="313"/>
      <c r="LF571" s="313"/>
      <c r="LH571" s="313"/>
      <c r="LJ571" s="313"/>
      <c r="LL571" s="313"/>
      <c r="LN571" s="313"/>
      <c r="LP571" s="313"/>
      <c r="LR571" s="313"/>
      <c r="LT571" s="313"/>
      <c r="LV571" s="313"/>
      <c r="LX571" s="313"/>
      <c r="LZ571" s="313"/>
      <c r="MB571" s="313"/>
      <c r="MD571" s="313"/>
      <c r="MF571" s="313"/>
      <c r="MH571" s="313"/>
      <c r="MJ571" s="313"/>
      <c r="ML571" s="313"/>
      <c r="MN571" s="313"/>
      <c r="MP571" s="313"/>
      <c r="MR571" s="313"/>
      <c r="MT571" s="313"/>
      <c r="MV571" s="313"/>
      <c r="MX571" s="313"/>
      <c r="MZ571" s="313"/>
      <c r="NB571" s="313"/>
      <c r="ND571" s="313"/>
      <c r="NF571" s="313"/>
      <c r="NH571" s="313"/>
      <c r="NJ571" s="313"/>
      <c r="NL571" s="313"/>
      <c r="NN571" s="313"/>
      <c r="NP571" s="313"/>
      <c r="NR571" s="313"/>
    </row>
    <row r="572" spans="1:382" s="281" customFormat="1" ht="150" customHeight="1">
      <c r="A572"/>
      <c r="B572"/>
      <c r="C572"/>
      <c r="D572"/>
      <c r="E572"/>
      <c r="F572"/>
      <c r="G572"/>
      <c r="H572"/>
      <c r="I572" t="str">
        <f>IF(M572="","",INDEX(Criterion_list!F:F,MATCH('MMS criteria'!M572,Criterion_list!C:C,0)))</f>
        <v/>
      </c>
      <c r="J572" s="312"/>
      <c r="K572" s="316" t="str">
        <f>IFERROR(IF(_xlfn.XLOOKUP($M572,Criterion_list!$C:$C,Criterion_list!A:A)=0,"",_xlfn.XLOOKUP($M572,Criterion_list!$C:$C,Criterion_list!A:A)),"")</f>
        <v/>
      </c>
      <c r="L572" s="317" t="str">
        <f>IFERROR(IF(_xlfn.XLOOKUP($M572,Criterion_list!$C:$C,Criterion_list!B:B)=0,"",_xlfn.XLOOKUP($M572,Criterion_list!$C:$C,Criterion_list!B:B)),"")</f>
        <v/>
      </c>
      <c r="M572" s="317" t="str">
        <f>IF(J572="","",_xlfn.XLOOKUP(J572,'Criteria Mapping'!B:B,'Criteria Mapping'!A:A))</f>
        <v/>
      </c>
      <c r="N572" s="318" t="str">
        <f>IFERROR(IF(_xlfn.XLOOKUP($J572,Criterion_list!$J:$J,Criterion_list!D:D)=0,"",_xlfn.XLOOKUP($J572,Criterion_list!$J:$J,Criterion_list!D:D)),"")</f>
        <v/>
      </c>
      <c r="O572" s="318" t="str">
        <f>IFERROR(IF(_xlfn.XLOOKUP($M572,Criterion_list!$C:$C,Criterion_list!E:E)=0,"",_xlfn.XLOOKUP($M572,Criterion_list!$C:$C,Criterion_list!E:E)),"")</f>
        <v/>
      </c>
      <c r="P572" s="330"/>
      <c r="Q572" s="304"/>
      <c r="R572" s="319" t="str">
        <f t="shared" si="8"/>
        <v/>
      </c>
      <c r="S572" s="304"/>
      <c r="T572" s="306"/>
      <c r="U572" s="305"/>
      <c r="V572" s="304"/>
      <c r="W572" s="304"/>
      <c r="X572" s="320" t="str">
        <f>IF(M572="","",_xlfn.XLOOKUP(M572,'Criteria Mapping'!A:A,'Criteria Mapping'!W:W))</f>
        <v/>
      </c>
      <c r="Y572" s="320" t="str">
        <f>IF(M572="","",_xlfn.XLOOKUP(M572,'Criteria Mapping'!A:A,'Criteria Mapping'!AH:AH))</f>
        <v/>
      </c>
      <c r="Z572" s="320" t="str">
        <f>IF(M572="","",_xlfn.XLOOKUP(M572,'Criteria Mapping'!A:A,'Criteria Mapping'!AD:AD))</f>
        <v/>
      </c>
      <c r="AA572"/>
      <c r="AC572" s="313"/>
      <c r="AE572" s="313"/>
      <c r="AG572" s="313"/>
      <c r="AI572" s="313"/>
      <c r="AK572" s="313"/>
      <c r="AM572" s="313"/>
      <c r="AO572" s="313"/>
      <c r="AQ572" s="313"/>
      <c r="AS572" s="313"/>
      <c r="AU572" s="313"/>
      <c r="KR572" s="313"/>
      <c r="KT572" s="313"/>
      <c r="KV572" s="313"/>
      <c r="KX572" s="313"/>
      <c r="KZ572" s="313"/>
      <c r="LB572" s="313"/>
      <c r="LD572" s="313"/>
      <c r="LF572" s="313"/>
      <c r="LH572" s="313"/>
      <c r="LJ572" s="313"/>
      <c r="LL572" s="313"/>
      <c r="LN572" s="313"/>
      <c r="LP572" s="313"/>
      <c r="LR572" s="313"/>
      <c r="LT572" s="313"/>
      <c r="LV572" s="313"/>
      <c r="LX572" s="313"/>
      <c r="LZ572" s="313"/>
      <c r="MB572" s="313"/>
      <c r="MD572" s="313"/>
      <c r="MF572" s="313"/>
      <c r="MH572" s="313"/>
      <c r="MJ572" s="313"/>
      <c r="ML572" s="313"/>
      <c r="MN572" s="313"/>
      <c r="MP572" s="313"/>
      <c r="MR572" s="313"/>
      <c r="MT572" s="313"/>
      <c r="MV572" s="313"/>
      <c r="MX572" s="313"/>
      <c r="MZ572" s="313"/>
      <c r="NB572" s="313"/>
      <c r="ND572" s="313"/>
      <c r="NF572" s="313"/>
      <c r="NH572" s="313"/>
      <c r="NJ572" s="313"/>
      <c r="NL572" s="313"/>
      <c r="NN572" s="313"/>
      <c r="NP572" s="313"/>
      <c r="NR572" s="313"/>
    </row>
    <row r="573" spans="1:382" s="281" customFormat="1" ht="150" customHeight="1">
      <c r="A573"/>
      <c r="B573"/>
      <c r="C573"/>
      <c r="D573"/>
      <c r="E573"/>
      <c r="F573"/>
      <c r="G573"/>
      <c r="H573"/>
      <c r="I573" t="str">
        <f>IF(M573="","",INDEX(Criterion_list!F:F,MATCH('MMS criteria'!M573,Criterion_list!C:C,0)))</f>
        <v/>
      </c>
      <c r="J573" s="312"/>
      <c r="K573" s="316" t="str">
        <f>IFERROR(IF(_xlfn.XLOOKUP($M573,Criterion_list!$C:$C,Criterion_list!A:A)=0,"",_xlfn.XLOOKUP($M573,Criterion_list!$C:$C,Criterion_list!A:A)),"")</f>
        <v/>
      </c>
      <c r="L573" s="317" t="str">
        <f>IFERROR(IF(_xlfn.XLOOKUP($M573,Criterion_list!$C:$C,Criterion_list!B:B)=0,"",_xlfn.XLOOKUP($M573,Criterion_list!$C:$C,Criterion_list!B:B)),"")</f>
        <v/>
      </c>
      <c r="M573" s="317" t="str">
        <f>IF(J573="","",_xlfn.XLOOKUP(J573,'Criteria Mapping'!B:B,'Criteria Mapping'!A:A))</f>
        <v/>
      </c>
      <c r="N573" s="318" t="str">
        <f>IFERROR(IF(_xlfn.XLOOKUP($J573,Criterion_list!$J:$J,Criterion_list!D:D)=0,"",_xlfn.XLOOKUP($J573,Criterion_list!$J:$J,Criterion_list!D:D)),"")</f>
        <v/>
      </c>
      <c r="O573" s="318" t="str">
        <f>IFERROR(IF(_xlfn.XLOOKUP($M573,Criterion_list!$C:$C,Criterion_list!E:E)=0,"",_xlfn.XLOOKUP($M573,Criterion_list!$C:$C,Criterion_list!E:E)),"")</f>
        <v/>
      </c>
      <c r="P573" s="330"/>
      <c r="Q573" s="304"/>
      <c r="R573" s="319" t="str">
        <f t="shared" si="8"/>
        <v/>
      </c>
      <c r="S573" s="304"/>
      <c r="T573" s="306"/>
      <c r="U573" s="305"/>
      <c r="V573" s="304"/>
      <c r="W573" s="304"/>
      <c r="X573" s="320" t="str">
        <f>IF(M573="","",_xlfn.XLOOKUP(M573,'Criteria Mapping'!A:A,'Criteria Mapping'!W:W))</f>
        <v/>
      </c>
      <c r="Y573" s="320" t="str">
        <f>IF(M573="","",_xlfn.XLOOKUP(M573,'Criteria Mapping'!A:A,'Criteria Mapping'!AH:AH))</f>
        <v/>
      </c>
      <c r="Z573" s="320" t="str">
        <f>IF(M573="","",_xlfn.XLOOKUP(M573,'Criteria Mapping'!A:A,'Criteria Mapping'!AD:AD))</f>
        <v/>
      </c>
      <c r="AA573"/>
      <c r="AC573" s="313"/>
      <c r="AE573" s="313"/>
      <c r="AG573" s="313"/>
      <c r="AI573" s="313"/>
      <c r="AK573" s="313"/>
      <c r="AM573" s="313"/>
      <c r="AO573" s="313"/>
      <c r="AQ573" s="313"/>
      <c r="AS573" s="313"/>
      <c r="AU573" s="313"/>
      <c r="KR573" s="313"/>
      <c r="KT573" s="313"/>
      <c r="KV573" s="313"/>
      <c r="KX573" s="313"/>
      <c r="KZ573" s="313"/>
      <c r="LB573" s="313"/>
      <c r="LD573" s="313"/>
      <c r="LF573" s="313"/>
      <c r="LH573" s="313"/>
      <c r="LJ573" s="313"/>
      <c r="LL573" s="313"/>
      <c r="LN573" s="313"/>
      <c r="LP573" s="313"/>
      <c r="LR573" s="313"/>
      <c r="LT573" s="313"/>
      <c r="LV573" s="313"/>
      <c r="LX573" s="313"/>
      <c r="LZ573" s="313"/>
      <c r="MB573" s="313"/>
      <c r="MD573" s="313"/>
      <c r="MF573" s="313"/>
      <c r="MH573" s="313"/>
      <c r="MJ573" s="313"/>
      <c r="ML573" s="313"/>
      <c r="MN573" s="313"/>
      <c r="MP573" s="313"/>
      <c r="MR573" s="313"/>
      <c r="MT573" s="313"/>
      <c r="MV573" s="313"/>
      <c r="MX573" s="313"/>
      <c r="MZ573" s="313"/>
      <c r="NB573" s="313"/>
      <c r="ND573" s="313"/>
      <c r="NF573" s="313"/>
      <c r="NH573" s="313"/>
      <c r="NJ573" s="313"/>
      <c r="NL573" s="313"/>
      <c r="NN573" s="313"/>
      <c r="NP573" s="313"/>
      <c r="NR573" s="313"/>
    </row>
    <row r="574" spans="1:382" s="281" customFormat="1" ht="150" customHeight="1">
      <c r="A574"/>
      <c r="B574"/>
      <c r="C574"/>
      <c r="D574"/>
      <c r="E574"/>
      <c r="F574"/>
      <c r="G574"/>
      <c r="H574"/>
      <c r="I574" t="str">
        <f>IF(M574="","",INDEX(Criterion_list!F:F,MATCH('MMS criteria'!M574,Criterion_list!C:C,0)))</f>
        <v/>
      </c>
      <c r="J574" s="312"/>
      <c r="K574" s="316" t="str">
        <f>IFERROR(IF(_xlfn.XLOOKUP($M574,Criterion_list!$C:$C,Criterion_list!A:A)=0,"",_xlfn.XLOOKUP($M574,Criterion_list!$C:$C,Criterion_list!A:A)),"")</f>
        <v/>
      </c>
      <c r="L574" s="317" t="str">
        <f>IFERROR(IF(_xlfn.XLOOKUP($M574,Criterion_list!$C:$C,Criterion_list!B:B)=0,"",_xlfn.XLOOKUP($M574,Criterion_list!$C:$C,Criterion_list!B:B)),"")</f>
        <v/>
      </c>
      <c r="M574" s="317" t="str">
        <f>IF(J574="","",_xlfn.XLOOKUP(J574,'Criteria Mapping'!B:B,'Criteria Mapping'!A:A))</f>
        <v/>
      </c>
      <c r="N574" s="318" t="str">
        <f>IFERROR(IF(_xlfn.XLOOKUP($J574,Criterion_list!$J:$J,Criterion_list!D:D)=0,"",_xlfn.XLOOKUP($J574,Criterion_list!$J:$J,Criterion_list!D:D)),"")</f>
        <v/>
      </c>
      <c r="O574" s="318" t="str">
        <f>IFERROR(IF(_xlfn.XLOOKUP($M574,Criterion_list!$C:$C,Criterion_list!E:E)=0,"",_xlfn.XLOOKUP($M574,Criterion_list!$C:$C,Criterion_list!E:E)),"")</f>
        <v/>
      </c>
      <c r="P574" s="330"/>
      <c r="Q574" s="304"/>
      <c r="R574" s="319" t="str">
        <f t="shared" si="8"/>
        <v/>
      </c>
      <c r="S574" s="304"/>
      <c r="T574" s="306"/>
      <c r="U574" s="305"/>
      <c r="V574" s="304"/>
      <c r="W574" s="304"/>
      <c r="X574" s="320" t="str">
        <f>IF(M574="","",_xlfn.XLOOKUP(M574,'Criteria Mapping'!A:A,'Criteria Mapping'!W:W))</f>
        <v/>
      </c>
      <c r="Y574" s="320" t="str">
        <f>IF(M574="","",_xlfn.XLOOKUP(M574,'Criteria Mapping'!A:A,'Criteria Mapping'!AH:AH))</f>
        <v/>
      </c>
      <c r="Z574" s="320" t="str">
        <f>IF(M574="","",_xlfn.XLOOKUP(M574,'Criteria Mapping'!A:A,'Criteria Mapping'!AD:AD))</f>
        <v/>
      </c>
      <c r="AA574"/>
      <c r="AC574" s="313"/>
      <c r="AE574" s="313"/>
      <c r="AG574" s="313"/>
      <c r="AI574" s="313"/>
      <c r="AK574" s="313"/>
      <c r="AM574" s="313"/>
      <c r="AO574" s="313"/>
      <c r="AQ574" s="313"/>
      <c r="AS574" s="313"/>
      <c r="AU574" s="313"/>
      <c r="KR574" s="313"/>
      <c r="KT574" s="313"/>
      <c r="KV574" s="313"/>
      <c r="KX574" s="313"/>
      <c r="KZ574" s="313"/>
      <c r="LB574" s="313"/>
      <c r="LD574" s="313"/>
      <c r="LF574" s="313"/>
      <c r="LH574" s="313"/>
      <c r="LJ574" s="313"/>
      <c r="LL574" s="313"/>
      <c r="LN574" s="313"/>
      <c r="LP574" s="313"/>
      <c r="LR574" s="313"/>
      <c r="LT574" s="313"/>
      <c r="LV574" s="313"/>
      <c r="LX574" s="313"/>
      <c r="LZ574" s="313"/>
      <c r="MB574" s="313"/>
      <c r="MD574" s="313"/>
      <c r="MF574" s="313"/>
      <c r="MH574" s="313"/>
      <c r="MJ574" s="313"/>
      <c r="ML574" s="313"/>
      <c r="MN574" s="313"/>
      <c r="MP574" s="313"/>
      <c r="MR574" s="313"/>
      <c r="MT574" s="313"/>
      <c r="MV574" s="313"/>
      <c r="MX574" s="313"/>
      <c r="MZ574" s="313"/>
      <c r="NB574" s="313"/>
      <c r="ND574" s="313"/>
      <c r="NF574" s="313"/>
      <c r="NH574" s="313"/>
      <c r="NJ574" s="313"/>
      <c r="NL574" s="313"/>
      <c r="NN574" s="313"/>
      <c r="NP574" s="313"/>
      <c r="NR574" s="313"/>
    </row>
    <row r="575" spans="1:382" s="281" customFormat="1" ht="150" customHeight="1">
      <c r="A575"/>
      <c r="B575"/>
      <c r="C575"/>
      <c r="D575"/>
      <c r="E575"/>
      <c r="F575"/>
      <c r="G575"/>
      <c r="H575"/>
      <c r="I575" t="str">
        <f>IF(M575="","",INDEX(Criterion_list!F:F,MATCH('MMS criteria'!M575,Criterion_list!C:C,0)))</f>
        <v/>
      </c>
      <c r="J575" s="312"/>
      <c r="K575" s="316" t="str">
        <f>IFERROR(IF(_xlfn.XLOOKUP($M575,Criterion_list!$C:$C,Criterion_list!A:A)=0,"",_xlfn.XLOOKUP($M575,Criterion_list!$C:$C,Criterion_list!A:A)),"")</f>
        <v/>
      </c>
      <c r="L575" s="317" t="str">
        <f>IFERROR(IF(_xlfn.XLOOKUP($M575,Criterion_list!$C:$C,Criterion_list!B:B)=0,"",_xlfn.XLOOKUP($M575,Criterion_list!$C:$C,Criterion_list!B:B)),"")</f>
        <v/>
      </c>
      <c r="M575" s="317" t="str">
        <f>IF(J575="","",_xlfn.XLOOKUP(J575,'Criteria Mapping'!B:B,'Criteria Mapping'!A:A))</f>
        <v/>
      </c>
      <c r="N575" s="318" t="str">
        <f>IFERROR(IF(_xlfn.XLOOKUP($J575,Criterion_list!$J:$J,Criterion_list!D:D)=0,"",_xlfn.XLOOKUP($J575,Criterion_list!$J:$J,Criterion_list!D:D)),"")</f>
        <v/>
      </c>
      <c r="O575" s="318" t="str">
        <f>IFERROR(IF(_xlfn.XLOOKUP($M575,Criterion_list!$C:$C,Criterion_list!E:E)=0,"",_xlfn.XLOOKUP($M575,Criterion_list!$C:$C,Criterion_list!E:E)),"")</f>
        <v/>
      </c>
      <c r="P575" s="330"/>
      <c r="Q575" s="304"/>
      <c r="R575" s="319" t="str">
        <f t="shared" si="8"/>
        <v/>
      </c>
      <c r="S575" s="304"/>
      <c r="T575" s="306"/>
      <c r="U575" s="305"/>
      <c r="V575" s="304"/>
      <c r="W575" s="304"/>
      <c r="X575" s="320" t="str">
        <f>IF(M575="","",_xlfn.XLOOKUP(M575,'Criteria Mapping'!A:A,'Criteria Mapping'!W:W))</f>
        <v/>
      </c>
      <c r="Y575" s="320" t="str">
        <f>IF(M575="","",_xlfn.XLOOKUP(M575,'Criteria Mapping'!A:A,'Criteria Mapping'!AH:AH))</f>
        <v/>
      </c>
      <c r="Z575" s="320" t="str">
        <f>IF(M575="","",_xlfn.XLOOKUP(M575,'Criteria Mapping'!A:A,'Criteria Mapping'!AD:AD))</f>
        <v/>
      </c>
      <c r="AA575"/>
      <c r="AC575" s="313"/>
      <c r="AE575" s="313"/>
      <c r="AG575" s="313"/>
      <c r="AI575" s="313"/>
      <c r="AK575" s="313"/>
      <c r="AM575" s="313"/>
      <c r="AO575" s="313"/>
      <c r="AQ575" s="313"/>
      <c r="AS575" s="313"/>
      <c r="AU575" s="313"/>
      <c r="KR575" s="313"/>
      <c r="KT575" s="313"/>
      <c r="KV575" s="313"/>
      <c r="KX575" s="313"/>
      <c r="KZ575" s="313"/>
      <c r="LB575" s="313"/>
      <c r="LD575" s="313"/>
      <c r="LF575" s="313"/>
      <c r="LH575" s="313"/>
      <c r="LJ575" s="313"/>
      <c r="LL575" s="313"/>
      <c r="LN575" s="313"/>
      <c r="LP575" s="313"/>
      <c r="LR575" s="313"/>
      <c r="LT575" s="313"/>
      <c r="LV575" s="313"/>
      <c r="LX575" s="313"/>
      <c r="LZ575" s="313"/>
      <c r="MB575" s="313"/>
      <c r="MD575" s="313"/>
      <c r="MF575" s="313"/>
      <c r="MH575" s="313"/>
      <c r="MJ575" s="313"/>
      <c r="ML575" s="313"/>
      <c r="MN575" s="313"/>
      <c r="MP575" s="313"/>
      <c r="MR575" s="313"/>
      <c r="MT575" s="313"/>
      <c r="MV575" s="313"/>
      <c r="MX575" s="313"/>
      <c r="MZ575" s="313"/>
      <c r="NB575" s="313"/>
      <c r="ND575" s="313"/>
      <c r="NF575" s="313"/>
      <c r="NH575" s="313"/>
      <c r="NJ575" s="313"/>
      <c r="NL575" s="313"/>
      <c r="NN575" s="313"/>
      <c r="NP575" s="313"/>
      <c r="NR575" s="313"/>
    </row>
    <row r="576" spans="1:382" s="281" customFormat="1" ht="150" customHeight="1">
      <c r="A576"/>
      <c r="B576"/>
      <c r="C576"/>
      <c r="D576"/>
      <c r="E576"/>
      <c r="F576"/>
      <c r="G576"/>
      <c r="H576"/>
      <c r="I576" t="str">
        <f>IF(M576="","",INDEX(Criterion_list!F:F,MATCH('MMS criteria'!M576,Criterion_list!C:C,0)))</f>
        <v/>
      </c>
      <c r="J576" s="312"/>
      <c r="K576" s="316" t="str">
        <f>IFERROR(IF(_xlfn.XLOOKUP($M576,Criterion_list!$C:$C,Criterion_list!A:A)=0,"",_xlfn.XLOOKUP($M576,Criterion_list!$C:$C,Criterion_list!A:A)),"")</f>
        <v/>
      </c>
      <c r="L576" s="317" t="str">
        <f>IFERROR(IF(_xlfn.XLOOKUP($M576,Criterion_list!$C:$C,Criterion_list!B:B)=0,"",_xlfn.XLOOKUP($M576,Criterion_list!$C:$C,Criterion_list!B:B)),"")</f>
        <v/>
      </c>
      <c r="M576" s="317" t="str">
        <f>IF(J576="","",_xlfn.XLOOKUP(J576,'Criteria Mapping'!B:B,'Criteria Mapping'!A:A))</f>
        <v/>
      </c>
      <c r="N576" s="318" t="str">
        <f>IFERROR(IF(_xlfn.XLOOKUP($J576,Criterion_list!$J:$J,Criterion_list!D:D)=0,"",_xlfn.XLOOKUP($J576,Criterion_list!$J:$J,Criterion_list!D:D)),"")</f>
        <v/>
      </c>
      <c r="O576" s="318" t="str">
        <f>IFERROR(IF(_xlfn.XLOOKUP($M576,Criterion_list!$C:$C,Criterion_list!E:E)=0,"",_xlfn.XLOOKUP($M576,Criterion_list!$C:$C,Criterion_list!E:E)),"")</f>
        <v/>
      </c>
      <c r="P576" s="330"/>
      <c r="Q576" s="304"/>
      <c r="R576" s="319" t="str">
        <f t="shared" si="8"/>
        <v/>
      </c>
      <c r="S576" s="304"/>
      <c r="T576" s="306"/>
      <c r="U576" s="305"/>
      <c r="V576" s="304"/>
      <c r="W576" s="304"/>
      <c r="X576" s="320" t="str">
        <f>IF(M576="","",_xlfn.XLOOKUP(M576,'Criteria Mapping'!A:A,'Criteria Mapping'!W:W))</f>
        <v/>
      </c>
      <c r="Y576" s="320" t="str">
        <f>IF(M576="","",_xlfn.XLOOKUP(M576,'Criteria Mapping'!A:A,'Criteria Mapping'!AH:AH))</f>
        <v/>
      </c>
      <c r="Z576" s="320" t="str">
        <f>IF(M576="","",_xlfn.XLOOKUP(M576,'Criteria Mapping'!A:A,'Criteria Mapping'!AD:AD))</f>
        <v/>
      </c>
      <c r="AA576"/>
      <c r="AC576" s="313"/>
      <c r="AE576" s="313"/>
      <c r="AG576" s="313"/>
      <c r="AI576" s="313"/>
      <c r="AK576" s="313"/>
      <c r="AM576" s="313"/>
      <c r="AO576" s="313"/>
      <c r="AQ576" s="313"/>
      <c r="AS576" s="313"/>
      <c r="AU576" s="313"/>
      <c r="KR576" s="313"/>
      <c r="KT576" s="313"/>
      <c r="KV576" s="313"/>
      <c r="KX576" s="313"/>
      <c r="KZ576" s="313"/>
      <c r="LB576" s="313"/>
      <c r="LD576" s="313"/>
      <c r="LF576" s="313"/>
      <c r="LH576" s="313"/>
      <c r="LJ576" s="313"/>
      <c r="LL576" s="313"/>
      <c r="LN576" s="313"/>
      <c r="LP576" s="313"/>
      <c r="LR576" s="313"/>
      <c r="LT576" s="313"/>
      <c r="LV576" s="313"/>
      <c r="LX576" s="313"/>
      <c r="LZ576" s="313"/>
      <c r="MB576" s="313"/>
      <c r="MD576" s="313"/>
      <c r="MF576" s="313"/>
      <c r="MH576" s="313"/>
      <c r="MJ576" s="313"/>
      <c r="ML576" s="313"/>
      <c r="MN576" s="313"/>
      <c r="MP576" s="313"/>
      <c r="MR576" s="313"/>
      <c r="MT576" s="313"/>
      <c r="MV576" s="313"/>
      <c r="MX576" s="313"/>
      <c r="MZ576" s="313"/>
      <c r="NB576" s="313"/>
      <c r="ND576" s="313"/>
      <c r="NF576" s="313"/>
      <c r="NH576" s="313"/>
      <c r="NJ576" s="313"/>
      <c r="NL576" s="313"/>
      <c r="NN576" s="313"/>
      <c r="NP576" s="313"/>
      <c r="NR576" s="313"/>
    </row>
    <row r="577" spans="1:382" s="281" customFormat="1" ht="150" customHeight="1">
      <c r="A577"/>
      <c r="B577"/>
      <c r="C577"/>
      <c r="D577"/>
      <c r="E577"/>
      <c r="F577"/>
      <c r="G577"/>
      <c r="H577"/>
      <c r="I577" t="str">
        <f>IF(M577="","",INDEX(Criterion_list!F:F,MATCH('MMS criteria'!M577,Criterion_list!C:C,0)))</f>
        <v/>
      </c>
      <c r="J577" s="312"/>
      <c r="K577" s="316" t="str">
        <f>IFERROR(IF(_xlfn.XLOOKUP($M577,Criterion_list!$C:$C,Criterion_list!A:A)=0,"",_xlfn.XLOOKUP($M577,Criterion_list!$C:$C,Criterion_list!A:A)),"")</f>
        <v/>
      </c>
      <c r="L577" s="317" t="str">
        <f>IFERROR(IF(_xlfn.XLOOKUP($M577,Criterion_list!$C:$C,Criterion_list!B:B)=0,"",_xlfn.XLOOKUP($M577,Criterion_list!$C:$C,Criterion_list!B:B)),"")</f>
        <v/>
      </c>
      <c r="M577" s="317" t="str">
        <f>IF(J577="","",_xlfn.XLOOKUP(J577,'Criteria Mapping'!B:B,'Criteria Mapping'!A:A))</f>
        <v/>
      </c>
      <c r="N577" s="318" t="str">
        <f>IFERROR(IF(_xlfn.XLOOKUP($J577,Criterion_list!$J:$J,Criterion_list!D:D)=0,"",_xlfn.XLOOKUP($J577,Criterion_list!$J:$J,Criterion_list!D:D)),"")</f>
        <v/>
      </c>
      <c r="O577" s="318" t="str">
        <f>IFERROR(IF(_xlfn.XLOOKUP($M577,Criterion_list!$C:$C,Criterion_list!E:E)=0,"",_xlfn.XLOOKUP($M577,Criterion_list!$C:$C,Criterion_list!E:E)),"")</f>
        <v/>
      </c>
      <c r="P577" s="330"/>
      <c r="Q577" s="304"/>
      <c r="R577" s="319" t="str">
        <f t="shared" si="8"/>
        <v/>
      </c>
      <c r="S577" s="304"/>
      <c r="T577" s="306"/>
      <c r="U577" s="305"/>
      <c r="V577" s="304"/>
      <c r="W577" s="304"/>
      <c r="X577" s="320" t="str">
        <f>IF(M577="","",_xlfn.XLOOKUP(M577,'Criteria Mapping'!A:A,'Criteria Mapping'!W:W))</f>
        <v/>
      </c>
      <c r="Y577" s="320" t="str">
        <f>IF(M577="","",_xlfn.XLOOKUP(M577,'Criteria Mapping'!A:A,'Criteria Mapping'!AH:AH))</f>
        <v/>
      </c>
      <c r="Z577" s="320" t="str">
        <f>IF(M577="","",_xlfn.XLOOKUP(M577,'Criteria Mapping'!A:A,'Criteria Mapping'!AD:AD))</f>
        <v/>
      </c>
      <c r="AA577"/>
      <c r="AC577" s="313"/>
      <c r="AE577" s="313"/>
      <c r="AG577" s="313"/>
      <c r="AI577" s="313"/>
      <c r="AK577" s="313"/>
      <c r="AM577" s="313"/>
      <c r="AO577" s="313"/>
      <c r="AQ577" s="313"/>
      <c r="AS577" s="313"/>
      <c r="AU577" s="313"/>
      <c r="KR577" s="313"/>
      <c r="KT577" s="313"/>
      <c r="KV577" s="313"/>
      <c r="KX577" s="313"/>
      <c r="KZ577" s="313"/>
      <c r="LB577" s="313"/>
      <c r="LD577" s="313"/>
      <c r="LF577" s="313"/>
      <c r="LH577" s="313"/>
      <c r="LJ577" s="313"/>
      <c r="LL577" s="313"/>
      <c r="LN577" s="313"/>
      <c r="LP577" s="313"/>
      <c r="LR577" s="313"/>
      <c r="LT577" s="313"/>
      <c r="LV577" s="313"/>
      <c r="LX577" s="313"/>
      <c r="LZ577" s="313"/>
      <c r="MB577" s="313"/>
      <c r="MD577" s="313"/>
      <c r="MF577" s="313"/>
      <c r="MH577" s="313"/>
      <c r="MJ577" s="313"/>
      <c r="ML577" s="313"/>
      <c r="MN577" s="313"/>
      <c r="MP577" s="313"/>
      <c r="MR577" s="313"/>
      <c r="MT577" s="313"/>
      <c r="MV577" s="313"/>
      <c r="MX577" s="313"/>
      <c r="MZ577" s="313"/>
      <c r="NB577" s="313"/>
      <c r="ND577" s="313"/>
      <c r="NF577" s="313"/>
      <c r="NH577" s="313"/>
      <c r="NJ577" s="313"/>
      <c r="NL577" s="313"/>
      <c r="NN577" s="313"/>
      <c r="NP577" s="313"/>
      <c r="NR577" s="313"/>
    </row>
    <row r="578" spans="1:382" s="281" customFormat="1" ht="150" customHeight="1">
      <c r="A578"/>
      <c r="B578"/>
      <c r="C578"/>
      <c r="D578"/>
      <c r="E578"/>
      <c r="F578"/>
      <c r="G578"/>
      <c r="H578"/>
      <c r="I578" t="str">
        <f>IF(M578="","",INDEX(Criterion_list!F:F,MATCH('MMS criteria'!M578,Criterion_list!C:C,0)))</f>
        <v/>
      </c>
      <c r="J578" s="312"/>
      <c r="K578" s="316" t="str">
        <f>IFERROR(IF(_xlfn.XLOOKUP($M578,Criterion_list!$C:$C,Criterion_list!A:A)=0,"",_xlfn.XLOOKUP($M578,Criterion_list!$C:$C,Criterion_list!A:A)),"")</f>
        <v/>
      </c>
      <c r="L578" s="317" t="str">
        <f>IFERROR(IF(_xlfn.XLOOKUP($M578,Criterion_list!$C:$C,Criterion_list!B:B)=0,"",_xlfn.XLOOKUP($M578,Criterion_list!$C:$C,Criterion_list!B:B)),"")</f>
        <v/>
      </c>
      <c r="M578" s="317" t="str">
        <f>IF(J578="","",_xlfn.XLOOKUP(J578,'Criteria Mapping'!B:B,'Criteria Mapping'!A:A))</f>
        <v/>
      </c>
      <c r="N578" s="318" t="str">
        <f>IFERROR(IF(_xlfn.XLOOKUP($J578,Criterion_list!$J:$J,Criterion_list!D:D)=0,"",_xlfn.XLOOKUP($J578,Criterion_list!$J:$J,Criterion_list!D:D)),"")</f>
        <v/>
      </c>
      <c r="O578" s="318" t="str">
        <f>IFERROR(IF(_xlfn.XLOOKUP($M578,Criterion_list!$C:$C,Criterion_list!E:E)=0,"",_xlfn.XLOOKUP($M578,Criterion_list!$C:$C,Criterion_list!E:E)),"")</f>
        <v/>
      </c>
      <c r="P578" s="330"/>
      <c r="Q578" s="304"/>
      <c r="R578" s="319" t="str">
        <f t="shared" si="8"/>
        <v/>
      </c>
      <c r="S578" s="304"/>
      <c r="T578" s="306"/>
      <c r="U578" s="305"/>
      <c r="V578" s="304"/>
      <c r="W578" s="304"/>
      <c r="X578" s="320" t="str">
        <f>IF(M578="","",_xlfn.XLOOKUP(M578,'Criteria Mapping'!A:A,'Criteria Mapping'!W:W))</f>
        <v/>
      </c>
      <c r="Y578" s="320" t="str">
        <f>IF(M578="","",_xlfn.XLOOKUP(M578,'Criteria Mapping'!A:A,'Criteria Mapping'!AH:AH))</f>
        <v/>
      </c>
      <c r="Z578" s="320" t="str">
        <f>IF(M578="","",_xlfn.XLOOKUP(M578,'Criteria Mapping'!A:A,'Criteria Mapping'!AD:AD))</f>
        <v/>
      </c>
      <c r="AA578"/>
      <c r="AC578" s="313"/>
      <c r="AE578" s="313"/>
      <c r="AG578" s="313"/>
      <c r="AI578" s="313"/>
      <c r="AK578" s="313"/>
      <c r="AM578" s="313"/>
      <c r="AO578" s="313"/>
      <c r="AQ578" s="313"/>
      <c r="AS578" s="313"/>
      <c r="AU578" s="313"/>
      <c r="KR578" s="313"/>
      <c r="KT578" s="313"/>
      <c r="KV578" s="313"/>
      <c r="KX578" s="313"/>
      <c r="KZ578" s="313"/>
      <c r="LB578" s="313"/>
      <c r="LD578" s="313"/>
      <c r="LF578" s="313"/>
      <c r="LH578" s="313"/>
      <c r="LJ578" s="313"/>
      <c r="LL578" s="313"/>
      <c r="LN578" s="313"/>
      <c r="LP578" s="313"/>
      <c r="LR578" s="313"/>
      <c r="LT578" s="313"/>
      <c r="LV578" s="313"/>
      <c r="LX578" s="313"/>
      <c r="LZ578" s="313"/>
      <c r="MB578" s="313"/>
      <c r="MD578" s="313"/>
      <c r="MF578" s="313"/>
      <c r="MH578" s="313"/>
      <c r="MJ578" s="313"/>
      <c r="ML578" s="313"/>
      <c r="MN578" s="313"/>
      <c r="MP578" s="313"/>
      <c r="MR578" s="313"/>
      <c r="MT578" s="313"/>
      <c r="MV578" s="313"/>
      <c r="MX578" s="313"/>
      <c r="MZ578" s="313"/>
      <c r="NB578" s="313"/>
      <c r="ND578" s="313"/>
      <c r="NF578" s="313"/>
      <c r="NH578" s="313"/>
      <c r="NJ578" s="313"/>
      <c r="NL578" s="313"/>
      <c r="NN578" s="313"/>
      <c r="NP578" s="313"/>
      <c r="NR578" s="313"/>
    </row>
    <row r="579" spans="1:382" s="281" customFormat="1" ht="150" customHeight="1">
      <c r="A579"/>
      <c r="B579"/>
      <c r="C579"/>
      <c r="D579"/>
      <c r="E579"/>
      <c r="F579"/>
      <c r="G579"/>
      <c r="H579"/>
      <c r="I579" t="str">
        <f>IF(M579="","",INDEX(Criterion_list!F:F,MATCH('MMS criteria'!M579,Criterion_list!C:C,0)))</f>
        <v/>
      </c>
      <c r="J579" s="312"/>
      <c r="K579" s="316" t="str">
        <f>IFERROR(IF(_xlfn.XLOOKUP($M579,Criterion_list!$C:$C,Criterion_list!A:A)=0,"",_xlfn.XLOOKUP($M579,Criterion_list!$C:$C,Criterion_list!A:A)),"")</f>
        <v/>
      </c>
      <c r="L579" s="317" t="str">
        <f>IFERROR(IF(_xlfn.XLOOKUP($M579,Criterion_list!$C:$C,Criterion_list!B:B)=0,"",_xlfn.XLOOKUP($M579,Criterion_list!$C:$C,Criterion_list!B:B)),"")</f>
        <v/>
      </c>
      <c r="M579" s="317" t="str">
        <f>IF(J579="","",_xlfn.XLOOKUP(J579,'Criteria Mapping'!B:B,'Criteria Mapping'!A:A))</f>
        <v/>
      </c>
      <c r="N579" s="318" t="str">
        <f>IFERROR(IF(_xlfn.XLOOKUP($J579,Criterion_list!$J:$J,Criterion_list!D:D)=0,"",_xlfn.XLOOKUP($J579,Criterion_list!$J:$J,Criterion_list!D:D)),"")</f>
        <v/>
      </c>
      <c r="O579" s="318" t="str">
        <f>IFERROR(IF(_xlfn.XLOOKUP($M579,Criterion_list!$C:$C,Criterion_list!E:E)=0,"",_xlfn.XLOOKUP($M579,Criterion_list!$C:$C,Criterion_list!E:E)),"")</f>
        <v/>
      </c>
      <c r="P579" s="330"/>
      <c r="Q579" s="304"/>
      <c r="R579" s="319" t="str">
        <f t="shared" si="8"/>
        <v/>
      </c>
      <c r="S579" s="304"/>
      <c r="T579" s="306"/>
      <c r="U579" s="305"/>
      <c r="V579" s="304"/>
      <c r="W579" s="304"/>
      <c r="X579" s="320" t="str">
        <f>IF(M579="","",_xlfn.XLOOKUP(M579,'Criteria Mapping'!A:A,'Criteria Mapping'!W:W))</f>
        <v/>
      </c>
      <c r="Y579" s="320" t="str">
        <f>IF(M579="","",_xlfn.XLOOKUP(M579,'Criteria Mapping'!A:A,'Criteria Mapping'!AH:AH))</f>
        <v/>
      </c>
      <c r="Z579" s="320" t="str">
        <f>IF(M579="","",_xlfn.XLOOKUP(M579,'Criteria Mapping'!A:A,'Criteria Mapping'!AD:AD))</f>
        <v/>
      </c>
      <c r="AA579"/>
      <c r="AC579" s="313"/>
      <c r="AE579" s="313"/>
      <c r="AG579" s="313"/>
      <c r="AI579" s="313"/>
      <c r="AK579" s="313"/>
      <c r="AM579" s="313"/>
      <c r="AO579" s="313"/>
      <c r="AQ579" s="313"/>
      <c r="AS579" s="313"/>
      <c r="AU579" s="313"/>
      <c r="KR579" s="313"/>
      <c r="KT579" s="313"/>
      <c r="KV579" s="313"/>
      <c r="KX579" s="313"/>
      <c r="KZ579" s="313"/>
      <c r="LB579" s="313"/>
      <c r="LD579" s="313"/>
      <c r="LF579" s="313"/>
      <c r="LH579" s="313"/>
      <c r="LJ579" s="313"/>
      <c r="LL579" s="313"/>
      <c r="LN579" s="313"/>
      <c r="LP579" s="313"/>
      <c r="LR579" s="313"/>
      <c r="LT579" s="313"/>
      <c r="LV579" s="313"/>
      <c r="LX579" s="313"/>
      <c r="LZ579" s="313"/>
      <c r="MB579" s="313"/>
      <c r="MD579" s="313"/>
      <c r="MF579" s="313"/>
      <c r="MH579" s="313"/>
      <c r="MJ579" s="313"/>
      <c r="ML579" s="313"/>
      <c r="MN579" s="313"/>
      <c r="MP579" s="313"/>
      <c r="MR579" s="313"/>
      <c r="MT579" s="313"/>
      <c r="MV579" s="313"/>
      <c r="MX579" s="313"/>
      <c r="MZ579" s="313"/>
      <c r="NB579" s="313"/>
      <c r="ND579" s="313"/>
      <c r="NF579" s="313"/>
      <c r="NH579" s="313"/>
      <c r="NJ579" s="313"/>
      <c r="NL579" s="313"/>
      <c r="NN579" s="313"/>
      <c r="NP579" s="313"/>
      <c r="NR579" s="313"/>
    </row>
    <row r="580" spans="1:382" s="281" customFormat="1" ht="150" customHeight="1">
      <c r="A580"/>
      <c r="B580"/>
      <c r="C580"/>
      <c r="D580"/>
      <c r="E580"/>
      <c r="F580"/>
      <c r="G580"/>
      <c r="H580"/>
      <c r="I580" t="str">
        <f>IF(M580="","",INDEX(Criterion_list!F:F,MATCH('MMS criteria'!M580,Criterion_list!C:C,0)))</f>
        <v/>
      </c>
      <c r="J580" s="312"/>
      <c r="K580" s="316" t="str">
        <f>IFERROR(IF(_xlfn.XLOOKUP($M580,Criterion_list!$C:$C,Criterion_list!A:A)=0,"",_xlfn.XLOOKUP($M580,Criterion_list!$C:$C,Criterion_list!A:A)),"")</f>
        <v/>
      </c>
      <c r="L580" s="317" t="str">
        <f>IFERROR(IF(_xlfn.XLOOKUP($M580,Criterion_list!$C:$C,Criterion_list!B:B)=0,"",_xlfn.XLOOKUP($M580,Criterion_list!$C:$C,Criterion_list!B:B)),"")</f>
        <v/>
      </c>
      <c r="M580" s="317" t="str">
        <f>IF(J580="","",_xlfn.XLOOKUP(J580,'Criteria Mapping'!B:B,'Criteria Mapping'!A:A))</f>
        <v/>
      </c>
      <c r="N580" s="318" t="str">
        <f>IFERROR(IF(_xlfn.XLOOKUP($J580,Criterion_list!$J:$J,Criterion_list!D:D)=0,"",_xlfn.XLOOKUP($J580,Criterion_list!$J:$J,Criterion_list!D:D)),"")</f>
        <v/>
      </c>
      <c r="O580" s="318" t="str">
        <f>IFERROR(IF(_xlfn.XLOOKUP($M580,Criterion_list!$C:$C,Criterion_list!E:E)=0,"",_xlfn.XLOOKUP($M580,Criterion_list!$C:$C,Criterion_list!E:E)),"")</f>
        <v/>
      </c>
      <c r="P580" s="330"/>
      <c r="Q580" s="304"/>
      <c r="R580" s="319" t="str">
        <f t="shared" si="8"/>
        <v/>
      </c>
      <c r="S580" s="304"/>
      <c r="T580" s="306"/>
      <c r="U580" s="305"/>
      <c r="V580" s="304"/>
      <c r="W580" s="304"/>
      <c r="X580" s="320" t="str">
        <f>IF(M580="","",_xlfn.XLOOKUP(M580,'Criteria Mapping'!A:A,'Criteria Mapping'!W:W))</f>
        <v/>
      </c>
      <c r="Y580" s="320" t="str">
        <f>IF(M580="","",_xlfn.XLOOKUP(M580,'Criteria Mapping'!A:A,'Criteria Mapping'!AH:AH))</f>
        <v/>
      </c>
      <c r="Z580" s="320" t="str">
        <f>IF(M580="","",_xlfn.XLOOKUP(M580,'Criteria Mapping'!A:A,'Criteria Mapping'!AD:AD))</f>
        <v/>
      </c>
      <c r="AA580"/>
      <c r="AC580" s="313"/>
      <c r="AE580" s="313"/>
      <c r="AG580" s="313"/>
      <c r="AI580" s="313"/>
      <c r="AK580" s="313"/>
      <c r="AM580" s="313"/>
      <c r="AO580" s="313"/>
      <c r="AQ580" s="313"/>
      <c r="AS580" s="313"/>
      <c r="AU580" s="313"/>
      <c r="KR580" s="313"/>
      <c r="KT580" s="313"/>
      <c r="KV580" s="313"/>
      <c r="KX580" s="313"/>
      <c r="KZ580" s="313"/>
      <c r="LB580" s="313"/>
      <c r="LD580" s="313"/>
      <c r="LF580" s="313"/>
      <c r="LH580" s="313"/>
      <c r="LJ580" s="313"/>
      <c r="LL580" s="313"/>
      <c r="LN580" s="313"/>
      <c r="LP580" s="313"/>
      <c r="LR580" s="313"/>
      <c r="LT580" s="313"/>
      <c r="LV580" s="313"/>
      <c r="LX580" s="313"/>
      <c r="LZ580" s="313"/>
      <c r="MB580" s="313"/>
      <c r="MD580" s="313"/>
      <c r="MF580" s="313"/>
      <c r="MH580" s="313"/>
      <c r="MJ580" s="313"/>
      <c r="ML580" s="313"/>
      <c r="MN580" s="313"/>
      <c r="MP580" s="313"/>
      <c r="MR580" s="313"/>
      <c r="MT580" s="313"/>
      <c r="MV580" s="313"/>
      <c r="MX580" s="313"/>
      <c r="MZ580" s="313"/>
      <c r="NB580" s="313"/>
      <c r="ND580" s="313"/>
      <c r="NF580" s="313"/>
      <c r="NH580" s="313"/>
      <c r="NJ580" s="313"/>
      <c r="NL580" s="313"/>
      <c r="NN580" s="313"/>
      <c r="NP580" s="313"/>
      <c r="NR580" s="313"/>
    </row>
    <row r="581" spans="1:382" s="281" customFormat="1" ht="150" customHeight="1">
      <c r="A581"/>
      <c r="B581"/>
      <c r="C581"/>
      <c r="D581"/>
      <c r="E581"/>
      <c r="F581"/>
      <c r="G581"/>
      <c r="H581"/>
      <c r="I581" t="str">
        <f>IF(M581="","",INDEX(Criterion_list!F:F,MATCH('MMS criteria'!M581,Criterion_list!C:C,0)))</f>
        <v/>
      </c>
      <c r="J581" s="312"/>
      <c r="K581" s="316" t="str">
        <f>IFERROR(IF(_xlfn.XLOOKUP($M581,Criterion_list!$C:$C,Criterion_list!A:A)=0,"",_xlfn.XLOOKUP($M581,Criterion_list!$C:$C,Criterion_list!A:A)),"")</f>
        <v/>
      </c>
      <c r="L581" s="317" t="str">
        <f>IFERROR(IF(_xlfn.XLOOKUP($M581,Criterion_list!$C:$C,Criterion_list!B:B)=0,"",_xlfn.XLOOKUP($M581,Criterion_list!$C:$C,Criterion_list!B:B)),"")</f>
        <v/>
      </c>
      <c r="M581" s="317" t="str">
        <f>IF(J581="","",_xlfn.XLOOKUP(J581,'Criteria Mapping'!B:B,'Criteria Mapping'!A:A))</f>
        <v/>
      </c>
      <c r="N581" s="318" t="str">
        <f>IFERROR(IF(_xlfn.XLOOKUP($J581,Criterion_list!$J:$J,Criterion_list!D:D)=0,"",_xlfn.XLOOKUP($J581,Criterion_list!$J:$J,Criterion_list!D:D)),"")</f>
        <v/>
      </c>
      <c r="O581" s="318" t="str">
        <f>IFERROR(IF(_xlfn.XLOOKUP($M581,Criterion_list!$C:$C,Criterion_list!E:E)=0,"",_xlfn.XLOOKUP($M581,Criterion_list!$C:$C,Criterion_list!E:E)),"")</f>
        <v/>
      </c>
      <c r="P581" s="330"/>
      <c r="Q581" s="304"/>
      <c r="R581" s="319" t="str">
        <f t="shared" si="8"/>
        <v/>
      </c>
      <c r="S581" s="304"/>
      <c r="T581" s="306"/>
      <c r="U581" s="305"/>
      <c r="V581" s="304"/>
      <c r="W581" s="304"/>
      <c r="X581" s="320" t="str">
        <f>IF(M581="","",_xlfn.XLOOKUP(M581,'Criteria Mapping'!A:A,'Criteria Mapping'!W:W))</f>
        <v/>
      </c>
      <c r="Y581" s="320" t="str">
        <f>IF(M581="","",_xlfn.XLOOKUP(M581,'Criteria Mapping'!A:A,'Criteria Mapping'!AH:AH))</f>
        <v/>
      </c>
      <c r="Z581" s="320" t="str">
        <f>IF(M581="","",_xlfn.XLOOKUP(M581,'Criteria Mapping'!A:A,'Criteria Mapping'!AD:AD))</f>
        <v/>
      </c>
      <c r="AA581"/>
      <c r="AC581" s="313"/>
      <c r="AE581" s="313"/>
      <c r="AG581" s="313"/>
      <c r="AI581" s="313"/>
      <c r="AK581" s="313"/>
      <c r="AM581" s="313"/>
      <c r="AO581" s="313"/>
      <c r="AQ581" s="313"/>
      <c r="AS581" s="313"/>
      <c r="AU581" s="313"/>
      <c r="KR581" s="313"/>
      <c r="KT581" s="313"/>
      <c r="KV581" s="313"/>
      <c r="KX581" s="313"/>
      <c r="KZ581" s="313"/>
      <c r="LB581" s="313"/>
      <c r="LD581" s="313"/>
      <c r="LF581" s="313"/>
      <c r="LH581" s="313"/>
      <c r="LJ581" s="313"/>
      <c r="LL581" s="313"/>
      <c r="LN581" s="313"/>
      <c r="LP581" s="313"/>
      <c r="LR581" s="313"/>
      <c r="LT581" s="313"/>
      <c r="LV581" s="313"/>
      <c r="LX581" s="313"/>
      <c r="LZ581" s="313"/>
      <c r="MB581" s="313"/>
      <c r="MD581" s="313"/>
      <c r="MF581" s="313"/>
      <c r="MH581" s="313"/>
      <c r="MJ581" s="313"/>
      <c r="ML581" s="313"/>
      <c r="MN581" s="313"/>
      <c r="MP581" s="313"/>
      <c r="MR581" s="313"/>
      <c r="MT581" s="313"/>
      <c r="MV581" s="313"/>
      <c r="MX581" s="313"/>
      <c r="MZ581" s="313"/>
      <c r="NB581" s="313"/>
      <c r="ND581" s="313"/>
      <c r="NF581" s="313"/>
      <c r="NH581" s="313"/>
      <c r="NJ581" s="313"/>
      <c r="NL581" s="313"/>
      <c r="NN581" s="313"/>
      <c r="NP581" s="313"/>
      <c r="NR581" s="313"/>
    </row>
    <row r="582" spans="1:382" s="281" customFormat="1" ht="150" customHeight="1">
      <c r="A582"/>
      <c r="B582"/>
      <c r="C582"/>
      <c r="D582"/>
      <c r="E582"/>
      <c r="F582"/>
      <c r="G582"/>
      <c r="H582"/>
      <c r="I582" t="str">
        <f>IF(M582="","",INDEX(Criterion_list!F:F,MATCH('MMS criteria'!M582,Criterion_list!C:C,0)))</f>
        <v/>
      </c>
      <c r="J582" s="312"/>
      <c r="K582" s="316" t="str">
        <f>IFERROR(IF(_xlfn.XLOOKUP($M582,Criterion_list!$C:$C,Criterion_list!A:A)=0,"",_xlfn.XLOOKUP($M582,Criterion_list!$C:$C,Criterion_list!A:A)),"")</f>
        <v/>
      </c>
      <c r="L582" s="317" t="str">
        <f>IFERROR(IF(_xlfn.XLOOKUP($M582,Criterion_list!$C:$C,Criterion_list!B:B)=0,"",_xlfn.XLOOKUP($M582,Criterion_list!$C:$C,Criterion_list!B:B)),"")</f>
        <v/>
      </c>
      <c r="M582" s="317" t="str">
        <f>IF(J582="","",_xlfn.XLOOKUP(J582,'Criteria Mapping'!B:B,'Criteria Mapping'!A:A))</f>
        <v/>
      </c>
      <c r="N582" s="318" t="str">
        <f>IFERROR(IF(_xlfn.XLOOKUP($J582,Criterion_list!$J:$J,Criterion_list!D:D)=0,"",_xlfn.XLOOKUP($J582,Criterion_list!$J:$J,Criterion_list!D:D)),"")</f>
        <v/>
      </c>
      <c r="O582" s="318" t="str">
        <f>IFERROR(IF(_xlfn.XLOOKUP($M582,Criterion_list!$C:$C,Criterion_list!E:E)=0,"",_xlfn.XLOOKUP($M582,Criterion_list!$C:$C,Criterion_list!E:E)),"")</f>
        <v/>
      </c>
      <c r="P582" s="330"/>
      <c r="Q582" s="304"/>
      <c r="R582" s="319" t="str">
        <f t="shared" si="8"/>
        <v/>
      </c>
      <c r="S582" s="304"/>
      <c r="T582" s="306"/>
      <c r="U582" s="305"/>
      <c r="V582" s="304"/>
      <c r="W582" s="304"/>
      <c r="X582" s="320" t="str">
        <f>IF(M582="","",_xlfn.XLOOKUP(M582,'Criteria Mapping'!A:A,'Criteria Mapping'!W:W))</f>
        <v/>
      </c>
      <c r="Y582" s="320" t="str">
        <f>IF(M582="","",_xlfn.XLOOKUP(M582,'Criteria Mapping'!A:A,'Criteria Mapping'!AH:AH))</f>
        <v/>
      </c>
      <c r="Z582" s="320" t="str">
        <f>IF(M582="","",_xlfn.XLOOKUP(M582,'Criteria Mapping'!A:A,'Criteria Mapping'!AD:AD))</f>
        <v/>
      </c>
      <c r="AA582"/>
      <c r="AC582" s="313"/>
      <c r="AE582" s="313"/>
      <c r="AG582" s="313"/>
      <c r="AI582" s="313"/>
      <c r="AK582" s="313"/>
      <c r="AM582" s="313"/>
      <c r="AO582" s="313"/>
      <c r="AQ582" s="313"/>
      <c r="AS582" s="313"/>
      <c r="AU582" s="313"/>
      <c r="KR582" s="313"/>
      <c r="KT582" s="313"/>
      <c r="KV582" s="313"/>
      <c r="KX582" s="313"/>
      <c r="KZ582" s="313"/>
      <c r="LB582" s="313"/>
      <c r="LD582" s="313"/>
      <c r="LF582" s="313"/>
      <c r="LH582" s="313"/>
      <c r="LJ582" s="313"/>
      <c r="LL582" s="313"/>
      <c r="LN582" s="313"/>
      <c r="LP582" s="313"/>
      <c r="LR582" s="313"/>
      <c r="LT582" s="313"/>
      <c r="LV582" s="313"/>
      <c r="LX582" s="313"/>
      <c r="LZ582" s="313"/>
      <c r="MB582" s="313"/>
      <c r="MD582" s="313"/>
      <c r="MF582" s="313"/>
      <c r="MH582" s="313"/>
      <c r="MJ582" s="313"/>
      <c r="ML582" s="313"/>
      <c r="MN582" s="313"/>
      <c r="MP582" s="313"/>
      <c r="MR582" s="313"/>
      <c r="MT582" s="313"/>
      <c r="MV582" s="313"/>
      <c r="MX582" s="313"/>
      <c r="MZ582" s="313"/>
      <c r="NB582" s="313"/>
      <c r="ND582" s="313"/>
      <c r="NF582" s="313"/>
      <c r="NH582" s="313"/>
      <c r="NJ582" s="313"/>
      <c r="NL582" s="313"/>
      <c r="NN582" s="313"/>
      <c r="NP582" s="313"/>
      <c r="NR582" s="313"/>
    </row>
    <row r="583" spans="1:382" s="281" customFormat="1" ht="150" customHeight="1">
      <c r="A583"/>
      <c r="B583"/>
      <c r="C583"/>
      <c r="D583"/>
      <c r="E583"/>
      <c r="F583"/>
      <c r="G583"/>
      <c r="H583"/>
      <c r="I583" t="str">
        <f>IF(M583="","",INDEX(Criterion_list!F:F,MATCH('MMS criteria'!M583,Criterion_list!C:C,0)))</f>
        <v/>
      </c>
      <c r="J583" s="312"/>
      <c r="K583" s="316" t="str">
        <f>IFERROR(IF(_xlfn.XLOOKUP($M583,Criterion_list!$C:$C,Criterion_list!A:A)=0,"",_xlfn.XLOOKUP($M583,Criterion_list!$C:$C,Criterion_list!A:A)),"")</f>
        <v/>
      </c>
      <c r="L583" s="317" t="str">
        <f>IFERROR(IF(_xlfn.XLOOKUP($M583,Criterion_list!$C:$C,Criterion_list!B:B)=0,"",_xlfn.XLOOKUP($M583,Criterion_list!$C:$C,Criterion_list!B:B)),"")</f>
        <v/>
      </c>
      <c r="M583" s="317" t="str">
        <f>IF(J583="","",_xlfn.XLOOKUP(J583,'Criteria Mapping'!B:B,'Criteria Mapping'!A:A))</f>
        <v/>
      </c>
      <c r="N583" s="318" t="str">
        <f>IFERROR(IF(_xlfn.XLOOKUP($J583,Criterion_list!$J:$J,Criterion_list!D:D)=0,"",_xlfn.XLOOKUP($J583,Criterion_list!$J:$J,Criterion_list!D:D)),"")</f>
        <v/>
      </c>
      <c r="O583" s="318" t="str">
        <f>IFERROR(IF(_xlfn.XLOOKUP($M583,Criterion_list!$C:$C,Criterion_list!E:E)=0,"",_xlfn.XLOOKUP($M583,Criterion_list!$C:$C,Criterion_list!E:E)),"")</f>
        <v/>
      </c>
      <c r="P583" s="330"/>
      <c r="Q583" s="304"/>
      <c r="R583" s="319" t="str">
        <f t="shared" si="8"/>
        <v/>
      </c>
      <c r="S583" s="304"/>
      <c r="T583" s="306"/>
      <c r="U583" s="305"/>
      <c r="V583" s="304"/>
      <c r="W583" s="304"/>
      <c r="X583" s="320" t="str">
        <f>IF(M583="","",_xlfn.XLOOKUP(M583,'Criteria Mapping'!A:A,'Criteria Mapping'!W:W))</f>
        <v/>
      </c>
      <c r="Y583" s="320" t="str">
        <f>IF(M583="","",_xlfn.XLOOKUP(M583,'Criteria Mapping'!A:A,'Criteria Mapping'!AH:AH))</f>
        <v/>
      </c>
      <c r="Z583" s="320" t="str">
        <f>IF(M583="","",_xlfn.XLOOKUP(M583,'Criteria Mapping'!A:A,'Criteria Mapping'!AD:AD))</f>
        <v/>
      </c>
      <c r="AA583"/>
      <c r="AC583" s="313"/>
      <c r="AE583" s="313"/>
      <c r="AG583" s="313"/>
      <c r="AI583" s="313"/>
      <c r="AK583" s="313"/>
      <c r="AM583" s="313"/>
      <c r="AO583" s="313"/>
      <c r="AQ583" s="313"/>
      <c r="AS583" s="313"/>
      <c r="AU583" s="313"/>
      <c r="KR583" s="313"/>
      <c r="KT583" s="313"/>
      <c r="KV583" s="313"/>
      <c r="KX583" s="313"/>
      <c r="KZ583" s="313"/>
      <c r="LB583" s="313"/>
      <c r="LD583" s="313"/>
      <c r="LF583" s="313"/>
      <c r="LH583" s="313"/>
      <c r="LJ583" s="313"/>
      <c r="LL583" s="313"/>
      <c r="LN583" s="313"/>
      <c r="LP583" s="313"/>
      <c r="LR583" s="313"/>
      <c r="LT583" s="313"/>
      <c r="LV583" s="313"/>
      <c r="LX583" s="313"/>
      <c r="LZ583" s="313"/>
      <c r="MB583" s="313"/>
      <c r="MD583" s="313"/>
      <c r="MF583" s="313"/>
      <c r="MH583" s="313"/>
      <c r="MJ583" s="313"/>
      <c r="ML583" s="313"/>
      <c r="MN583" s="313"/>
      <c r="MP583" s="313"/>
      <c r="MR583" s="313"/>
      <c r="MT583" s="313"/>
      <c r="MV583" s="313"/>
      <c r="MX583" s="313"/>
      <c r="MZ583" s="313"/>
      <c r="NB583" s="313"/>
      <c r="ND583" s="313"/>
      <c r="NF583" s="313"/>
      <c r="NH583" s="313"/>
      <c r="NJ583" s="313"/>
      <c r="NL583" s="313"/>
      <c r="NN583" s="313"/>
      <c r="NP583" s="313"/>
      <c r="NR583" s="313"/>
    </row>
    <row r="584" spans="1:382" s="281" customFormat="1" ht="150" customHeight="1">
      <c r="A584"/>
      <c r="B584"/>
      <c r="C584"/>
      <c r="D584"/>
      <c r="E584"/>
      <c r="F584"/>
      <c r="G584"/>
      <c r="H584"/>
      <c r="I584" t="str">
        <f>IF(M584="","",INDEX(Criterion_list!F:F,MATCH('MMS criteria'!M584,Criterion_list!C:C,0)))</f>
        <v/>
      </c>
      <c r="J584" s="312"/>
      <c r="K584" s="316" t="str">
        <f>IFERROR(IF(_xlfn.XLOOKUP($M584,Criterion_list!$C:$C,Criterion_list!A:A)=0,"",_xlfn.XLOOKUP($M584,Criterion_list!$C:$C,Criterion_list!A:A)),"")</f>
        <v/>
      </c>
      <c r="L584" s="317" t="str">
        <f>IFERROR(IF(_xlfn.XLOOKUP($M584,Criterion_list!$C:$C,Criterion_list!B:B)=0,"",_xlfn.XLOOKUP($M584,Criterion_list!$C:$C,Criterion_list!B:B)),"")</f>
        <v/>
      </c>
      <c r="M584" s="317" t="str">
        <f>IF(J584="","",_xlfn.XLOOKUP(J584,'Criteria Mapping'!B:B,'Criteria Mapping'!A:A))</f>
        <v/>
      </c>
      <c r="N584" s="318" t="str">
        <f>IFERROR(IF(_xlfn.XLOOKUP($J584,Criterion_list!$J:$J,Criterion_list!D:D)=0,"",_xlfn.XLOOKUP($J584,Criterion_list!$J:$J,Criterion_list!D:D)),"")</f>
        <v/>
      </c>
      <c r="O584" s="318" t="str">
        <f>IFERROR(IF(_xlfn.XLOOKUP($M584,Criterion_list!$C:$C,Criterion_list!E:E)=0,"",_xlfn.XLOOKUP($M584,Criterion_list!$C:$C,Criterion_list!E:E)),"")</f>
        <v/>
      </c>
      <c r="P584" s="330"/>
      <c r="Q584" s="304"/>
      <c r="R584" s="319" t="str">
        <f t="shared" si="8"/>
        <v/>
      </c>
      <c r="S584" s="304"/>
      <c r="T584" s="306"/>
      <c r="U584" s="305"/>
      <c r="V584" s="304"/>
      <c r="W584" s="304"/>
      <c r="X584" s="320" t="str">
        <f>IF(M584="","",_xlfn.XLOOKUP(M584,'Criteria Mapping'!A:A,'Criteria Mapping'!W:W))</f>
        <v/>
      </c>
      <c r="Y584" s="320" t="str">
        <f>IF(M584="","",_xlfn.XLOOKUP(M584,'Criteria Mapping'!A:A,'Criteria Mapping'!AH:AH))</f>
        <v/>
      </c>
      <c r="Z584" s="320" t="str">
        <f>IF(M584="","",_xlfn.XLOOKUP(M584,'Criteria Mapping'!A:A,'Criteria Mapping'!AD:AD))</f>
        <v/>
      </c>
      <c r="AA584"/>
      <c r="AC584" s="313"/>
      <c r="AE584" s="313"/>
      <c r="AG584" s="313"/>
      <c r="AI584" s="313"/>
      <c r="AK584" s="313"/>
      <c r="AM584" s="313"/>
      <c r="AO584" s="313"/>
      <c r="AQ584" s="313"/>
      <c r="AS584" s="313"/>
      <c r="AU584" s="313"/>
      <c r="KR584" s="313"/>
      <c r="KT584" s="313"/>
      <c r="KV584" s="313"/>
      <c r="KX584" s="313"/>
      <c r="KZ584" s="313"/>
      <c r="LB584" s="313"/>
      <c r="LD584" s="313"/>
      <c r="LF584" s="313"/>
      <c r="LH584" s="313"/>
      <c r="LJ584" s="313"/>
      <c r="LL584" s="313"/>
      <c r="LN584" s="313"/>
      <c r="LP584" s="313"/>
      <c r="LR584" s="313"/>
      <c r="LT584" s="313"/>
      <c r="LV584" s="313"/>
      <c r="LX584" s="313"/>
      <c r="LZ584" s="313"/>
      <c r="MB584" s="313"/>
      <c r="MD584" s="313"/>
      <c r="MF584" s="313"/>
      <c r="MH584" s="313"/>
      <c r="MJ584" s="313"/>
      <c r="ML584" s="313"/>
      <c r="MN584" s="313"/>
      <c r="MP584" s="313"/>
      <c r="MR584" s="313"/>
      <c r="MT584" s="313"/>
      <c r="MV584" s="313"/>
      <c r="MX584" s="313"/>
      <c r="MZ584" s="313"/>
      <c r="NB584" s="313"/>
      <c r="ND584" s="313"/>
      <c r="NF584" s="313"/>
      <c r="NH584" s="313"/>
      <c r="NJ584" s="313"/>
      <c r="NL584" s="313"/>
      <c r="NN584" s="313"/>
      <c r="NP584" s="313"/>
      <c r="NR584" s="313"/>
    </row>
    <row r="585" spans="1:382" s="281" customFormat="1" ht="150" customHeight="1">
      <c r="A585"/>
      <c r="B585"/>
      <c r="C585"/>
      <c r="D585"/>
      <c r="E585"/>
      <c r="F585"/>
      <c r="G585"/>
      <c r="H585"/>
      <c r="I585" t="str">
        <f>IF(M585="","",INDEX(Criterion_list!F:F,MATCH('MMS criteria'!M585,Criterion_list!C:C,0)))</f>
        <v/>
      </c>
      <c r="J585" s="312"/>
      <c r="K585" s="316" t="str">
        <f>IFERROR(IF(_xlfn.XLOOKUP($M585,Criterion_list!$C:$C,Criterion_list!A:A)=0,"",_xlfn.XLOOKUP($M585,Criterion_list!$C:$C,Criterion_list!A:A)),"")</f>
        <v/>
      </c>
      <c r="L585" s="317" t="str">
        <f>IFERROR(IF(_xlfn.XLOOKUP($M585,Criterion_list!$C:$C,Criterion_list!B:B)=0,"",_xlfn.XLOOKUP($M585,Criterion_list!$C:$C,Criterion_list!B:B)),"")</f>
        <v/>
      </c>
      <c r="M585" s="317" t="str">
        <f>IF(J585="","",_xlfn.XLOOKUP(J585,'Criteria Mapping'!B:B,'Criteria Mapping'!A:A))</f>
        <v/>
      </c>
      <c r="N585" s="318" t="str">
        <f>IFERROR(IF(_xlfn.XLOOKUP($J585,Criterion_list!$J:$J,Criterion_list!D:D)=0,"",_xlfn.XLOOKUP($J585,Criterion_list!$J:$J,Criterion_list!D:D)),"")</f>
        <v/>
      </c>
      <c r="O585" s="318" t="str">
        <f>IFERROR(IF(_xlfn.XLOOKUP($M585,Criterion_list!$C:$C,Criterion_list!E:E)=0,"",_xlfn.XLOOKUP($M585,Criterion_list!$C:$C,Criterion_list!E:E)),"")</f>
        <v/>
      </c>
      <c r="P585" s="330"/>
      <c r="Q585" s="304"/>
      <c r="R585" s="319" t="str">
        <f t="shared" si="8"/>
        <v/>
      </c>
      <c r="S585" s="304"/>
      <c r="T585" s="306"/>
      <c r="U585" s="305"/>
      <c r="V585" s="304"/>
      <c r="W585" s="304"/>
      <c r="X585" s="320" t="str">
        <f>IF(M585="","",_xlfn.XLOOKUP(M585,'Criteria Mapping'!A:A,'Criteria Mapping'!W:W))</f>
        <v/>
      </c>
      <c r="Y585" s="320" t="str">
        <f>IF(M585="","",_xlfn.XLOOKUP(M585,'Criteria Mapping'!A:A,'Criteria Mapping'!AH:AH))</f>
        <v/>
      </c>
      <c r="Z585" s="320" t="str">
        <f>IF(M585="","",_xlfn.XLOOKUP(M585,'Criteria Mapping'!A:A,'Criteria Mapping'!AD:AD))</f>
        <v/>
      </c>
      <c r="AA585"/>
      <c r="AC585" s="313"/>
      <c r="AE585" s="313"/>
      <c r="AG585" s="313"/>
      <c r="AI585" s="313"/>
      <c r="AK585" s="313"/>
      <c r="AM585" s="313"/>
      <c r="AO585" s="313"/>
      <c r="AQ585" s="313"/>
      <c r="AS585" s="313"/>
      <c r="AU585" s="313"/>
      <c r="KR585" s="313"/>
      <c r="KT585" s="313"/>
      <c r="KV585" s="313"/>
      <c r="KX585" s="313"/>
      <c r="KZ585" s="313"/>
      <c r="LB585" s="313"/>
      <c r="LD585" s="313"/>
      <c r="LF585" s="313"/>
      <c r="LH585" s="313"/>
      <c r="LJ585" s="313"/>
      <c r="LL585" s="313"/>
      <c r="LN585" s="313"/>
      <c r="LP585" s="313"/>
      <c r="LR585" s="313"/>
      <c r="LT585" s="313"/>
      <c r="LV585" s="313"/>
      <c r="LX585" s="313"/>
      <c r="LZ585" s="313"/>
      <c r="MB585" s="313"/>
      <c r="MD585" s="313"/>
      <c r="MF585" s="313"/>
      <c r="MH585" s="313"/>
      <c r="MJ585" s="313"/>
      <c r="ML585" s="313"/>
      <c r="MN585" s="313"/>
      <c r="MP585" s="313"/>
      <c r="MR585" s="313"/>
      <c r="MT585" s="313"/>
      <c r="MV585" s="313"/>
      <c r="MX585" s="313"/>
      <c r="MZ585" s="313"/>
      <c r="NB585" s="313"/>
      <c r="ND585" s="313"/>
      <c r="NF585" s="313"/>
      <c r="NH585" s="313"/>
      <c r="NJ585" s="313"/>
      <c r="NL585" s="313"/>
      <c r="NN585" s="313"/>
      <c r="NP585" s="313"/>
      <c r="NR585" s="313"/>
    </row>
    <row r="586" spans="1:382" s="281" customFormat="1" ht="150" customHeight="1">
      <c r="A586"/>
      <c r="B586"/>
      <c r="C586"/>
      <c r="D586"/>
      <c r="E586"/>
      <c r="F586"/>
      <c r="G586"/>
      <c r="H586"/>
      <c r="I586" t="str">
        <f>IF(M586="","",INDEX(Criterion_list!F:F,MATCH('MMS criteria'!M586,Criterion_list!C:C,0)))</f>
        <v/>
      </c>
      <c r="J586" s="312"/>
      <c r="K586" s="316" t="str">
        <f>IFERROR(IF(_xlfn.XLOOKUP($M586,Criterion_list!$C:$C,Criterion_list!A:A)=0,"",_xlfn.XLOOKUP($M586,Criterion_list!$C:$C,Criterion_list!A:A)),"")</f>
        <v/>
      </c>
      <c r="L586" s="317" t="str">
        <f>IFERROR(IF(_xlfn.XLOOKUP($M586,Criterion_list!$C:$C,Criterion_list!B:B)=0,"",_xlfn.XLOOKUP($M586,Criterion_list!$C:$C,Criterion_list!B:B)),"")</f>
        <v/>
      </c>
      <c r="M586" s="317" t="str">
        <f>IF(J586="","",_xlfn.XLOOKUP(J586,'Criteria Mapping'!B:B,'Criteria Mapping'!A:A))</f>
        <v/>
      </c>
      <c r="N586" s="318" t="str">
        <f>IFERROR(IF(_xlfn.XLOOKUP($J586,Criterion_list!$J:$J,Criterion_list!D:D)=0,"",_xlfn.XLOOKUP($J586,Criterion_list!$J:$J,Criterion_list!D:D)),"")</f>
        <v/>
      </c>
      <c r="O586" s="318" t="str">
        <f>IFERROR(IF(_xlfn.XLOOKUP($M586,Criterion_list!$C:$C,Criterion_list!E:E)=0,"",_xlfn.XLOOKUP($M586,Criterion_list!$C:$C,Criterion_list!E:E)),"")</f>
        <v/>
      </c>
      <c r="P586" s="330"/>
      <c r="Q586" s="304"/>
      <c r="R586" s="319" t="str">
        <f t="shared" si="8"/>
        <v/>
      </c>
      <c r="S586" s="304"/>
      <c r="T586" s="306"/>
      <c r="U586" s="305"/>
      <c r="V586" s="304"/>
      <c r="W586" s="304"/>
      <c r="X586" s="320" t="str">
        <f>IF(M586="","",_xlfn.XLOOKUP(M586,'Criteria Mapping'!A:A,'Criteria Mapping'!W:W))</f>
        <v/>
      </c>
      <c r="Y586" s="320" t="str">
        <f>IF(M586="","",_xlfn.XLOOKUP(M586,'Criteria Mapping'!A:A,'Criteria Mapping'!AH:AH))</f>
        <v/>
      </c>
      <c r="Z586" s="320" t="str">
        <f>IF(M586="","",_xlfn.XLOOKUP(M586,'Criteria Mapping'!A:A,'Criteria Mapping'!AD:AD))</f>
        <v/>
      </c>
      <c r="AA586"/>
      <c r="AC586" s="313"/>
      <c r="AE586" s="313"/>
      <c r="AG586" s="313"/>
      <c r="AI586" s="313"/>
      <c r="AK586" s="313"/>
      <c r="AM586" s="313"/>
      <c r="AO586" s="313"/>
      <c r="AQ586" s="313"/>
      <c r="AS586" s="313"/>
      <c r="AU586" s="313"/>
      <c r="KR586" s="313"/>
      <c r="KT586" s="313"/>
      <c r="KV586" s="313"/>
      <c r="KX586" s="313"/>
      <c r="KZ586" s="313"/>
      <c r="LB586" s="313"/>
      <c r="LD586" s="313"/>
      <c r="LF586" s="313"/>
      <c r="LH586" s="313"/>
      <c r="LJ586" s="313"/>
      <c r="LL586" s="313"/>
      <c r="LN586" s="313"/>
      <c r="LP586" s="313"/>
      <c r="LR586" s="313"/>
      <c r="LT586" s="313"/>
      <c r="LV586" s="313"/>
      <c r="LX586" s="313"/>
      <c r="LZ586" s="313"/>
      <c r="MB586" s="313"/>
      <c r="MD586" s="313"/>
      <c r="MF586" s="313"/>
      <c r="MH586" s="313"/>
      <c r="MJ586" s="313"/>
      <c r="ML586" s="313"/>
      <c r="MN586" s="313"/>
      <c r="MP586" s="313"/>
      <c r="MR586" s="313"/>
      <c r="MT586" s="313"/>
      <c r="MV586" s="313"/>
      <c r="MX586" s="313"/>
      <c r="MZ586" s="313"/>
      <c r="NB586" s="313"/>
      <c r="ND586" s="313"/>
      <c r="NF586" s="313"/>
      <c r="NH586" s="313"/>
      <c r="NJ586" s="313"/>
      <c r="NL586" s="313"/>
      <c r="NN586" s="313"/>
      <c r="NP586" s="313"/>
      <c r="NR586" s="313"/>
    </row>
    <row r="587" spans="1:382" s="281" customFormat="1" ht="150" customHeight="1">
      <c r="A587"/>
      <c r="B587"/>
      <c r="C587"/>
      <c r="D587"/>
      <c r="E587"/>
      <c r="F587"/>
      <c r="G587"/>
      <c r="H587"/>
      <c r="I587" t="str">
        <f>IF(M587="","",INDEX(Criterion_list!F:F,MATCH('MMS criteria'!M587,Criterion_list!C:C,0)))</f>
        <v/>
      </c>
      <c r="J587" s="312"/>
      <c r="K587" s="316" t="str">
        <f>IFERROR(IF(_xlfn.XLOOKUP($M587,Criterion_list!$C:$C,Criterion_list!A:A)=0,"",_xlfn.XLOOKUP($M587,Criterion_list!$C:$C,Criterion_list!A:A)),"")</f>
        <v/>
      </c>
      <c r="L587" s="317" t="str">
        <f>IFERROR(IF(_xlfn.XLOOKUP($M587,Criterion_list!$C:$C,Criterion_list!B:B)=0,"",_xlfn.XLOOKUP($M587,Criterion_list!$C:$C,Criterion_list!B:B)),"")</f>
        <v/>
      </c>
      <c r="M587" s="317" t="str">
        <f>IF(J587="","",_xlfn.XLOOKUP(J587,'Criteria Mapping'!B:B,'Criteria Mapping'!A:A))</f>
        <v/>
      </c>
      <c r="N587" s="318" t="str">
        <f>IFERROR(IF(_xlfn.XLOOKUP($J587,Criterion_list!$J:$J,Criterion_list!D:D)=0,"",_xlfn.XLOOKUP($J587,Criterion_list!$J:$J,Criterion_list!D:D)),"")</f>
        <v/>
      </c>
      <c r="O587" s="318" t="str">
        <f>IFERROR(IF(_xlfn.XLOOKUP($M587,Criterion_list!$C:$C,Criterion_list!E:E)=0,"",_xlfn.XLOOKUP($M587,Criterion_list!$C:$C,Criterion_list!E:E)),"")</f>
        <v/>
      </c>
      <c r="P587" s="330"/>
      <c r="Q587" s="304"/>
      <c r="R587" s="319" t="str">
        <f t="shared" si="8"/>
        <v/>
      </c>
      <c r="S587" s="304"/>
      <c r="T587" s="306"/>
      <c r="U587" s="305"/>
      <c r="V587" s="304"/>
      <c r="W587" s="304"/>
      <c r="X587" s="320" t="str">
        <f>IF(M587="","",_xlfn.XLOOKUP(M587,'Criteria Mapping'!A:A,'Criteria Mapping'!W:W))</f>
        <v/>
      </c>
      <c r="Y587" s="320" t="str">
        <f>IF(M587="","",_xlfn.XLOOKUP(M587,'Criteria Mapping'!A:A,'Criteria Mapping'!AH:AH))</f>
        <v/>
      </c>
      <c r="Z587" s="320" t="str">
        <f>IF(M587="","",_xlfn.XLOOKUP(M587,'Criteria Mapping'!A:A,'Criteria Mapping'!AD:AD))</f>
        <v/>
      </c>
      <c r="AA587"/>
      <c r="AC587" s="313"/>
      <c r="AE587" s="313"/>
      <c r="AG587" s="313"/>
      <c r="AI587" s="313"/>
      <c r="AK587" s="313"/>
      <c r="AM587" s="313"/>
      <c r="AO587" s="313"/>
      <c r="AQ587" s="313"/>
      <c r="AS587" s="313"/>
      <c r="AU587" s="313"/>
      <c r="KR587" s="313"/>
      <c r="KT587" s="313"/>
      <c r="KV587" s="313"/>
      <c r="KX587" s="313"/>
      <c r="KZ587" s="313"/>
      <c r="LB587" s="313"/>
      <c r="LD587" s="313"/>
      <c r="LF587" s="313"/>
      <c r="LH587" s="313"/>
      <c r="LJ587" s="313"/>
      <c r="LL587" s="313"/>
      <c r="LN587" s="313"/>
      <c r="LP587" s="313"/>
      <c r="LR587" s="313"/>
      <c r="LT587" s="313"/>
      <c r="LV587" s="313"/>
      <c r="LX587" s="313"/>
      <c r="LZ587" s="313"/>
      <c r="MB587" s="313"/>
      <c r="MD587" s="313"/>
      <c r="MF587" s="313"/>
      <c r="MH587" s="313"/>
      <c r="MJ587" s="313"/>
      <c r="ML587" s="313"/>
      <c r="MN587" s="313"/>
      <c r="MP587" s="313"/>
      <c r="MR587" s="313"/>
      <c r="MT587" s="313"/>
      <c r="MV587" s="313"/>
      <c r="MX587" s="313"/>
      <c r="MZ587" s="313"/>
      <c r="NB587" s="313"/>
      <c r="ND587" s="313"/>
      <c r="NF587" s="313"/>
      <c r="NH587" s="313"/>
      <c r="NJ587" s="313"/>
      <c r="NL587" s="313"/>
      <c r="NN587" s="313"/>
      <c r="NP587" s="313"/>
      <c r="NR587" s="313"/>
    </row>
    <row r="588" spans="1:382" s="281" customFormat="1" ht="150" customHeight="1">
      <c r="A588"/>
      <c r="B588"/>
      <c r="C588"/>
      <c r="D588"/>
      <c r="E588"/>
      <c r="F588"/>
      <c r="G588"/>
      <c r="H588"/>
      <c r="I588" t="str">
        <f>IF(M588="","",INDEX(Criterion_list!F:F,MATCH('MMS criteria'!M588,Criterion_list!C:C,0)))</f>
        <v/>
      </c>
      <c r="J588" s="312"/>
      <c r="K588" s="316" t="str">
        <f>IFERROR(IF(_xlfn.XLOOKUP($M588,Criterion_list!$C:$C,Criterion_list!A:A)=0,"",_xlfn.XLOOKUP($M588,Criterion_list!$C:$C,Criterion_list!A:A)),"")</f>
        <v/>
      </c>
      <c r="L588" s="317" t="str">
        <f>IFERROR(IF(_xlfn.XLOOKUP($M588,Criterion_list!$C:$C,Criterion_list!B:B)=0,"",_xlfn.XLOOKUP($M588,Criterion_list!$C:$C,Criterion_list!B:B)),"")</f>
        <v/>
      </c>
      <c r="M588" s="317" t="str">
        <f>IF(J588="","",_xlfn.XLOOKUP(J588,'Criteria Mapping'!B:B,'Criteria Mapping'!A:A))</f>
        <v/>
      </c>
      <c r="N588" s="318" t="str">
        <f>IFERROR(IF(_xlfn.XLOOKUP($J588,Criterion_list!$J:$J,Criterion_list!D:D)=0,"",_xlfn.XLOOKUP($J588,Criterion_list!$J:$J,Criterion_list!D:D)),"")</f>
        <v/>
      </c>
      <c r="O588" s="318" t="str">
        <f>IFERROR(IF(_xlfn.XLOOKUP($M588,Criterion_list!$C:$C,Criterion_list!E:E)=0,"",_xlfn.XLOOKUP($M588,Criterion_list!$C:$C,Criterion_list!E:E)),"")</f>
        <v/>
      </c>
      <c r="P588" s="330"/>
      <c r="Q588" s="304"/>
      <c r="R588" s="319" t="str">
        <f t="shared" si="8"/>
        <v/>
      </c>
      <c r="S588" s="304"/>
      <c r="T588" s="306"/>
      <c r="U588" s="305"/>
      <c r="V588" s="304"/>
      <c r="W588" s="304"/>
      <c r="X588" s="320" t="str">
        <f>IF(M588="","",_xlfn.XLOOKUP(M588,'Criteria Mapping'!A:A,'Criteria Mapping'!W:W))</f>
        <v/>
      </c>
      <c r="Y588" s="320" t="str">
        <f>IF(M588="","",_xlfn.XLOOKUP(M588,'Criteria Mapping'!A:A,'Criteria Mapping'!AH:AH))</f>
        <v/>
      </c>
      <c r="Z588" s="320" t="str">
        <f>IF(M588="","",_xlfn.XLOOKUP(M588,'Criteria Mapping'!A:A,'Criteria Mapping'!AD:AD))</f>
        <v/>
      </c>
      <c r="AA588"/>
      <c r="AC588" s="313"/>
      <c r="AE588" s="313"/>
      <c r="AG588" s="313"/>
      <c r="AI588" s="313"/>
      <c r="AK588" s="313"/>
      <c r="AM588" s="313"/>
      <c r="AO588" s="313"/>
      <c r="AQ588" s="313"/>
      <c r="AS588" s="313"/>
      <c r="AU588" s="313"/>
      <c r="KR588" s="313"/>
      <c r="KT588" s="313"/>
      <c r="KV588" s="313"/>
      <c r="KX588" s="313"/>
      <c r="KZ588" s="313"/>
      <c r="LB588" s="313"/>
      <c r="LD588" s="313"/>
      <c r="LF588" s="313"/>
      <c r="LH588" s="313"/>
      <c r="LJ588" s="313"/>
      <c r="LL588" s="313"/>
      <c r="LN588" s="313"/>
      <c r="LP588" s="313"/>
      <c r="LR588" s="313"/>
      <c r="LT588" s="313"/>
      <c r="LV588" s="313"/>
      <c r="LX588" s="313"/>
      <c r="LZ588" s="313"/>
      <c r="MB588" s="313"/>
      <c r="MD588" s="313"/>
      <c r="MF588" s="313"/>
      <c r="MH588" s="313"/>
      <c r="MJ588" s="313"/>
      <c r="ML588" s="313"/>
      <c r="MN588" s="313"/>
      <c r="MP588" s="313"/>
      <c r="MR588" s="313"/>
      <c r="MT588" s="313"/>
      <c r="MV588" s="313"/>
      <c r="MX588" s="313"/>
      <c r="MZ588" s="313"/>
      <c r="NB588" s="313"/>
      <c r="ND588" s="313"/>
      <c r="NF588" s="313"/>
      <c r="NH588" s="313"/>
      <c r="NJ588" s="313"/>
      <c r="NL588" s="313"/>
      <c r="NN588" s="313"/>
      <c r="NP588" s="313"/>
      <c r="NR588" s="313"/>
    </row>
    <row r="589" spans="1:382" s="281" customFormat="1" ht="150" customHeight="1">
      <c r="A589"/>
      <c r="B589"/>
      <c r="C589"/>
      <c r="D589"/>
      <c r="E589"/>
      <c r="F589"/>
      <c r="G589"/>
      <c r="H589"/>
      <c r="I589" t="str">
        <f>IF(M589="","",INDEX(Criterion_list!F:F,MATCH('MMS criteria'!M589,Criterion_list!C:C,0)))</f>
        <v/>
      </c>
      <c r="J589" s="312"/>
      <c r="K589" s="316" t="str">
        <f>IFERROR(IF(_xlfn.XLOOKUP($M589,Criterion_list!$C:$C,Criterion_list!A:A)=0,"",_xlfn.XLOOKUP($M589,Criterion_list!$C:$C,Criterion_list!A:A)),"")</f>
        <v/>
      </c>
      <c r="L589" s="317" t="str">
        <f>IFERROR(IF(_xlfn.XLOOKUP($M589,Criterion_list!$C:$C,Criterion_list!B:B)=0,"",_xlfn.XLOOKUP($M589,Criterion_list!$C:$C,Criterion_list!B:B)),"")</f>
        <v/>
      </c>
      <c r="M589" s="317" t="str">
        <f>IF(J589="","",_xlfn.XLOOKUP(J589,'Criteria Mapping'!B:B,'Criteria Mapping'!A:A))</f>
        <v/>
      </c>
      <c r="N589" s="318" t="str">
        <f>IFERROR(IF(_xlfn.XLOOKUP($J589,Criterion_list!$J:$J,Criterion_list!D:D)=0,"",_xlfn.XLOOKUP($J589,Criterion_list!$J:$J,Criterion_list!D:D)),"")</f>
        <v/>
      </c>
      <c r="O589" s="318" t="str">
        <f>IFERROR(IF(_xlfn.XLOOKUP($M589,Criterion_list!$C:$C,Criterion_list!E:E)=0,"",_xlfn.XLOOKUP($M589,Criterion_list!$C:$C,Criterion_list!E:E)),"")</f>
        <v/>
      </c>
      <c r="P589" s="330"/>
      <c r="Q589" s="304"/>
      <c r="R589" s="319" t="str">
        <f t="shared" si="8"/>
        <v/>
      </c>
      <c r="S589" s="304"/>
      <c r="T589" s="306"/>
      <c r="U589" s="305"/>
      <c r="V589" s="304"/>
      <c r="W589" s="304"/>
      <c r="X589" s="320" t="str">
        <f>IF(M589="","",_xlfn.XLOOKUP(M589,'Criteria Mapping'!A:A,'Criteria Mapping'!W:W))</f>
        <v/>
      </c>
      <c r="Y589" s="320" t="str">
        <f>IF(M589="","",_xlfn.XLOOKUP(M589,'Criteria Mapping'!A:A,'Criteria Mapping'!AH:AH))</f>
        <v/>
      </c>
      <c r="Z589" s="320" t="str">
        <f>IF(M589="","",_xlfn.XLOOKUP(M589,'Criteria Mapping'!A:A,'Criteria Mapping'!AD:AD))</f>
        <v/>
      </c>
      <c r="AA589"/>
      <c r="AC589" s="313"/>
      <c r="AE589" s="313"/>
      <c r="AG589" s="313"/>
      <c r="AI589" s="313"/>
      <c r="AK589" s="313"/>
      <c r="AM589" s="313"/>
      <c r="AO589" s="313"/>
      <c r="AQ589" s="313"/>
      <c r="AS589" s="313"/>
      <c r="AU589" s="313"/>
      <c r="KR589" s="313"/>
      <c r="KT589" s="313"/>
      <c r="KV589" s="313"/>
      <c r="KX589" s="313"/>
      <c r="KZ589" s="313"/>
      <c r="LB589" s="313"/>
      <c r="LD589" s="313"/>
      <c r="LF589" s="313"/>
      <c r="LH589" s="313"/>
      <c r="LJ589" s="313"/>
      <c r="LL589" s="313"/>
      <c r="LN589" s="313"/>
      <c r="LP589" s="313"/>
      <c r="LR589" s="313"/>
      <c r="LT589" s="313"/>
      <c r="LV589" s="313"/>
      <c r="LX589" s="313"/>
      <c r="LZ589" s="313"/>
      <c r="MB589" s="313"/>
      <c r="MD589" s="313"/>
      <c r="MF589" s="313"/>
      <c r="MH589" s="313"/>
      <c r="MJ589" s="313"/>
      <c r="ML589" s="313"/>
      <c r="MN589" s="313"/>
      <c r="MP589" s="313"/>
      <c r="MR589" s="313"/>
      <c r="MT589" s="313"/>
      <c r="MV589" s="313"/>
      <c r="MX589" s="313"/>
      <c r="MZ589" s="313"/>
      <c r="NB589" s="313"/>
      <c r="ND589" s="313"/>
      <c r="NF589" s="313"/>
      <c r="NH589" s="313"/>
      <c r="NJ589" s="313"/>
      <c r="NL589" s="313"/>
      <c r="NN589" s="313"/>
      <c r="NP589" s="313"/>
      <c r="NR589" s="313"/>
    </row>
    <row r="590" spans="1:382" s="281" customFormat="1" ht="150" customHeight="1">
      <c r="A590"/>
      <c r="B590"/>
      <c r="C590"/>
      <c r="D590"/>
      <c r="E590"/>
      <c r="F590"/>
      <c r="G590"/>
      <c r="H590"/>
      <c r="I590" t="str">
        <f>IF(M590="","",INDEX(Criterion_list!F:F,MATCH('MMS criteria'!M590,Criterion_list!C:C,0)))</f>
        <v/>
      </c>
      <c r="J590" s="312"/>
      <c r="K590" s="316" t="str">
        <f>IFERROR(IF(_xlfn.XLOOKUP($M590,Criterion_list!$C:$C,Criterion_list!A:A)=0,"",_xlfn.XLOOKUP($M590,Criterion_list!$C:$C,Criterion_list!A:A)),"")</f>
        <v/>
      </c>
      <c r="L590" s="317" t="str">
        <f>IFERROR(IF(_xlfn.XLOOKUP($M590,Criterion_list!$C:$C,Criterion_list!B:B)=0,"",_xlfn.XLOOKUP($M590,Criterion_list!$C:$C,Criterion_list!B:B)),"")</f>
        <v/>
      </c>
      <c r="M590" s="317" t="str">
        <f>IF(J590="","",_xlfn.XLOOKUP(J590,'Criteria Mapping'!B:B,'Criteria Mapping'!A:A))</f>
        <v/>
      </c>
      <c r="N590" s="318" t="str">
        <f>IFERROR(IF(_xlfn.XLOOKUP($J590,Criterion_list!$J:$J,Criterion_list!D:D)=0,"",_xlfn.XLOOKUP($J590,Criterion_list!$J:$J,Criterion_list!D:D)),"")</f>
        <v/>
      </c>
      <c r="O590" s="318" t="str">
        <f>IFERROR(IF(_xlfn.XLOOKUP($M590,Criterion_list!$C:$C,Criterion_list!E:E)=0,"",_xlfn.XLOOKUP($M590,Criterion_list!$C:$C,Criterion_list!E:E)),"")</f>
        <v/>
      </c>
      <c r="P590" s="330"/>
      <c r="Q590" s="304"/>
      <c r="R590" s="319" t="str">
        <f t="shared" si="8"/>
        <v/>
      </c>
      <c r="S590" s="304"/>
      <c r="T590" s="306"/>
      <c r="U590" s="305"/>
      <c r="V590" s="304"/>
      <c r="W590" s="304"/>
      <c r="X590" s="320" t="str">
        <f>IF(M590="","",_xlfn.XLOOKUP(M590,'Criteria Mapping'!A:A,'Criteria Mapping'!W:W))</f>
        <v/>
      </c>
      <c r="Y590" s="320" t="str">
        <f>IF(M590="","",_xlfn.XLOOKUP(M590,'Criteria Mapping'!A:A,'Criteria Mapping'!AH:AH))</f>
        <v/>
      </c>
      <c r="Z590" s="320" t="str">
        <f>IF(M590="","",_xlfn.XLOOKUP(M590,'Criteria Mapping'!A:A,'Criteria Mapping'!AD:AD))</f>
        <v/>
      </c>
      <c r="AA590"/>
      <c r="AC590" s="313"/>
      <c r="AE590" s="313"/>
      <c r="AG590" s="313"/>
      <c r="AI590" s="313"/>
      <c r="AK590" s="313"/>
      <c r="AM590" s="313"/>
      <c r="AO590" s="313"/>
      <c r="AQ590" s="313"/>
      <c r="AS590" s="313"/>
      <c r="AU590" s="313"/>
      <c r="KR590" s="313"/>
      <c r="KT590" s="313"/>
      <c r="KV590" s="313"/>
      <c r="KX590" s="313"/>
      <c r="KZ590" s="313"/>
      <c r="LB590" s="313"/>
      <c r="LD590" s="313"/>
      <c r="LF590" s="313"/>
      <c r="LH590" s="313"/>
      <c r="LJ590" s="313"/>
      <c r="LL590" s="313"/>
      <c r="LN590" s="313"/>
      <c r="LP590" s="313"/>
      <c r="LR590" s="313"/>
      <c r="LT590" s="313"/>
      <c r="LV590" s="313"/>
      <c r="LX590" s="313"/>
      <c r="LZ590" s="313"/>
      <c r="MB590" s="313"/>
      <c r="MD590" s="313"/>
      <c r="MF590" s="313"/>
      <c r="MH590" s="313"/>
      <c r="MJ590" s="313"/>
      <c r="ML590" s="313"/>
      <c r="MN590" s="313"/>
      <c r="MP590" s="313"/>
      <c r="MR590" s="313"/>
      <c r="MT590" s="313"/>
      <c r="MV590" s="313"/>
      <c r="MX590" s="313"/>
      <c r="MZ590" s="313"/>
      <c r="NB590" s="313"/>
      <c r="ND590" s="313"/>
      <c r="NF590" s="313"/>
      <c r="NH590" s="313"/>
      <c r="NJ590" s="313"/>
      <c r="NL590" s="313"/>
      <c r="NN590" s="313"/>
      <c r="NP590" s="313"/>
      <c r="NR590" s="313"/>
    </row>
    <row r="591" spans="1:382" s="281" customFormat="1" ht="150" customHeight="1">
      <c r="A591"/>
      <c r="B591"/>
      <c r="C591"/>
      <c r="D591"/>
      <c r="E591"/>
      <c r="F591"/>
      <c r="G591"/>
      <c r="H591"/>
      <c r="I591" t="str">
        <f>IF(M591="","",INDEX(Criterion_list!F:F,MATCH('MMS criteria'!M591,Criterion_list!C:C,0)))</f>
        <v/>
      </c>
      <c r="J591" s="312"/>
      <c r="K591" s="316" t="str">
        <f>IFERROR(IF(_xlfn.XLOOKUP($M591,Criterion_list!$C:$C,Criterion_list!A:A)=0,"",_xlfn.XLOOKUP($M591,Criterion_list!$C:$C,Criterion_list!A:A)),"")</f>
        <v/>
      </c>
      <c r="L591" s="317" t="str">
        <f>IFERROR(IF(_xlfn.XLOOKUP($M591,Criterion_list!$C:$C,Criterion_list!B:B)=0,"",_xlfn.XLOOKUP($M591,Criterion_list!$C:$C,Criterion_list!B:B)),"")</f>
        <v/>
      </c>
      <c r="M591" s="317" t="str">
        <f>IF(J591="","",_xlfn.XLOOKUP(J591,'Criteria Mapping'!B:B,'Criteria Mapping'!A:A))</f>
        <v/>
      </c>
      <c r="N591" s="318" t="str">
        <f>IFERROR(IF(_xlfn.XLOOKUP($J591,Criterion_list!$J:$J,Criterion_list!D:D)=0,"",_xlfn.XLOOKUP($J591,Criterion_list!$J:$J,Criterion_list!D:D)),"")</f>
        <v/>
      </c>
      <c r="O591" s="318" t="str">
        <f>IFERROR(IF(_xlfn.XLOOKUP($M591,Criterion_list!$C:$C,Criterion_list!E:E)=0,"",_xlfn.XLOOKUP($M591,Criterion_list!$C:$C,Criterion_list!E:E)),"")</f>
        <v/>
      </c>
      <c r="P591" s="330"/>
      <c r="Q591" s="304"/>
      <c r="R591" s="319" t="str">
        <f t="shared" ref="R591:R654" si="9">IF(M591="","",IF((COUNTIFS(AB591:XFD591,"NC")+COUNTIFS(AB591:XFD591,"NA")+COUNTIFS(AB591:XFD591,"C"))&lt;COUNTA($AB$13:$XFD$13)/2,"Please select conformity for all sites",IF(COUNTIF(AB591:XFD591,"NC")&gt;0,"NC",IF(COUNTIF(AB591:XFD591,"C")&gt;0,"C","NA"))))</f>
        <v/>
      </c>
      <c r="S591" s="304"/>
      <c r="T591" s="306"/>
      <c r="U591" s="305"/>
      <c r="V591" s="304"/>
      <c r="W591" s="304"/>
      <c r="X591" s="320" t="str">
        <f>IF(M591="","",_xlfn.XLOOKUP(M591,'Criteria Mapping'!A:A,'Criteria Mapping'!W:W))</f>
        <v/>
      </c>
      <c r="Y591" s="320" t="str">
        <f>IF(M591="","",_xlfn.XLOOKUP(M591,'Criteria Mapping'!A:A,'Criteria Mapping'!AH:AH))</f>
        <v/>
      </c>
      <c r="Z591" s="320" t="str">
        <f>IF(M591="","",_xlfn.XLOOKUP(M591,'Criteria Mapping'!A:A,'Criteria Mapping'!AD:AD))</f>
        <v/>
      </c>
      <c r="AA591"/>
      <c r="AC591" s="313"/>
      <c r="AE591" s="313"/>
      <c r="AG591" s="313"/>
      <c r="AI591" s="313"/>
      <c r="AK591" s="313"/>
      <c r="AM591" s="313"/>
      <c r="AO591" s="313"/>
      <c r="AQ591" s="313"/>
      <c r="AS591" s="313"/>
      <c r="AU591" s="313"/>
      <c r="KR591" s="313"/>
      <c r="KT591" s="313"/>
      <c r="KV591" s="313"/>
      <c r="KX591" s="313"/>
      <c r="KZ591" s="313"/>
      <c r="LB591" s="313"/>
      <c r="LD591" s="313"/>
      <c r="LF591" s="313"/>
      <c r="LH591" s="313"/>
      <c r="LJ591" s="313"/>
      <c r="LL591" s="313"/>
      <c r="LN591" s="313"/>
      <c r="LP591" s="313"/>
      <c r="LR591" s="313"/>
      <c r="LT591" s="313"/>
      <c r="LV591" s="313"/>
      <c r="LX591" s="313"/>
      <c r="LZ591" s="313"/>
      <c r="MB591" s="313"/>
      <c r="MD591" s="313"/>
      <c r="MF591" s="313"/>
      <c r="MH591" s="313"/>
      <c r="MJ591" s="313"/>
      <c r="ML591" s="313"/>
      <c r="MN591" s="313"/>
      <c r="MP591" s="313"/>
      <c r="MR591" s="313"/>
      <c r="MT591" s="313"/>
      <c r="MV591" s="313"/>
      <c r="MX591" s="313"/>
      <c r="MZ591" s="313"/>
      <c r="NB591" s="313"/>
      <c r="ND591" s="313"/>
      <c r="NF591" s="313"/>
      <c r="NH591" s="313"/>
      <c r="NJ591" s="313"/>
      <c r="NL591" s="313"/>
      <c r="NN591" s="313"/>
      <c r="NP591" s="313"/>
      <c r="NR591" s="313"/>
    </row>
    <row r="592" spans="1:382" s="281" customFormat="1" ht="150" customHeight="1">
      <c r="A592"/>
      <c r="B592"/>
      <c r="C592"/>
      <c r="D592"/>
      <c r="E592"/>
      <c r="F592"/>
      <c r="G592"/>
      <c r="H592"/>
      <c r="I592" t="str">
        <f>IF(M592="","",INDEX(Criterion_list!F:F,MATCH('MMS criteria'!M592,Criterion_list!C:C,0)))</f>
        <v/>
      </c>
      <c r="J592" s="312"/>
      <c r="K592" s="316" t="str">
        <f>IFERROR(IF(_xlfn.XLOOKUP($M592,Criterion_list!$C:$C,Criterion_list!A:A)=0,"",_xlfn.XLOOKUP($M592,Criterion_list!$C:$C,Criterion_list!A:A)),"")</f>
        <v/>
      </c>
      <c r="L592" s="317" t="str">
        <f>IFERROR(IF(_xlfn.XLOOKUP($M592,Criterion_list!$C:$C,Criterion_list!B:B)=0,"",_xlfn.XLOOKUP($M592,Criterion_list!$C:$C,Criterion_list!B:B)),"")</f>
        <v/>
      </c>
      <c r="M592" s="317" t="str">
        <f>IF(J592="","",_xlfn.XLOOKUP(J592,'Criteria Mapping'!B:B,'Criteria Mapping'!A:A))</f>
        <v/>
      </c>
      <c r="N592" s="318" t="str">
        <f>IFERROR(IF(_xlfn.XLOOKUP($J592,Criterion_list!$J:$J,Criterion_list!D:D)=0,"",_xlfn.XLOOKUP($J592,Criterion_list!$J:$J,Criterion_list!D:D)),"")</f>
        <v/>
      </c>
      <c r="O592" s="318" t="str">
        <f>IFERROR(IF(_xlfn.XLOOKUP($M592,Criterion_list!$C:$C,Criterion_list!E:E)=0,"",_xlfn.XLOOKUP($M592,Criterion_list!$C:$C,Criterion_list!E:E)),"")</f>
        <v/>
      </c>
      <c r="P592" s="330"/>
      <c r="Q592" s="304"/>
      <c r="R592" s="319" t="str">
        <f t="shared" si="9"/>
        <v/>
      </c>
      <c r="S592" s="304"/>
      <c r="T592" s="306"/>
      <c r="U592" s="305"/>
      <c r="V592" s="304"/>
      <c r="W592" s="304"/>
      <c r="X592" s="320" t="str">
        <f>IF(M592="","",_xlfn.XLOOKUP(M592,'Criteria Mapping'!A:A,'Criteria Mapping'!W:W))</f>
        <v/>
      </c>
      <c r="Y592" s="320" t="str">
        <f>IF(M592="","",_xlfn.XLOOKUP(M592,'Criteria Mapping'!A:A,'Criteria Mapping'!AH:AH))</f>
        <v/>
      </c>
      <c r="Z592" s="320" t="str">
        <f>IF(M592="","",_xlfn.XLOOKUP(M592,'Criteria Mapping'!A:A,'Criteria Mapping'!AD:AD))</f>
        <v/>
      </c>
      <c r="AA592"/>
      <c r="AC592" s="313"/>
      <c r="AE592" s="313"/>
      <c r="AG592" s="313"/>
      <c r="AI592" s="313"/>
      <c r="AK592" s="313"/>
      <c r="AM592" s="313"/>
      <c r="AO592" s="313"/>
      <c r="AQ592" s="313"/>
      <c r="AS592" s="313"/>
      <c r="AU592" s="313"/>
      <c r="KR592" s="313"/>
      <c r="KT592" s="313"/>
      <c r="KV592" s="313"/>
      <c r="KX592" s="313"/>
      <c r="KZ592" s="313"/>
      <c r="LB592" s="313"/>
      <c r="LD592" s="313"/>
      <c r="LF592" s="313"/>
      <c r="LH592" s="313"/>
      <c r="LJ592" s="313"/>
      <c r="LL592" s="313"/>
      <c r="LN592" s="313"/>
      <c r="LP592" s="313"/>
      <c r="LR592" s="313"/>
      <c r="LT592" s="313"/>
      <c r="LV592" s="313"/>
      <c r="LX592" s="313"/>
      <c r="LZ592" s="313"/>
      <c r="MB592" s="313"/>
      <c r="MD592" s="313"/>
      <c r="MF592" s="313"/>
      <c r="MH592" s="313"/>
      <c r="MJ592" s="313"/>
      <c r="ML592" s="313"/>
      <c r="MN592" s="313"/>
      <c r="MP592" s="313"/>
      <c r="MR592" s="313"/>
      <c r="MT592" s="313"/>
      <c r="MV592" s="313"/>
      <c r="MX592" s="313"/>
      <c r="MZ592" s="313"/>
      <c r="NB592" s="313"/>
      <c r="ND592" s="313"/>
      <c r="NF592" s="313"/>
      <c r="NH592" s="313"/>
      <c r="NJ592" s="313"/>
      <c r="NL592" s="313"/>
      <c r="NN592" s="313"/>
      <c r="NP592" s="313"/>
      <c r="NR592" s="313"/>
    </row>
    <row r="593" spans="1:382" s="281" customFormat="1" ht="150" customHeight="1">
      <c r="A593"/>
      <c r="B593"/>
      <c r="C593"/>
      <c r="D593"/>
      <c r="E593"/>
      <c r="F593"/>
      <c r="G593"/>
      <c r="H593"/>
      <c r="I593" t="str">
        <f>IF(M593="","",INDEX(Criterion_list!F:F,MATCH('MMS criteria'!M593,Criterion_list!C:C,0)))</f>
        <v/>
      </c>
      <c r="J593" s="312"/>
      <c r="K593" s="316" t="str">
        <f>IFERROR(IF(_xlfn.XLOOKUP($M593,Criterion_list!$C:$C,Criterion_list!A:A)=0,"",_xlfn.XLOOKUP($M593,Criterion_list!$C:$C,Criterion_list!A:A)),"")</f>
        <v/>
      </c>
      <c r="L593" s="317" t="str">
        <f>IFERROR(IF(_xlfn.XLOOKUP($M593,Criterion_list!$C:$C,Criterion_list!B:B)=0,"",_xlfn.XLOOKUP($M593,Criterion_list!$C:$C,Criterion_list!B:B)),"")</f>
        <v/>
      </c>
      <c r="M593" s="317" t="str">
        <f>IF(J593="","",_xlfn.XLOOKUP(J593,'Criteria Mapping'!B:B,'Criteria Mapping'!A:A))</f>
        <v/>
      </c>
      <c r="N593" s="318" t="str">
        <f>IFERROR(IF(_xlfn.XLOOKUP($J593,Criterion_list!$J:$J,Criterion_list!D:D)=0,"",_xlfn.XLOOKUP($J593,Criterion_list!$J:$J,Criterion_list!D:D)),"")</f>
        <v/>
      </c>
      <c r="O593" s="318" t="str">
        <f>IFERROR(IF(_xlfn.XLOOKUP($M593,Criterion_list!$C:$C,Criterion_list!E:E)=0,"",_xlfn.XLOOKUP($M593,Criterion_list!$C:$C,Criterion_list!E:E)),"")</f>
        <v/>
      </c>
      <c r="P593" s="330"/>
      <c r="Q593" s="304"/>
      <c r="R593" s="319" t="str">
        <f t="shared" si="9"/>
        <v/>
      </c>
      <c r="S593" s="304"/>
      <c r="T593" s="306"/>
      <c r="U593" s="305"/>
      <c r="V593" s="304"/>
      <c r="W593" s="304"/>
      <c r="X593" s="320" t="str">
        <f>IF(M593="","",_xlfn.XLOOKUP(M593,'Criteria Mapping'!A:A,'Criteria Mapping'!W:W))</f>
        <v/>
      </c>
      <c r="Y593" s="320" t="str">
        <f>IF(M593="","",_xlfn.XLOOKUP(M593,'Criteria Mapping'!A:A,'Criteria Mapping'!AH:AH))</f>
        <v/>
      </c>
      <c r="Z593" s="320" t="str">
        <f>IF(M593="","",_xlfn.XLOOKUP(M593,'Criteria Mapping'!A:A,'Criteria Mapping'!AD:AD))</f>
        <v/>
      </c>
      <c r="AA593"/>
      <c r="AC593" s="313"/>
      <c r="AE593" s="313"/>
      <c r="AG593" s="313"/>
      <c r="AI593" s="313"/>
      <c r="AK593" s="313"/>
      <c r="AM593" s="313"/>
      <c r="AO593" s="313"/>
      <c r="AQ593" s="313"/>
      <c r="AS593" s="313"/>
      <c r="AU593" s="313"/>
      <c r="KR593" s="313"/>
      <c r="KT593" s="313"/>
      <c r="KV593" s="313"/>
      <c r="KX593" s="313"/>
      <c r="KZ593" s="313"/>
      <c r="LB593" s="313"/>
      <c r="LD593" s="313"/>
      <c r="LF593" s="313"/>
      <c r="LH593" s="313"/>
      <c r="LJ593" s="313"/>
      <c r="LL593" s="313"/>
      <c r="LN593" s="313"/>
      <c r="LP593" s="313"/>
      <c r="LR593" s="313"/>
      <c r="LT593" s="313"/>
      <c r="LV593" s="313"/>
      <c r="LX593" s="313"/>
      <c r="LZ593" s="313"/>
      <c r="MB593" s="313"/>
      <c r="MD593" s="313"/>
      <c r="MF593" s="313"/>
      <c r="MH593" s="313"/>
      <c r="MJ593" s="313"/>
      <c r="ML593" s="313"/>
      <c r="MN593" s="313"/>
      <c r="MP593" s="313"/>
      <c r="MR593" s="313"/>
      <c r="MT593" s="313"/>
      <c r="MV593" s="313"/>
      <c r="MX593" s="313"/>
      <c r="MZ593" s="313"/>
      <c r="NB593" s="313"/>
      <c r="ND593" s="313"/>
      <c r="NF593" s="313"/>
      <c r="NH593" s="313"/>
      <c r="NJ593" s="313"/>
      <c r="NL593" s="313"/>
      <c r="NN593" s="313"/>
      <c r="NP593" s="313"/>
      <c r="NR593" s="313"/>
    </row>
    <row r="594" spans="1:382" s="281" customFormat="1" ht="150" customHeight="1">
      <c r="A594"/>
      <c r="B594"/>
      <c r="C594"/>
      <c r="D594"/>
      <c r="E594"/>
      <c r="F594"/>
      <c r="G594"/>
      <c r="H594"/>
      <c r="I594" t="str">
        <f>IF(M594="","",INDEX(Criterion_list!F:F,MATCH('MMS criteria'!M594,Criterion_list!C:C,0)))</f>
        <v/>
      </c>
      <c r="J594" s="312"/>
      <c r="K594" s="316" t="str">
        <f>IFERROR(IF(_xlfn.XLOOKUP($M594,Criterion_list!$C:$C,Criterion_list!A:A)=0,"",_xlfn.XLOOKUP($M594,Criterion_list!$C:$C,Criterion_list!A:A)),"")</f>
        <v/>
      </c>
      <c r="L594" s="317" t="str">
        <f>IFERROR(IF(_xlfn.XLOOKUP($M594,Criterion_list!$C:$C,Criterion_list!B:B)=0,"",_xlfn.XLOOKUP($M594,Criterion_list!$C:$C,Criterion_list!B:B)),"")</f>
        <v/>
      </c>
      <c r="M594" s="317" t="str">
        <f>IF(J594="","",_xlfn.XLOOKUP(J594,'Criteria Mapping'!B:B,'Criteria Mapping'!A:A))</f>
        <v/>
      </c>
      <c r="N594" s="318" t="str">
        <f>IFERROR(IF(_xlfn.XLOOKUP($J594,Criterion_list!$J:$J,Criterion_list!D:D)=0,"",_xlfn.XLOOKUP($J594,Criterion_list!$J:$J,Criterion_list!D:D)),"")</f>
        <v/>
      </c>
      <c r="O594" s="318" t="str">
        <f>IFERROR(IF(_xlfn.XLOOKUP($M594,Criterion_list!$C:$C,Criterion_list!E:E)=0,"",_xlfn.XLOOKUP($M594,Criterion_list!$C:$C,Criterion_list!E:E)),"")</f>
        <v/>
      </c>
      <c r="P594" s="330"/>
      <c r="Q594" s="304"/>
      <c r="R594" s="319" t="str">
        <f t="shared" si="9"/>
        <v/>
      </c>
      <c r="S594" s="304"/>
      <c r="T594" s="306"/>
      <c r="U594" s="305"/>
      <c r="V594" s="304"/>
      <c r="W594" s="304"/>
      <c r="X594" s="320" t="str">
        <f>IF(M594="","",_xlfn.XLOOKUP(M594,'Criteria Mapping'!A:A,'Criteria Mapping'!W:W))</f>
        <v/>
      </c>
      <c r="Y594" s="320" t="str">
        <f>IF(M594="","",_xlfn.XLOOKUP(M594,'Criteria Mapping'!A:A,'Criteria Mapping'!AH:AH))</f>
        <v/>
      </c>
      <c r="Z594" s="320" t="str">
        <f>IF(M594="","",_xlfn.XLOOKUP(M594,'Criteria Mapping'!A:A,'Criteria Mapping'!AD:AD))</f>
        <v/>
      </c>
      <c r="AA594"/>
      <c r="AC594" s="313"/>
      <c r="AE594" s="313"/>
      <c r="AG594" s="313"/>
      <c r="AI594" s="313"/>
      <c r="AK594" s="313"/>
      <c r="AM594" s="313"/>
      <c r="AO594" s="313"/>
      <c r="AQ594" s="313"/>
      <c r="AS594" s="313"/>
      <c r="AU594" s="313"/>
      <c r="KR594" s="313"/>
      <c r="KT594" s="313"/>
      <c r="KV594" s="313"/>
      <c r="KX594" s="313"/>
      <c r="KZ594" s="313"/>
      <c r="LB594" s="313"/>
      <c r="LD594" s="313"/>
      <c r="LF594" s="313"/>
      <c r="LH594" s="313"/>
      <c r="LJ594" s="313"/>
      <c r="LL594" s="313"/>
      <c r="LN594" s="313"/>
      <c r="LP594" s="313"/>
      <c r="LR594" s="313"/>
      <c r="LT594" s="313"/>
      <c r="LV594" s="313"/>
      <c r="LX594" s="313"/>
      <c r="LZ594" s="313"/>
      <c r="MB594" s="313"/>
      <c r="MD594" s="313"/>
      <c r="MF594" s="313"/>
      <c r="MH594" s="313"/>
      <c r="MJ594" s="313"/>
      <c r="ML594" s="313"/>
      <c r="MN594" s="313"/>
      <c r="MP594" s="313"/>
      <c r="MR594" s="313"/>
      <c r="MT594" s="313"/>
      <c r="MV594" s="313"/>
      <c r="MX594" s="313"/>
      <c r="MZ594" s="313"/>
      <c r="NB594" s="313"/>
      <c r="ND594" s="313"/>
      <c r="NF594" s="313"/>
      <c r="NH594" s="313"/>
      <c r="NJ594" s="313"/>
      <c r="NL594" s="313"/>
      <c r="NN594" s="313"/>
      <c r="NP594" s="313"/>
      <c r="NR594" s="313"/>
    </row>
    <row r="595" spans="1:382" s="281" customFormat="1" ht="150" customHeight="1">
      <c r="A595"/>
      <c r="B595"/>
      <c r="C595"/>
      <c r="D595"/>
      <c r="E595"/>
      <c r="F595"/>
      <c r="G595"/>
      <c r="H595"/>
      <c r="I595" t="str">
        <f>IF(M595="","",INDEX(Criterion_list!F:F,MATCH('MMS criteria'!M595,Criterion_list!C:C,0)))</f>
        <v/>
      </c>
      <c r="J595" s="312"/>
      <c r="K595" s="316" t="str">
        <f>IFERROR(IF(_xlfn.XLOOKUP($M595,Criterion_list!$C:$C,Criterion_list!A:A)=0,"",_xlfn.XLOOKUP($M595,Criterion_list!$C:$C,Criterion_list!A:A)),"")</f>
        <v/>
      </c>
      <c r="L595" s="317" t="str">
        <f>IFERROR(IF(_xlfn.XLOOKUP($M595,Criterion_list!$C:$C,Criterion_list!B:B)=0,"",_xlfn.XLOOKUP($M595,Criterion_list!$C:$C,Criterion_list!B:B)),"")</f>
        <v/>
      </c>
      <c r="M595" s="317" t="str">
        <f>IF(J595="","",_xlfn.XLOOKUP(J595,'Criteria Mapping'!B:B,'Criteria Mapping'!A:A))</f>
        <v/>
      </c>
      <c r="N595" s="318" t="str">
        <f>IFERROR(IF(_xlfn.XLOOKUP($J595,Criterion_list!$J:$J,Criterion_list!D:D)=0,"",_xlfn.XLOOKUP($J595,Criterion_list!$J:$J,Criterion_list!D:D)),"")</f>
        <v/>
      </c>
      <c r="O595" s="318" t="str">
        <f>IFERROR(IF(_xlfn.XLOOKUP($M595,Criterion_list!$C:$C,Criterion_list!E:E)=0,"",_xlfn.XLOOKUP($M595,Criterion_list!$C:$C,Criterion_list!E:E)),"")</f>
        <v/>
      </c>
      <c r="P595" s="330"/>
      <c r="Q595" s="304"/>
      <c r="R595" s="319" t="str">
        <f t="shared" si="9"/>
        <v/>
      </c>
      <c r="S595" s="304"/>
      <c r="T595" s="306"/>
      <c r="U595" s="305"/>
      <c r="V595" s="304"/>
      <c r="W595" s="304"/>
      <c r="X595" s="320" t="str">
        <f>IF(M595="","",_xlfn.XLOOKUP(M595,'Criteria Mapping'!A:A,'Criteria Mapping'!W:W))</f>
        <v/>
      </c>
      <c r="Y595" s="320" t="str">
        <f>IF(M595="","",_xlfn.XLOOKUP(M595,'Criteria Mapping'!A:A,'Criteria Mapping'!AH:AH))</f>
        <v/>
      </c>
      <c r="Z595" s="320" t="str">
        <f>IF(M595="","",_xlfn.XLOOKUP(M595,'Criteria Mapping'!A:A,'Criteria Mapping'!AD:AD))</f>
        <v/>
      </c>
      <c r="AA595"/>
      <c r="AC595" s="313"/>
      <c r="AE595" s="313"/>
      <c r="AG595" s="313"/>
      <c r="AI595" s="313"/>
      <c r="AK595" s="313"/>
      <c r="AM595" s="313"/>
      <c r="AO595" s="313"/>
      <c r="AQ595" s="313"/>
      <c r="AS595" s="313"/>
      <c r="AU595" s="313"/>
      <c r="KR595" s="313"/>
      <c r="KT595" s="313"/>
      <c r="KV595" s="313"/>
      <c r="KX595" s="313"/>
      <c r="KZ595" s="313"/>
      <c r="LB595" s="313"/>
      <c r="LD595" s="313"/>
      <c r="LF595" s="313"/>
      <c r="LH595" s="313"/>
      <c r="LJ595" s="313"/>
      <c r="LL595" s="313"/>
      <c r="LN595" s="313"/>
      <c r="LP595" s="313"/>
      <c r="LR595" s="313"/>
      <c r="LT595" s="313"/>
      <c r="LV595" s="313"/>
      <c r="LX595" s="313"/>
      <c r="LZ595" s="313"/>
      <c r="MB595" s="313"/>
      <c r="MD595" s="313"/>
      <c r="MF595" s="313"/>
      <c r="MH595" s="313"/>
      <c r="MJ595" s="313"/>
      <c r="ML595" s="313"/>
      <c r="MN595" s="313"/>
      <c r="MP595" s="313"/>
      <c r="MR595" s="313"/>
      <c r="MT595" s="313"/>
      <c r="MV595" s="313"/>
      <c r="MX595" s="313"/>
      <c r="MZ595" s="313"/>
      <c r="NB595" s="313"/>
      <c r="ND595" s="313"/>
      <c r="NF595" s="313"/>
      <c r="NH595" s="313"/>
      <c r="NJ595" s="313"/>
      <c r="NL595" s="313"/>
      <c r="NN595" s="313"/>
      <c r="NP595" s="313"/>
      <c r="NR595" s="313"/>
    </row>
    <row r="596" spans="1:382" s="281" customFormat="1" ht="150" customHeight="1">
      <c r="A596"/>
      <c r="B596"/>
      <c r="C596"/>
      <c r="D596"/>
      <c r="E596"/>
      <c r="F596"/>
      <c r="G596"/>
      <c r="H596"/>
      <c r="I596" t="str">
        <f>IF(M596="","",INDEX(Criterion_list!F:F,MATCH('MMS criteria'!M596,Criterion_list!C:C,0)))</f>
        <v/>
      </c>
      <c r="J596" s="312"/>
      <c r="K596" s="316" t="str">
        <f>IFERROR(IF(_xlfn.XLOOKUP($M596,Criterion_list!$C:$C,Criterion_list!A:A)=0,"",_xlfn.XLOOKUP($M596,Criterion_list!$C:$C,Criterion_list!A:A)),"")</f>
        <v/>
      </c>
      <c r="L596" s="317" t="str">
        <f>IFERROR(IF(_xlfn.XLOOKUP($M596,Criterion_list!$C:$C,Criterion_list!B:B)=0,"",_xlfn.XLOOKUP($M596,Criterion_list!$C:$C,Criterion_list!B:B)),"")</f>
        <v/>
      </c>
      <c r="M596" s="317" t="str">
        <f>IF(J596="","",_xlfn.XLOOKUP(J596,'Criteria Mapping'!B:B,'Criteria Mapping'!A:A))</f>
        <v/>
      </c>
      <c r="N596" s="318" t="str">
        <f>IFERROR(IF(_xlfn.XLOOKUP($J596,Criterion_list!$J:$J,Criterion_list!D:D)=0,"",_xlfn.XLOOKUP($J596,Criterion_list!$J:$J,Criterion_list!D:D)),"")</f>
        <v/>
      </c>
      <c r="O596" s="318" t="str">
        <f>IFERROR(IF(_xlfn.XLOOKUP($M596,Criterion_list!$C:$C,Criterion_list!E:E)=0,"",_xlfn.XLOOKUP($M596,Criterion_list!$C:$C,Criterion_list!E:E)),"")</f>
        <v/>
      </c>
      <c r="P596" s="330"/>
      <c r="Q596" s="304"/>
      <c r="R596" s="319" t="str">
        <f t="shared" si="9"/>
        <v/>
      </c>
      <c r="S596" s="304"/>
      <c r="T596" s="306"/>
      <c r="U596" s="305"/>
      <c r="V596" s="304"/>
      <c r="W596" s="304"/>
      <c r="X596" s="320" t="str">
        <f>IF(M596="","",_xlfn.XLOOKUP(M596,'Criteria Mapping'!A:A,'Criteria Mapping'!W:W))</f>
        <v/>
      </c>
      <c r="Y596" s="320" t="str">
        <f>IF(M596="","",_xlfn.XLOOKUP(M596,'Criteria Mapping'!A:A,'Criteria Mapping'!AH:AH))</f>
        <v/>
      </c>
      <c r="Z596" s="320" t="str">
        <f>IF(M596="","",_xlfn.XLOOKUP(M596,'Criteria Mapping'!A:A,'Criteria Mapping'!AD:AD))</f>
        <v/>
      </c>
      <c r="AA596"/>
      <c r="AC596" s="313"/>
      <c r="AE596" s="313"/>
      <c r="AG596" s="313"/>
      <c r="AI596" s="313"/>
      <c r="AK596" s="313"/>
      <c r="AM596" s="313"/>
      <c r="AO596" s="313"/>
      <c r="AQ596" s="313"/>
      <c r="AS596" s="313"/>
      <c r="AU596" s="313"/>
      <c r="KR596" s="313"/>
      <c r="KT596" s="313"/>
      <c r="KV596" s="313"/>
      <c r="KX596" s="313"/>
      <c r="KZ596" s="313"/>
      <c r="LB596" s="313"/>
      <c r="LD596" s="313"/>
      <c r="LF596" s="313"/>
      <c r="LH596" s="313"/>
      <c r="LJ596" s="313"/>
      <c r="LL596" s="313"/>
      <c r="LN596" s="313"/>
      <c r="LP596" s="313"/>
      <c r="LR596" s="313"/>
      <c r="LT596" s="313"/>
      <c r="LV596" s="313"/>
      <c r="LX596" s="313"/>
      <c r="LZ596" s="313"/>
      <c r="MB596" s="313"/>
      <c r="MD596" s="313"/>
      <c r="MF596" s="313"/>
      <c r="MH596" s="313"/>
      <c r="MJ596" s="313"/>
      <c r="ML596" s="313"/>
      <c r="MN596" s="313"/>
      <c r="MP596" s="313"/>
      <c r="MR596" s="313"/>
      <c r="MT596" s="313"/>
      <c r="MV596" s="313"/>
      <c r="MX596" s="313"/>
      <c r="MZ596" s="313"/>
      <c r="NB596" s="313"/>
      <c r="ND596" s="313"/>
      <c r="NF596" s="313"/>
      <c r="NH596" s="313"/>
      <c r="NJ596" s="313"/>
      <c r="NL596" s="313"/>
      <c r="NN596" s="313"/>
      <c r="NP596" s="313"/>
      <c r="NR596" s="313"/>
    </row>
    <row r="597" spans="1:382" s="281" customFormat="1" ht="150" customHeight="1">
      <c r="A597"/>
      <c r="B597"/>
      <c r="C597"/>
      <c r="D597"/>
      <c r="E597"/>
      <c r="F597"/>
      <c r="G597"/>
      <c r="H597"/>
      <c r="I597" t="str">
        <f>IF(M597="","",INDEX(Criterion_list!F:F,MATCH('MMS criteria'!M597,Criterion_list!C:C,0)))</f>
        <v/>
      </c>
      <c r="J597" s="312"/>
      <c r="K597" s="316" t="str">
        <f>IFERROR(IF(_xlfn.XLOOKUP($M597,Criterion_list!$C:$C,Criterion_list!A:A)=0,"",_xlfn.XLOOKUP($M597,Criterion_list!$C:$C,Criterion_list!A:A)),"")</f>
        <v/>
      </c>
      <c r="L597" s="317" t="str">
        <f>IFERROR(IF(_xlfn.XLOOKUP($M597,Criterion_list!$C:$C,Criterion_list!B:B)=0,"",_xlfn.XLOOKUP($M597,Criterion_list!$C:$C,Criterion_list!B:B)),"")</f>
        <v/>
      </c>
      <c r="M597" s="317" t="str">
        <f>IF(J597="","",_xlfn.XLOOKUP(J597,'Criteria Mapping'!B:B,'Criteria Mapping'!A:A))</f>
        <v/>
      </c>
      <c r="N597" s="318" t="str">
        <f>IFERROR(IF(_xlfn.XLOOKUP($J597,Criterion_list!$J:$J,Criterion_list!D:D)=0,"",_xlfn.XLOOKUP($J597,Criterion_list!$J:$J,Criterion_list!D:D)),"")</f>
        <v/>
      </c>
      <c r="O597" s="318" t="str">
        <f>IFERROR(IF(_xlfn.XLOOKUP($M597,Criterion_list!$C:$C,Criterion_list!E:E)=0,"",_xlfn.XLOOKUP($M597,Criterion_list!$C:$C,Criterion_list!E:E)),"")</f>
        <v/>
      </c>
      <c r="P597" s="330"/>
      <c r="Q597" s="304"/>
      <c r="R597" s="319" t="str">
        <f t="shared" si="9"/>
        <v/>
      </c>
      <c r="S597" s="304"/>
      <c r="T597" s="306"/>
      <c r="U597" s="305"/>
      <c r="V597" s="304"/>
      <c r="W597" s="304"/>
      <c r="X597" s="320" t="str">
        <f>IF(M597="","",_xlfn.XLOOKUP(M597,'Criteria Mapping'!A:A,'Criteria Mapping'!W:W))</f>
        <v/>
      </c>
      <c r="Y597" s="320" t="str">
        <f>IF(M597="","",_xlfn.XLOOKUP(M597,'Criteria Mapping'!A:A,'Criteria Mapping'!AH:AH))</f>
        <v/>
      </c>
      <c r="Z597" s="320" t="str">
        <f>IF(M597="","",_xlfn.XLOOKUP(M597,'Criteria Mapping'!A:A,'Criteria Mapping'!AD:AD))</f>
        <v/>
      </c>
      <c r="AA597"/>
      <c r="AC597" s="313"/>
      <c r="AE597" s="313"/>
      <c r="AG597" s="313"/>
      <c r="AI597" s="313"/>
      <c r="AK597" s="313"/>
      <c r="AM597" s="313"/>
      <c r="AO597" s="313"/>
      <c r="AQ597" s="313"/>
      <c r="AS597" s="313"/>
      <c r="AU597" s="313"/>
      <c r="KR597" s="313"/>
      <c r="KT597" s="313"/>
      <c r="KV597" s="313"/>
      <c r="KX597" s="313"/>
      <c r="KZ597" s="313"/>
      <c r="LB597" s="313"/>
      <c r="LD597" s="313"/>
      <c r="LF597" s="313"/>
      <c r="LH597" s="313"/>
      <c r="LJ597" s="313"/>
      <c r="LL597" s="313"/>
      <c r="LN597" s="313"/>
      <c r="LP597" s="313"/>
      <c r="LR597" s="313"/>
      <c r="LT597" s="313"/>
      <c r="LV597" s="313"/>
      <c r="LX597" s="313"/>
      <c r="LZ597" s="313"/>
      <c r="MB597" s="313"/>
      <c r="MD597" s="313"/>
      <c r="MF597" s="313"/>
      <c r="MH597" s="313"/>
      <c r="MJ597" s="313"/>
      <c r="ML597" s="313"/>
      <c r="MN597" s="313"/>
      <c r="MP597" s="313"/>
      <c r="MR597" s="313"/>
      <c r="MT597" s="313"/>
      <c r="MV597" s="313"/>
      <c r="MX597" s="313"/>
      <c r="MZ597" s="313"/>
      <c r="NB597" s="313"/>
      <c r="ND597" s="313"/>
      <c r="NF597" s="313"/>
      <c r="NH597" s="313"/>
      <c r="NJ597" s="313"/>
      <c r="NL597" s="313"/>
      <c r="NN597" s="313"/>
      <c r="NP597" s="313"/>
      <c r="NR597" s="313"/>
    </row>
    <row r="598" spans="1:382" s="281" customFormat="1" ht="150" customHeight="1">
      <c r="A598"/>
      <c r="B598"/>
      <c r="C598"/>
      <c r="D598"/>
      <c r="E598"/>
      <c r="F598"/>
      <c r="G598"/>
      <c r="H598"/>
      <c r="I598" t="str">
        <f>IF(M598="","",INDEX(Criterion_list!F:F,MATCH('MMS criteria'!M598,Criterion_list!C:C,0)))</f>
        <v/>
      </c>
      <c r="J598" s="312"/>
      <c r="K598" s="316" t="str">
        <f>IFERROR(IF(_xlfn.XLOOKUP($M598,Criterion_list!$C:$C,Criterion_list!A:A)=0,"",_xlfn.XLOOKUP($M598,Criterion_list!$C:$C,Criterion_list!A:A)),"")</f>
        <v/>
      </c>
      <c r="L598" s="317" t="str">
        <f>IFERROR(IF(_xlfn.XLOOKUP($M598,Criterion_list!$C:$C,Criterion_list!B:B)=0,"",_xlfn.XLOOKUP($M598,Criterion_list!$C:$C,Criterion_list!B:B)),"")</f>
        <v/>
      </c>
      <c r="M598" s="317" t="str">
        <f>IF(J598="","",_xlfn.XLOOKUP(J598,'Criteria Mapping'!B:B,'Criteria Mapping'!A:A))</f>
        <v/>
      </c>
      <c r="N598" s="318" t="str">
        <f>IFERROR(IF(_xlfn.XLOOKUP($J598,Criterion_list!$J:$J,Criterion_list!D:D)=0,"",_xlfn.XLOOKUP($J598,Criterion_list!$J:$J,Criterion_list!D:D)),"")</f>
        <v/>
      </c>
      <c r="O598" s="318" t="str">
        <f>IFERROR(IF(_xlfn.XLOOKUP($M598,Criterion_list!$C:$C,Criterion_list!E:E)=0,"",_xlfn.XLOOKUP($M598,Criterion_list!$C:$C,Criterion_list!E:E)),"")</f>
        <v/>
      </c>
      <c r="P598" s="330"/>
      <c r="Q598" s="304"/>
      <c r="R598" s="319" t="str">
        <f t="shared" si="9"/>
        <v/>
      </c>
      <c r="S598" s="304"/>
      <c r="T598" s="306"/>
      <c r="U598" s="305"/>
      <c r="V598" s="304"/>
      <c r="W598" s="304"/>
      <c r="X598" s="320" t="str">
        <f>IF(M598="","",_xlfn.XLOOKUP(M598,'Criteria Mapping'!A:A,'Criteria Mapping'!W:W))</f>
        <v/>
      </c>
      <c r="Y598" s="320" t="str">
        <f>IF(M598="","",_xlfn.XLOOKUP(M598,'Criteria Mapping'!A:A,'Criteria Mapping'!AH:AH))</f>
        <v/>
      </c>
      <c r="Z598" s="320" t="str">
        <f>IF(M598="","",_xlfn.XLOOKUP(M598,'Criteria Mapping'!A:A,'Criteria Mapping'!AD:AD))</f>
        <v/>
      </c>
      <c r="AA598"/>
      <c r="AC598" s="313"/>
      <c r="AE598" s="313"/>
      <c r="AG598" s="313"/>
      <c r="AI598" s="313"/>
      <c r="AK598" s="313"/>
      <c r="AM598" s="313"/>
      <c r="AO598" s="313"/>
      <c r="AQ598" s="313"/>
      <c r="AS598" s="313"/>
      <c r="AU598" s="313"/>
      <c r="KR598" s="313"/>
      <c r="KT598" s="313"/>
      <c r="KV598" s="313"/>
      <c r="KX598" s="313"/>
      <c r="KZ598" s="313"/>
      <c r="LB598" s="313"/>
      <c r="LD598" s="313"/>
      <c r="LF598" s="313"/>
      <c r="LH598" s="313"/>
      <c r="LJ598" s="313"/>
      <c r="LL598" s="313"/>
      <c r="LN598" s="313"/>
      <c r="LP598" s="313"/>
      <c r="LR598" s="313"/>
      <c r="LT598" s="313"/>
      <c r="LV598" s="313"/>
      <c r="LX598" s="313"/>
      <c r="LZ598" s="313"/>
      <c r="MB598" s="313"/>
      <c r="MD598" s="313"/>
      <c r="MF598" s="313"/>
      <c r="MH598" s="313"/>
      <c r="MJ598" s="313"/>
      <c r="ML598" s="313"/>
      <c r="MN598" s="313"/>
      <c r="MP598" s="313"/>
      <c r="MR598" s="313"/>
      <c r="MT598" s="313"/>
      <c r="MV598" s="313"/>
      <c r="MX598" s="313"/>
      <c r="MZ598" s="313"/>
      <c r="NB598" s="313"/>
      <c r="ND598" s="313"/>
      <c r="NF598" s="313"/>
      <c r="NH598" s="313"/>
      <c r="NJ598" s="313"/>
      <c r="NL598" s="313"/>
      <c r="NN598" s="313"/>
      <c r="NP598" s="313"/>
      <c r="NR598" s="313"/>
    </row>
    <row r="599" spans="1:382" s="281" customFormat="1" ht="150" customHeight="1">
      <c r="A599"/>
      <c r="B599"/>
      <c r="C599"/>
      <c r="D599"/>
      <c r="E599"/>
      <c r="F599"/>
      <c r="G599"/>
      <c r="H599"/>
      <c r="I599" t="str">
        <f>IF(M599="","",INDEX(Criterion_list!F:F,MATCH('MMS criteria'!M599,Criterion_list!C:C,0)))</f>
        <v/>
      </c>
      <c r="J599" s="312"/>
      <c r="K599" s="316" t="str">
        <f>IFERROR(IF(_xlfn.XLOOKUP($M599,Criterion_list!$C:$C,Criterion_list!A:A)=0,"",_xlfn.XLOOKUP($M599,Criterion_list!$C:$C,Criterion_list!A:A)),"")</f>
        <v/>
      </c>
      <c r="L599" s="317" t="str">
        <f>IFERROR(IF(_xlfn.XLOOKUP($M599,Criterion_list!$C:$C,Criterion_list!B:B)=0,"",_xlfn.XLOOKUP($M599,Criterion_list!$C:$C,Criterion_list!B:B)),"")</f>
        <v/>
      </c>
      <c r="M599" s="317" t="str">
        <f>IF(J599="","",_xlfn.XLOOKUP(J599,'Criteria Mapping'!B:B,'Criteria Mapping'!A:A))</f>
        <v/>
      </c>
      <c r="N599" s="318" t="str">
        <f>IFERROR(IF(_xlfn.XLOOKUP($J599,Criterion_list!$J:$J,Criterion_list!D:D)=0,"",_xlfn.XLOOKUP($J599,Criterion_list!$J:$J,Criterion_list!D:D)),"")</f>
        <v/>
      </c>
      <c r="O599" s="318" t="str">
        <f>IFERROR(IF(_xlfn.XLOOKUP($M599,Criterion_list!$C:$C,Criterion_list!E:E)=0,"",_xlfn.XLOOKUP($M599,Criterion_list!$C:$C,Criterion_list!E:E)),"")</f>
        <v/>
      </c>
      <c r="P599" s="330"/>
      <c r="Q599" s="304"/>
      <c r="R599" s="319" t="str">
        <f t="shared" si="9"/>
        <v/>
      </c>
      <c r="S599" s="304"/>
      <c r="T599" s="306"/>
      <c r="U599" s="305"/>
      <c r="V599" s="304"/>
      <c r="W599" s="304"/>
      <c r="X599" s="320" t="str">
        <f>IF(M599="","",_xlfn.XLOOKUP(M599,'Criteria Mapping'!A:A,'Criteria Mapping'!W:W))</f>
        <v/>
      </c>
      <c r="Y599" s="320" t="str">
        <f>IF(M599="","",_xlfn.XLOOKUP(M599,'Criteria Mapping'!A:A,'Criteria Mapping'!AH:AH))</f>
        <v/>
      </c>
      <c r="Z599" s="320" t="str">
        <f>IF(M599="","",_xlfn.XLOOKUP(M599,'Criteria Mapping'!A:A,'Criteria Mapping'!AD:AD))</f>
        <v/>
      </c>
      <c r="AA599"/>
      <c r="AC599" s="313"/>
      <c r="AE599" s="313"/>
      <c r="AG599" s="313"/>
      <c r="AI599" s="313"/>
      <c r="AK599" s="313"/>
      <c r="AM599" s="313"/>
      <c r="AO599" s="313"/>
      <c r="AQ599" s="313"/>
      <c r="AS599" s="313"/>
      <c r="AU599" s="313"/>
      <c r="KR599" s="313"/>
      <c r="KT599" s="313"/>
      <c r="KV599" s="313"/>
      <c r="KX599" s="313"/>
      <c r="KZ599" s="313"/>
      <c r="LB599" s="313"/>
      <c r="LD599" s="313"/>
      <c r="LF599" s="313"/>
      <c r="LH599" s="313"/>
      <c r="LJ599" s="313"/>
      <c r="LL599" s="313"/>
      <c r="LN599" s="313"/>
      <c r="LP599" s="313"/>
      <c r="LR599" s="313"/>
      <c r="LT599" s="313"/>
      <c r="LV599" s="313"/>
      <c r="LX599" s="313"/>
      <c r="LZ599" s="313"/>
      <c r="MB599" s="313"/>
      <c r="MD599" s="313"/>
      <c r="MF599" s="313"/>
      <c r="MH599" s="313"/>
      <c r="MJ599" s="313"/>
      <c r="ML599" s="313"/>
      <c r="MN599" s="313"/>
      <c r="MP599" s="313"/>
      <c r="MR599" s="313"/>
      <c r="MT599" s="313"/>
      <c r="MV599" s="313"/>
      <c r="MX599" s="313"/>
      <c r="MZ599" s="313"/>
      <c r="NB599" s="313"/>
      <c r="ND599" s="313"/>
      <c r="NF599" s="313"/>
      <c r="NH599" s="313"/>
      <c r="NJ599" s="313"/>
      <c r="NL599" s="313"/>
      <c r="NN599" s="313"/>
      <c r="NP599" s="313"/>
      <c r="NR599" s="313"/>
    </row>
    <row r="600" spans="1:382" s="281" customFormat="1" ht="150" customHeight="1">
      <c r="A600"/>
      <c r="B600"/>
      <c r="C600"/>
      <c r="D600"/>
      <c r="E600"/>
      <c r="F600"/>
      <c r="G600"/>
      <c r="H600"/>
      <c r="I600" t="str">
        <f>IF(M600="","",INDEX(Criterion_list!F:F,MATCH('MMS criteria'!M600,Criterion_list!C:C,0)))</f>
        <v/>
      </c>
      <c r="J600" s="312"/>
      <c r="K600" s="316" t="str">
        <f>IFERROR(IF(_xlfn.XLOOKUP($M600,Criterion_list!$C:$C,Criterion_list!A:A)=0,"",_xlfn.XLOOKUP($M600,Criterion_list!$C:$C,Criterion_list!A:A)),"")</f>
        <v/>
      </c>
      <c r="L600" s="317" t="str">
        <f>IFERROR(IF(_xlfn.XLOOKUP($M600,Criterion_list!$C:$C,Criterion_list!B:B)=0,"",_xlfn.XLOOKUP($M600,Criterion_list!$C:$C,Criterion_list!B:B)),"")</f>
        <v/>
      </c>
      <c r="M600" s="317" t="str">
        <f>IF(J600="","",_xlfn.XLOOKUP(J600,'Criteria Mapping'!B:B,'Criteria Mapping'!A:A))</f>
        <v/>
      </c>
      <c r="N600" s="318" t="str">
        <f>IFERROR(IF(_xlfn.XLOOKUP($J600,Criterion_list!$J:$J,Criterion_list!D:D)=0,"",_xlfn.XLOOKUP($J600,Criterion_list!$J:$J,Criterion_list!D:D)),"")</f>
        <v/>
      </c>
      <c r="O600" s="318" t="str">
        <f>IFERROR(IF(_xlfn.XLOOKUP($M600,Criterion_list!$C:$C,Criterion_list!E:E)=0,"",_xlfn.XLOOKUP($M600,Criterion_list!$C:$C,Criterion_list!E:E)),"")</f>
        <v/>
      </c>
      <c r="P600" s="330"/>
      <c r="Q600" s="304"/>
      <c r="R600" s="319" t="str">
        <f t="shared" si="9"/>
        <v/>
      </c>
      <c r="S600" s="304"/>
      <c r="T600" s="306"/>
      <c r="U600" s="305"/>
      <c r="V600" s="304"/>
      <c r="W600" s="304"/>
      <c r="X600" s="320" t="str">
        <f>IF(M600="","",_xlfn.XLOOKUP(M600,'Criteria Mapping'!A:A,'Criteria Mapping'!W:W))</f>
        <v/>
      </c>
      <c r="Y600" s="320" t="str">
        <f>IF(M600="","",_xlfn.XLOOKUP(M600,'Criteria Mapping'!A:A,'Criteria Mapping'!AH:AH))</f>
        <v/>
      </c>
      <c r="Z600" s="320" t="str">
        <f>IF(M600="","",_xlfn.XLOOKUP(M600,'Criteria Mapping'!A:A,'Criteria Mapping'!AD:AD))</f>
        <v/>
      </c>
      <c r="AA600"/>
      <c r="AC600" s="313"/>
      <c r="AE600" s="313"/>
      <c r="AG600" s="313"/>
      <c r="AI600" s="313"/>
      <c r="AK600" s="313"/>
      <c r="AM600" s="313"/>
      <c r="AO600" s="313"/>
      <c r="AQ600" s="313"/>
      <c r="AS600" s="313"/>
      <c r="AU600" s="313"/>
      <c r="KR600" s="313"/>
      <c r="KT600" s="313"/>
      <c r="KV600" s="313"/>
      <c r="KX600" s="313"/>
      <c r="KZ600" s="313"/>
      <c r="LB600" s="313"/>
      <c r="LD600" s="313"/>
      <c r="LF600" s="313"/>
      <c r="LH600" s="313"/>
      <c r="LJ600" s="313"/>
      <c r="LL600" s="313"/>
      <c r="LN600" s="313"/>
      <c r="LP600" s="313"/>
      <c r="LR600" s="313"/>
      <c r="LT600" s="313"/>
      <c r="LV600" s="313"/>
      <c r="LX600" s="313"/>
      <c r="LZ600" s="313"/>
      <c r="MB600" s="313"/>
      <c r="MD600" s="313"/>
      <c r="MF600" s="313"/>
      <c r="MH600" s="313"/>
      <c r="MJ600" s="313"/>
      <c r="ML600" s="313"/>
      <c r="MN600" s="313"/>
      <c r="MP600" s="313"/>
      <c r="MR600" s="313"/>
      <c r="MT600" s="313"/>
      <c r="MV600" s="313"/>
      <c r="MX600" s="313"/>
      <c r="MZ600" s="313"/>
      <c r="NB600" s="313"/>
      <c r="ND600" s="313"/>
      <c r="NF600" s="313"/>
      <c r="NH600" s="313"/>
      <c r="NJ600" s="313"/>
      <c r="NL600" s="313"/>
      <c r="NN600" s="313"/>
      <c r="NP600" s="313"/>
      <c r="NR600" s="313"/>
    </row>
    <row r="601" spans="1:382" s="281" customFormat="1" ht="150" customHeight="1">
      <c r="A601"/>
      <c r="B601"/>
      <c r="C601"/>
      <c r="D601"/>
      <c r="E601"/>
      <c r="F601"/>
      <c r="G601"/>
      <c r="H601"/>
      <c r="I601" t="str">
        <f>IF(M601="","",INDEX(Criterion_list!F:F,MATCH('MMS criteria'!M601,Criterion_list!C:C,0)))</f>
        <v/>
      </c>
      <c r="J601" s="312"/>
      <c r="K601" s="316" t="str">
        <f>IFERROR(IF(_xlfn.XLOOKUP($M601,Criterion_list!$C:$C,Criterion_list!A:A)=0,"",_xlfn.XLOOKUP($M601,Criterion_list!$C:$C,Criterion_list!A:A)),"")</f>
        <v/>
      </c>
      <c r="L601" s="317" t="str">
        <f>IFERROR(IF(_xlfn.XLOOKUP($M601,Criterion_list!$C:$C,Criterion_list!B:B)=0,"",_xlfn.XLOOKUP($M601,Criterion_list!$C:$C,Criterion_list!B:B)),"")</f>
        <v/>
      </c>
      <c r="M601" s="317" t="str">
        <f>IF(J601="","",_xlfn.XLOOKUP(J601,'Criteria Mapping'!B:B,'Criteria Mapping'!A:A))</f>
        <v/>
      </c>
      <c r="N601" s="318" t="str">
        <f>IFERROR(IF(_xlfn.XLOOKUP($J601,Criterion_list!$J:$J,Criterion_list!D:D)=0,"",_xlfn.XLOOKUP($J601,Criterion_list!$J:$J,Criterion_list!D:D)),"")</f>
        <v/>
      </c>
      <c r="O601" s="318" t="str">
        <f>IFERROR(IF(_xlfn.XLOOKUP($M601,Criterion_list!$C:$C,Criterion_list!E:E)=0,"",_xlfn.XLOOKUP($M601,Criterion_list!$C:$C,Criterion_list!E:E)),"")</f>
        <v/>
      </c>
      <c r="P601" s="330"/>
      <c r="Q601" s="304"/>
      <c r="R601" s="319" t="str">
        <f t="shared" si="9"/>
        <v/>
      </c>
      <c r="S601" s="304"/>
      <c r="T601" s="306"/>
      <c r="U601" s="305"/>
      <c r="V601" s="304"/>
      <c r="W601" s="304"/>
      <c r="X601" s="320" t="str">
        <f>IF(M601="","",_xlfn.XLOOKUP(M601,'Criteria Mapping'!A:A,'Criteria Mapping'!W:W))</f>
        <v/>
      </c>
      <c r="Y601" s="320" t="str">
        <f>IF(M601="","",_xlfn.XLOOKUP(M601,'Criteria Mapping'!A:A,'Criteria Mapping'!AH:AH))</f>
        <v/>
      </c>
      <c r="Z601" s="320" t="str">
        <f>IF(M601="","",_xlfn.XLOOKUP(M601,'Criteria Mapping'!A:A,'Criteria Mapping'!AD:AD))</f>
        <v/>
      </c>
      <c r="AA601"/>
      <c r="AC601" s="313"/>
      <c r="AE601" s="313"/>
      <c r="AG601" s="313"/>
      <c r="AI601" s="313"/>
      <c r="AK601" s="313"/>
      <c r="AM601" s="313"/>
      <c r="AO601" s="313"/>
      <c r="AQ601" s="313"/>
      <c r="AS601" s="313"/>
      <c r="AU601" s="313"/>
      <c r="KR601" s="313"/>
      <c r="KT601" s="313"/>
      <c r="KV601" s="313"/>
      <c r="KX601" s="313"/>
      <c r="KZ601" s="313"/>
      <c r="LB601" s="313"/>
      <c r="LD601" s="313"/>
      <c r="LF601" s="313"/>
      <c r="LH601" s="313"/>
      <c r="LJ601" s="313"/>
      <c r="LL601" s="313"/>
      <c r="LN601" s="313"/>
      <c r="LP601" s="313"/>
      <c r="LR601" s="313"/>
      <c r="LT601" s="313"/>
      <c r="LV601" s="313"/>
      <c r="LX601" s="313"/>
      <c r="LZ601" s="313"/>
      <c r="MB601" s="313"/>
      <c r="MD601" s="313"/>
      <c r="MF601" s="313"/>
      <c r="MH601" s="313"/>
      <c r="MJ601" s="313"/>
      <c r="ML601" s="313"/>
      <c r="MN601" s="313"/>
      <c r="MP601" s="313"/>
      <c r="MR601" s="313"/>
      <c r="MT601" s="313"/>
      <c r="MV601" s="313"/>
      <c r="MX601" s="313"/>
      <c r="MZ601" s="313"/>
      <c r="NB601" s="313"/>
      <c r="ND601" s="313"/>
      <c r="NF601" s="313"/>
      <c r="NH601" s="313"/>
      <c r="NJ601" s="313"/>
      <c r="NL601" s="313"/>
      <c r="NN601" s="313"/>
      <c r="NP601" s="313"/>
      <c r="NR601" s="313"/>
    </row>
    <row r="602" spans="1:382" s="281" customFormat="1" ht="150" customHeight="1">
      <c r="A602"/>
      <c r="B602"/>
      <c r="C602"/>
      <c r="D602"/>
      <c r="E602"/>
      <c r="F602"/>
      <c r="G602"/>
      <c r="H602"/>
      <c r="I602" t="str">
        <f>IF(M602="","",INDEX(Criterion_list!F:F,MATCH('MMS criteria'!M602,Criterion_list!C:C,0)))</f>
        <v/>
      </c>
      <c r="J602" s="312"/>
      <c r="K602" s="316" t="str">
        <f>IFERROR(IF(_xlfn.XLOOKUP($M602,Criterion_list!$C:$C,Criterion_list!A:A)=0,"",_xlfn.XLOOKUP($M602,Criterion_list!$C:$C,Criterion_list!A:A)),"")</f>
        <v/>
      </c>
      <c r="L602" s="317" t="str">
        <f>IFERROR(IF(_xlfn.XLOOKUP($M602,Criterion_list!$C:$C,Criterion_list!B:B)=0,"",_xlfn.XLOOKUP($M602,Criterion_list!$C:$C,Criterion_list!B:B)),"")</f>
        <v/>
      </c>
      <c r="M602" s="317" t="str">
        <f>IF(J602="","",_xlfn.XLOOKUP(J602,'Criteria Mapping'!B:B,'Criteria Mapping'!A:A))</f>
        <v/>
      </c>
      <c r="N602" s="318" t="str">
        <f>IFERROR(IF(_xlfn.XLOOKUP($J602,Criterion_list!$J:$J,Criterion_list!D:D)=0,"",_xlfn.XLOOKUP($J602,Criterion_list!$J:$J,Criterion_list!D:D)),"")</f>
        <v/>
      </c>
      <c r="O602" s="318" t="str">
        <f>IFERROR(IF(_xlfn.XLOOKUP($M602,Criterion_list!$C:$C,Criterion_list!E:E)=0,"",_xlfn.XLOOKUP($M602,Criterion_list!$C:$C,Criterion_list!E:E)),"")</f>
        <v/>
      </c>
      <c r="P602" s="330"/>
      <c r="Q602" s="304"/>
      <c r="R602" s="319" t="str">
        <f t="shared" si="9"/>
        <v/>
      </c>
      <c r="S602" s="304"/>
      <c r="T602" s="306"/>
      <c r="U602" s="305"/>
      <c r="V602" s="304"/>
      <c r="W602" s="304"/>
      <c r="X602" s="320" t="str">
        <f>IF(M602="","",_xlfn.XLOOKUP(M602,'Criteria Mapping'!A:A,'Criteria Mapping'!W:W))</f>
        <v/>
      </c>
      <c r="Y602" s="320" t="str">
        <f>IF(M602="","",_xlfn.XLOOKUP(M602,'Criteria Mapping'!A:A,'Criteria Mapping'!AH:AH))</f>
        <v/>
      </c>
      <c r="Z602" s="320" t="str">
        <f>IF(M602="","",_xlfn.XLOOKUP(M602,'Criteria Mapping'!A:A,'Criteria Mapping'!AD:AD))</f>
        <v/>
      </c>
      <c r="AA602"/>
      <c r="AC602" s="313"/>
      <c r="AE602" s="313"/>
      <c r="AG602" s="313"/>
      <c r="AI602" s="313"/>
      <c r="AK602" s="313"/>
      <c r="AM602" s="313"/>
      <c r="AO602" s="313"/>
      <c r="AQ602" s="313"/>
      <c r="AS602" s="313"/>
      <c r="AU602" s="313"/>
      <c r="KR602" s="313"/>
      <c r="KT602" s="313"/>
      <c r="KV602" s="313"/>
      <c r="KX602" s="313"/>
      <c r="KZ602" s="313"/>
      <c r="LB602" s="313"/>
      <c r="LD602" s="313"/>
      <c r="LF602" s="313"/>
      <c r="LH602" s="313"/>
      <c r="LJ602" s="313"/>
      <c r="LL602" s="313"/>
      <c r="LN602" s="313"/>
      <c r="LP602" s="313"/>
      <c r="LR602" s="313"/>
      <c r="LT602" s="313"/>
      <c r="LV602" s="313"/>
      <c r="LX602" s="313"/>
      <c r="LZ602" s="313"/>
      <c r="MB602" s="313"/>
      <c r="MD602" s="313"/>
      <c r="MF602" s="313"/>
      <c r="MH602" s="313"/>
      <c r="MJ602" s="313"/>
      <c r="ML602" s="313"/>
      <c r="MN602" s="313"/>
      <c r="MP602" s="313"/>
      <c r="MR602" s="313"/>
      <c r="MT602" s="313"/>
      <c r="MV602" s="313"/>
      <c r="MX602" s="313"/>
      <c r="MZ602" s="313"/>
      <c r="NB602" s="313"/>
      <c r="ND602" s="313"/>
      <c r="NF602" s="313"/>
      <c r="NH602" s="313"/>
      <c r="NJ602" s="313"/>
      <c r="NL602" s="313"/>
      <c r="NN602" s="313"/>
      <c r="NP602" s="313"/>
      <c r="NR602" s="313"/>
    </row>
    <row r="603" spans="1:382" s="281" customFormat="1" ht="150" customHeight="1">
      <c r="A603"/>
      <c r="B603"/>
      <c r="C603"/>
      <c r="D603"/>
      <c r="E603"/>
      <c r="F603"/>
      <c r="G603"/>
      <c r="H603"/>
      <c r="I603" t="str">
        <f>IF(M603="","",INDEX(Criterion_list!F:F,MATCH('MMS criteria'!M603,Criterion_list!C:C,0)))</f>
        <v/>
      </c>
      <c r="J603" s="312"/>
      <c r="K603" s="316" t="str">
        <f>IFERROR(IF(_xlfn.XLOOKUP($M603,Criterion_list!$C:$C,Criterion_list!A:A)=0,"",_xlfn.XLOOKUP($M603,Criterion_list!$C:$C,Criterion_list!A:A)),"")</f>
        <v/>
      </c>
      <c r="L603" s="317" t="str">
        <f>IFERROR(IF(_xlfn.XLOOKUP($M603,Criterion_list!$C:$C,Criterion_list!B:B)=0,"",_xlfn.XLOOKUP($M603,Criterion_list!$C:$C,Criterion_list!B:B)),"")</f>
        <v/>
      </c>
      <c r="M603" s="317" t="str">
        <f>IF(J603="","",_xlfn.XLOOKUP(J603,'Criteria Mapping'!B:B,'Criteria Mapping'!A:A))</f>
        <v/>
      </c>
      <c r="N603" s="318" t="str">
        <f>IFERROR(IF(_xlfn.XLOOKUP($J603,Criterion_list!$J:$J,Criterion_list!D:D)=0,"",_xlfn.XLOOKUP($J603,Criterion_list!$J:$J,Criterion_list!D:D)),"")</f>
        <v/>
      </c>
      <c r="O603" s="318" t="str">
        <f>IFERROR(IF(_xlfn.XLOOKUP($M603,Criterion_list!$C:$C,Criterion_list!E:E)=0,"",_xlfn.XLOOKUP($M603,Criterion_list!$C:$C,Criterion_list!E:E)),"")</f>
        <v/>
      </c>
      <c r="P603" s="330"/>
      <c r="Q603" s="304"/>
      <c r="R603" s="319" t="str">
        <f t="shared" si="9"/>
        <v/>
      </c>
      <c r="S603" s="304"/>
      <c r="T603" s="306"/>
      <c r="U603" s="305"/>
      <c r="V603" s="304"/>
      <c r="W603" s="304"/>
      <c r="X603" s="320" t="str">
        <f>IF(M603="","",_xlfn.XLOOKUP(M603,'Criteria Mapping'!A:A,'Criteria Mapping'!W:W))</f>
        <v/>
      </c>
      <c r="Y603" s="320" t="str">
        <f>IF(M603="","",_xlfn.XLOOKUP(M603,'Criteria Mapping'!A:A,'Criteria Mapping'!AH:AH))</f>
        <v/>
      </c>
      <c r="Z603" s="320" t="str">
        <f>IF(M603="","",_xlfn.XLOOKUP(M603,'Criteria Mapping'!A:A,'Criteria Mapping'!AD:AD))</f>
        <v/>
      </c>
      <c r="AA603"/>
      <c r="AC603" s="313"/>
      <c r="AE603" s="313"/>
      <c r="AG603" s="313"/>
      <c r="AI603" s="313"/>
      <c r="AK603" s="313"/>
      <c r="AM603" s="313"/>
      <c r="AO603" s="313"/>
      <c r="AQ603" s="313"/>
      <c r="AS603" s="313"/>
      <c r="AU603" s="313"/>
      <c r="KR603" s="313"/>
      <c r="KT603" s="313"/>
      <c r="KV603" s="313"/>
      <c r="KX603" s="313"/>
      <c r="KZ603" s="313"/>
      <c r="LB603" s="313"/>
      <c r="LD603" s="313"/>
      <c r="LF603" s="313"/>
      <c r="LH603" s="313"/>
      <c r="LJ603" s="313"/>
      <c r="LL603" s="313"/>
      <c r="LN603" s="313"/>
      <c r="LP603" s="313"/>
      <c r="LR603" s="313"/>
      <c r="LT603" s="313"/>
      <c r="LV603" s="313"/>
      <c r="LX603" s="313"/>
      <c r="LZ603" s="313"/>
      <c r="MB603" s="313"/>
      <c r="MD603" s="313"/>
      <c r="MF603" s="313"/>
      <c r="MH603" s="313"/>
      <c r="MJ603" s="313"/>
      <c r="ML603" s="313"/>
      <c r="MN603" s="313"/>
      <c r="MP603" s="313"/>
      <c r="MR603" s="313"/>
      <c r="MT603" s="313"/>
      <c r="MV603" s="313"/>
      <c r="MX603" s="313"/>
      <c r="MZ603" s="313"/>
      <c r="NB603" s="313"/>
      <c r="ND603" s="313"/>
      <c r="NF603" s="313"/>
      <c r="NH603" s="313"/>
      <c r="NJ603" s="313"/>
      <c r="NL603" s="313"/>
      <c r="NN603" s="313"/>
      <c r="NP603" s="313"/>
      <c r="NR603" s="313"/>
    </row>
    <row r="604" spans="1:382" s="281" customFormat="1" ht="150" customHeight="1">
      <c r="A604"/>
      <c r="B604"/>
      <c r="C604"/>
      <c r="D604"/>
      <c r="E604"/>
      <c r="F604"/>
      <c r="G604"/>
      <c r="H604"/>
      <c r="I604" t="str">
        <f>IF(M604="","",INDEX(Criterion_list!F:F,MATCH('MMS criteria'!M604,Criterion_list!C:C,0)))</f>
        <v/>
      </c>
      <c r="J604" s="312"/>
      <c r="K604" s="316" t="str">
        <f>IFERROR(IF(_xlfn.XLOOKUP($M604,Criterion_list!$C:$C,Criterion_list!A:A)=0,"",_xlfn.XLOOKUP($M604,Criterion_list!$C:$C,Criterion_list!A:A)),"")</f>
        <v/>
      </c>
      <c r="L604" s="317" t="str">
        <f>IFERROR(IF(_xlfn.XLOOKUP($M604,Criterion_list!$C:$C,Criterion_list!B:B)=0,"",_xlfn.XLOOKUP($M604,Criterion_list!$C:$C,Criterion_list!B:B)),"")</f>
        <v/>
      </c>
      <c r="M604" s="317" t="str">
        <f>IF(J604="","",_xlfn.XLOOKUP(J604,'Criteria Mapping'!B:B,'Criteria Mapping'!A:A))</f>
        <v/>
      </c>
      <c r="N604" s="318" t="str">
        <f>IFERROR(IF(_xlfn.XLOOKUP($J604,Criterion_list!$J:$J,Criterion_list!D:D)=0,"",_xlfn.XLOOKUP($J604,Criterion_list!$J:$J,Criterion_list!D:D)),"")</f>
        <v/>
      </c>
      <c r="O604" s="318" t="str">
        <f>IFERROR(IF(_xlfn.XLOOKUP($M604,Criterion_list!$C:$C,Criterion_list!E:E)=0,"",_xlfn.XLOOKUP($M604,Criterion_list!$C:$C,Criterion_list!E:E)),"")</f>
        <v/>
      </c>
      <c r="P604" s="330"/>
      <c r="Q604" s="304"/>
      <c r="R604" s="319" t="str">
        <f t="shared" si="9"/>
        <v/>
      </c>
      <c r="S604" s="304"/>
      <c r="T604" s="306"/>
      <c r="U604" s="305"/>
      <c r="V604" s="304"/>
      <c r="W604" s="304"/>
      <c r="X604" s="320" t="str">
        <f>IF(M604="","",_xlfn.XLOOKUP(M604,'Criteria Mapping'!A:A,'Criteria Mapping'!W:W))</f>
        <v/>
      </c>
      <c r="Y604" s="320" t="str">
        <f>IF(M604="","",_xlfn.XLOOKUP(M604,'Criteria Mapping'!A:A,'Criteria Mapping'!AH:AH))</f>
        <v/>
      </c>
      <c r="Z604" s="320" t="str">
        <f>IF(M604="","",_xlfn.XLOOKUP(M604,'Criteria Mapping'!A:A,'Criteria Mapping'!AD:AD))</f>
        <v/>
      </c>
      <c r="AA604"/>
      <c r="AC604" s="313"/>
      <c r="AE604" s="313"/>
      <c r="AG604" s="313"/>
      <c r="AI604" s="313"/>
      <c r="AK604" s="313"/>
      <c r="AM604" s="313"/>
      <c r="AO604" s="313"/>
      <c r="AQ604" s="313"/>
      <c r="AS604" s="313"/>
      <c r="AU604" s="313"/>
      <c r="KR604" s="313"/>
      <c r="KT604" s="313"/>
      <c r="KV604" s="313"/>
      <c r="KX604" s="313"/>
      <c r="KZ604" s="313"/>
      <c r="LB604" s="313"/>
      <c r="LD604" s="313"/>
      <c r="LF604" s="313"/>
      <c r="LH604" s="313"/>
      <c r="LJ604" s="313"/>
      <c r="LL604" s="313"/>
      <c r="LN604" s="313"/>
      <c r="LP604" s="313"/>
      <c r="LR604" s="313"/>
      <c r="LT604" s="313"/>
      <c r="LV604" s="313"/>
      <c r="LX604" s="313"/>
      <c r="LZ604" s="313"/>
      <c r="MB604" s="313"/>
      <c r="MD604" s="313"/>
      <c r="MF604" s="313"/>
      <c r="MH604" s="313"/>
      <c r="MJ604" s="313"/>
      <c r="ML604" s="313"/>
      <c r="MN604" s="313"/>
      <c r="MP604" s="313"/>
      <c r="MR604" s="313"/>
      <c r="MT604" s="313"/>
      <c r="MV604" s="313"/>
      <c r="MX604" s="313"/>
      <c r="MZ604" s="313"/>
      <c r="NB604" s="313"/>
      <c r="ND604" s="313"/>
      <c r="NF604" s="313"/>
      <c r="NH604" s="313"/>
      <c r="NJ604" s="313"/>
      <c r="NL604" s="313"/>
      <c r="NN604" s="313"/>
      <c r="NP604" s="313"/>
      <c r="NR604" s="313"/>
    </row>
    <row r="605" spans="1:382" s="281" customFormat="1" ht="150" customHeight="1">
      <c r="A605"/>
      <c r="B605"/>
      <c r="C605"/>
      <c r="D605"/>
      <c r="E605"/>
      <c r="F605"/>
      <c r="G605"/>
      <c r="H605"/>
      <c r="I605" t="str">
        <f>IF(M605="","",INDEX(Criterion_list!F:F,MATCH('MMS criteria'!M605,Criterion_list!C:C,0)))</f>
        <v/>
      </c>
      <c r="J605" s="312"/>
      <c r="K605" s="316" t="str">
        <f>IFERROR(IF(_xlfn.XLOOKUP($M605,Criterion_list!$C:$C,Criterion_list!A:A)=0,"",_xlfn.XLOOKUP($M605,Criterion_list!$C:$C,Criterion_list!A:A)),"")</f>
        <v/>
      </c>
      <c r="L605" s="317" t="str">
        <f>IFERROR(IF(_xlfn.XLOOKUP($M605,Criterion_list!$C:$C,Criterion_list!B:B)=0,"",_xlfn.XLOOKUP($M605,Criterion_list!$C:$C,Criterion_list!B:B)),"")</f>
        <v/>
      </c>
      <c r="M605" s="317" t="str">
        <f>IF(J605="","",_xlfn.XLOOKUP(J605,'Criteria Mapping'!B:B,'Criteria Mapping'!A:A))</f>
        <v/>
      </c>
      <c r="N605" s="318" t="str">
        <f>IFERROR(IF(_xlfn.XLOOKUP($J605,Criterion_list!$J:$J,Criterion_list!D:D)=0,"",_xlfn.XLOOKUP($J605,Criterion_list!$J:$J,Criterion_list!D:D)),"")</f>
        <v/>
      </c>
      <c r="O605" s="318" t="str">
        <f>IFERROR(IF(_xlfn.XLOOKUP($M605,Criterion_list!$C:$C,Criterion_list!E:E)=0,"",_xlfn.XLOOKUP($M605,Criterion_list!$C:$C,Criterion_list!E:E)),"")</f>
        <v/>
      </c>
      <c r="P605" s="330"/>
      <c r="Q605" s="304"/>
      <c r="R605" s="319" t="str">
        <f t="shared" si="9"/>
        <v/>
      </c>
      <c r="S605" s="304"/>
      <c r="T605" s="306"/>
      <c r="U605" s="305"/>
      <c r="V605" s="304"/>
      <c r="W605" s="304"/>
      <c r="X605" s="320" t="str">
        <f>IF(M605="","",_xlfn.XLOOKUP(M605,'Criteria Mapping'!A:A,'Criteria Mapping'!W:W))</f>
        <v/>
      </c>
      <c r="Y605" s="320" t="str">
        <f>IF(M605="","",_xlfn.XLOOKUP(M605,'Criteria Mapping'!A:A,'Criteria Mapping'!AH:AH))</f>
        <v/>
      </c>
      <c r="Z605" s="320" t="str">
        <f>IF(M605="","",_xlfn.XLOOKUP(M605,'Criteria Mapping'!A:A,'Criteria Mapping'!AD:AD))</f>
        <v/>
      </c>
      <c r="AA605"/>
      <c r="AC605" s="313"/>
      <c r="AE605" s="313"/>
      <c r="AG605" s="313"/>
      <c r="AI605" s="313"/>
      <c r="AK605" s="313"/>
      <c r="AM605" s="313"/>
      <c r="AO605" s="313"/>
      <c r="AQ605" s="313"/>
      <c r="AS605" s="313"/>
      <c r="AU605" s="313"/>
      <c r="KR605" s="313"/>
      <c r="KT605" s="313"/>
      <c r="KV605" s="313"/>
      <c r="KX605" s="313"/>
      <c r="KZ605" s="313"/>
      <c r="LB605" s="313"/>
      <c r="LD605" s="313"/>
      <c r="LF605" s="313"/>
      <c r="LH605" s="313"/>
      <c r="LJ605" s="313"/>
      <c r="LL605" s="313"/>
      <c r="LN605" s="313"/>
      <c r="LP605" s="313"/>
      <c r="LR605" s="313"/>
      <c r="LT605" s="313"/>
      <c r="LV605" s="313"/>
      <c r="LX605" s="313"/>
      <c r="LZ605" s="313"/>
      <c r="MB605" s="313"/>
      <c r="MD605" s="313"/>
      <c r="MF605" s="313"/>
      <c r="MH605" s="313"/>
      <c r="MJ605" s="313"/>
      <c r="ML605" s="313"/>
      <c r="MN605" s="313"/>
      <c r="MP605" s="313"/>
      <c r="MR605" s="313"/>
      <c r="MT605" s="313"/>
      <c r="MV605" s="313"/>
      <c r="MX605" s="313"/>
      <c r="MZ605" s="313"/>
      <c r="NB605" s="313"/>
      <c r="ND605" s="313"/>
      <c r="NF605" s="313"/>
      <c r="NH605" s="313"/>
      <c r="NJ605" s="313"/>
      <c r="NL605" s="313"/>
      <c r="NN605" s="313"/>
      <c r="NP605" s="313"/>
      <c r="NR605" s="313"/>
    </row>
    <row r="606" spans="1:382" s="281" customFormat="1" ht="150" customHeight="1">
      <c r="A606"/>
      <c r="B606"/>
      <c r="C606"/>
      <c r="D606"/>
      <c r="E606"/>
      <c r="F606"/>
      <c r="G606"/>
      <c r="H606"/>
      <c r="I606" t="str">
        <f>IF(M606="","",INDEX(Criterion_list!F:F,MATCH('MMS criteria'!M606,Criterion_list!C:C,0)))</f>
        <v/>
      </c>
      <c r="J606" s="312"/>
      <c r="K606" s="316" t="str">
        <f>IFERROR(IF(_xlfn.XLOOKUP($M606,Criterion_list!$C:$C,Criterion_list!A:A)=0,"",_xlfn.XLOOKUP($M606,Criterion_list!$C:$C,Criterion_list!A:A)),"")</f>
        <v/>
      </c>
      <c r="L606" s="317" t="str">
        <f>IFERROR(IF(_xlfn.XLOOKUP($M606,Criterion_list!$C:$C,Criterion_list!B:B)=0,"",_xlfn.XLOOKUP($M606,Criterion_list!$C:$C,Criterion_list!B:B)),"")</f>
        <v/>
      </c>
      <c r="M606" s="317" t="str">
        <f>IF(J606="","",_xlfn.XLOOKUP(J606,'Criteria Mapping'!B:B,'Criteria Mapping'!A:A))</f>
        <v/>
      </c>
      <c r="N606" s="318" t="str">
        <f>IFERROR(IF(_xlfn.XLOOKUP($J606,Criterion_list!$J:$J,Criterion_list!D:D)=0,"",_xlfn.XLOOKUP($J606,Criterion_list!$J:$J,Criterion_list!D:D)),"")</f>
        <v/>
      </c>
      <c r="O606" s="318" t="str">
        <f>IFERROR(IF(_xlfn.XLOOKUP($M606,Criterion_list!$C:$C,Criterion_list!E:E)=0,"",_xlfn.XLOOKUP($M606,Criterion_list!$C:$C,Criterion_list!E:E)),"")</f>
        <v/>
      </c>
      <c r="P606" s="330"/>
      <c r="Q606" s="304"/>
      <c r="R606" s="319" t="str">
        <f t="shared" si="9"/>
        <v/>
      </c>
      <c r="S606" s="304"/>
      <c r="T606" s="306"/>
      <c r="U606" s="305"/>
      <c r="V606" s="304"/>
      <c r="W606" s="304"/>
      <c r="X606" s="320" t="str">
        <f>IF(M606="","",_xlfn.XLOOKUP(M606,'Criteria Mapping'!A:A,'Criteria Mapping'!W:W))</f>
        <v/>
      </c>
      <c r="Y606" s="320" t="str">
        <f>IF(M606="","",_xlfn.XLOOKUP(M606,'Criteria Mapping'!A:A,'Criteria Mapping'!AH:AH))</f>
        <v/>
      </c>
      <c r="Z606" s="320" t="str">
        <f>IF(M606="","",_xlfn.XLOOKUP(M606,'Criteria Mapping'!A:A,'Criteria Mapping'!AD:AD))</f>
        <v/>
      </c>
      <c r="AA606"/>
      <c r="AC606" s="313"/>
      <c r="AE606" s="313"/>
      <c r="AG606" s="313"/>
      <c r="AI606" s="313"/>
      <c r="AK606" s="313"/>
      <c r="AM606" s="313"/>
      <c r="AO606" s="313"/>
      <c r="AQ606" s="313"/>
      <c r="AS606" s="313"/>
      <c r="AU606" s="313"/>
      <c r="KR606" s="313"/>
      <c r="KT606" s="313"/>
      <c r="KV606" s="313"/>
      <c r="KX606" s="313"/>
      <c r="KZ606" s="313"/>
      <c r="LB606" s="313"/>
      <c r="LD606" s="313"/>
      <c r="LF606" s="313"/>
      <c r="LH606" s="313"/>
      <c r="LJ606" s="313"/>
      <c r="LL606" s="313"/>
      <c r="LN606" s="313"/>
      <c r="LP606" s="313"/>
      <c r="LR606" s="313"/>
      <c r="LT606" s="313"/>
      <c r="LV606" s="313"/>
      <c r="LX606" s="313"/>
      <c r="LZ606" s="313"/>
      <c r="MB606" s="313"/>
      <c r="MD606" s="313"/>
      <c r="MF606" s="313"/>
      <c r="MH606" s="313"/>
      <c r="MJ606" s="313"/>
      <c r="ML606" s="313"/>
      <c r="MN606" s="313"/>
      <c r="MP606" s="313"/>
      <c r="MR606" s="313"/>
      <c r="MT606" s="313"/>
      <c r="MV606" s="313"/>
      <c r="MX606" s="313"/>
      <c r="MZ606" s="313"/>
      <c r="NB606" s="313"/>
      <c r="ND606" s="313"/>
      <c r="NF606" s="313"/>
      <c r="NH606" s="313"/>
      <c r="NJ606" s="313"/>
      <c r="NL606" s="313"/>
      <c r="NN606" s="313"/>
      <c r="NP606" s="313"/>
      <c r="NR606" s="313"/>
    </row>
    <row r="607" spans="1:382" s="281" customFormat="1" ht="150" customHeight="1">
      <c r="A607"/>
      <c r="B607"/>
      <c r="C607"/>
      <c r="D607"/>
      <c r="E607"/>
      <c r="F607"/>
      <c r="G607"/>
      <c r="H607"/>
      <c r="I607" t="str">
        <f>IF(M607="","",INDEX(Criterion_list!F:F,MATCH('MMS criteria'!M607,Criterion_list!C:C,0)))</f>
        <v/>
      </c>
      <c r="J607" s="312"/>
      <c r="K607" s="316" t="str">
        <f>IFERROR(IF(_xlfn.XLOOKUP($M607,Criterion_list!$C:$C,Criterion_list!A:A)=0,"",_xlfn.XLOOKUP($M607,Criterion_list!$C:$C,Criterion_list!A:A)),"")</f>
        <v/>
      </c>
      <c r="L607" s="317" t="str">
        <f>IFERROR(IF(_xlfn.XLOOKUP($M607,Criterion_list!$C:$C,Criterion_list!B:B)=0,"",_xlfn.XLOOKUP($M607,Criterion_list!$C:$C,Criterion_list!B:B)),"")</f>
        <v/>
      </c>
      <c r="M607" s="317" t="str">
        <f>IF(J607="","",_xlfn.XLOOKUP(J607,'Criteria Mapping'!B:B,'Criteria Mapping'!A:A))</f>
        <v/>
      </c>
      <c r="N607" s="318" t="str">
        <f>IFERROR(IF(_xlfn.XLOOKUP($J607,Criterion_list!$J:$J,Criterion_list!D:D)=0,"",_xlfn.XLOOKUP($J607,Criterion_list!$J:$J,Criterion_list!D:D)),"")</f>
        <v/>
      </c>
      <c r="O607" s="318" t="str">
        <f>IFERROR(IF(_xlfn.XLOOKUP($M607,Criterion_list!$C:$C,Criterion_list!E:E)=0,"",_xlfn.XLOOKUP($M607,Criterion_list!$C:$C,Criterion_list!E:E)),"")</f>
        <v/>
      </c>
      <c r="P607" s="330"/>
      <c r="Q607" s="304"/>
      <c r="R607" s="319" t="str">
        <f t="shared" si="9"/>
        <v/>
      </c>
      <c r="S607" s="304"/>
      <c r="T607" s="306"/>
      <c r="U607" s="305"/>
      <c r="V607" s="304"/>
      <c r="W607" s="304"/>
      <c r="X607" s="320" t="str">
        <f>IF(M607="","",_xlfn.XLOOKUP(M607,'Criteria Mapping'!A:A,'Criteria Mapping'!W:W))</f>
        <v/>
      </c>
      <c r="Y607" s="320" t="str">
        <f>IF(M607="","",_xlfn.XLOOKUP(M607,'Criteria Mapping'!A:A,'Criteria Mapping'!AH:AH))</f>
        <v/>
      </c>
      <c r="Z607" s="320" t="str">
        <f>IF(M607="","",_xlfn.XLOOKUP(M607,'Criteria Mapping'!A:A,'Criteria Mapping'!AD:AD))</f>
        <v/>
      </c>
      <c r="AA607"/>
      <c r="AC607" s="313"/>
      <c r="AE607" s="313"/>
      <c r="AG607" s="313"/>
      <c r="AI607" s="313"/>
      <c r="AK607" s="313"/>
      <c r="AM607" s="313"/>
      <c r="AO607" s="313"/>
      <c r="AQ607" s="313"/>
      <c r="AS607" s="313"/>
      <c r="AU607" s="313"/>
      <c r="KR607" s="313"/>
      <c r="KT607" s="313"/>
      <c r="KV607" s="313"/>
      <c r="KX607" s="313"/>
      <c r="KZ607" s="313"/>
      <c r="LB607" s="313"/>
      <c r="LD607" s="313"/>
      <c r="LF607" s="313"/>
      <c r="LH607" s="313"/>
      <c r="LJ607" s="313"/>
      <c r="LL607" s="313"/>
      <c r="LN607" s="313"/>
      <c r="LP607" s="313"/>
      <c r="LR607" s="313"/>
      <c r="LT607" s="313"/>
      <c r="LV607" s="313"/>
      <c r="LX607" s="313"/>
      <c r="LZ607" s="313"/>
      <c r="MB607" s="313"/>
      <c r="MD607" s="313"/>
      <c r="MF607" s="313"/>
      <c r="MH607" s="313"/>
      <c r="MJ607" s="313"/>
      <c r="ML607" s="313"/>
      <c r="MN607" s="313"/>
      <c r="MP607" s="313"/>
      <c r="MR607" s="313"/>
      <c r="MT607" s="313"/>
      <c r="MV607" s="313"/>
      <c r="MX607" s="313"/>
      <c r="MZ607" s="313"/>
      <c r="NB607" s="313"/>
      <c r="ND607" s="313"/>
      <c r="NF607" s="313"/>
      <c r="NH607" s="313"/>
      <c r="NJ607" s="313"/>
      <c r="NL607" s="313"/>
      <c r="NN607" s="313"/>
      <c r="NP607" s="313"/>
      <c r="NR607" s="313"/>
    </row>
    <row r="608" spans="1:382" s="281" customFormat="1" ht="150" customHeight="1">
      <c r="A608"/>
      <c r="B608"/>
      <c r="C608"/>
      <c r="D608"/>
      <c r="E608"/>
      <c r="F608"/>
      <c r="G608"/>
      <c r="H608"/>
      <c r="I608" t="str">
        <f>IF(M608="","",INDEX(Criterion_list!F:F,MATCH('MMS criteria'!M608,Criterion_list!C:C,0)))</f>
        <v/>
      </c>
      <c r="J608" s="312"/>
      <c r="K608" s="316" t="str">
        <f>IFERROR(IF(_xlfn.XLOOKUP($M608,Criterion_list!$C:$C,Criterion_list!A:A)=0,"",_xlfn.XLOOKUP($M608,Criterion_list!$C:$C,Criterion_list!A:A)),"")</f>
        <v/>
      </c>
      <c r="L608" s="317" t="str">
        <f>IFERROR(IF(_xlfn.XLOOKUP($M608,Criterion_list!$C:$C,Criterion_list!B:B)=0,"",_xlfn.XLOOKUP($M608,Criterion_list!$C:$C,Criterion_list!B:B)),"")</f>
        <v/>
      </c>
      <c r="M608" s="317" t="str">
        <f>IF(J608="","",_xlfn.XLOOKUP(J608,'Criteria Mapping'!B:B,'Criteria Mapping'!A:A))</f>
        <v/>
      </c>
      <c r="N608" s="318" t="str">
        <f>IFERROR(IF(_xlfn.XLOOKUP($J608,Criterion_list!$J:$J,Criterion_list!D:D)=0,"",_xlfn.XLOOKUP($J608,Criterion_list!$J:$J,Criterion_list!D:D)),"")</f>
        <v/>
      </c>
      <c r="O608" s="318" t="str">
        <f>IFERROR(IF(_xlfn.XLOOKUP($M608,Criterion_list!$C:$C,Criterion_list!E:E)=0,"",_xlfn.XLOOKUP($M608,Criterion_list!$C:$C,Criterion_list!E:E)),"")</f>
        <v/>
      </c>
      <c r="P608" s="330"/>
      <c r="Q608" s="304"/>
      <c r="R608" s="319" t="str">
        <f t="shared" si="9"/>
        <v/>
      </c>
      <c r="S608" s="304"/>
      <c r="T608" s="306"/>
      <c r="U608" s="305"/>
      <c r="V608" s="304"/>
      <c r="W608" s="304"/>
      <c r="X608" s="320" t="str">
        <f>IF(M608="","",_xlfn.XLOOKUP(M608,'Criteria Mapping'!A:A,'Criteria Mapping'!W:W))</f>
        <v/>
      </c>
      <c r="Y608" s="320" t="str">
        <f>IF(M608="","",_xlfn.XLOOKUP(M608,'Criteria Mapping'!A:A,'Criteria Mapping'!AH:AH))</f>
        <v/>
      </c>
      <c r="Z608" s="320" t="str">
        <f>IF(M608="","",_xlfn.XLOOKUP(M608,'Criteria Mapping'!A:A,'Criteria Mapping'!AD:AD))</f>
        <v/>
      </c>
      <c r="AA608"/>
      <c r="AC608" s="313"/>
      <c r="AE608" s="313"/>
      <c r="AG608" s="313"/>
      <c r="AI608" s="313"/>
      <c r="AK608" s="313"/>
      <c r="AM608" s="313"/>
      <c r="AO608" s="313"/>
      <c r="AQ608" s="313"/>
      <c r="AS608" s="313"/>
      <c r="AU608" s="313"/>
      <c r="KR608" s="313"/>
      <c r="KT608" s="313"/>
      <c r="KV608" s="313"/>
      <c r="KX608" s="313"/>
      <c r="KZ608" s="313"/>
      <c r="LB608" s="313"/>
      <c r="LD608" s="313"/>
      <c r="LF608" s="313"/>
      <c r="LH608" s="313"/>
      <c r="LJ608" s="313"/>
      <c r="LL608" s="313"/>
      <c r="LN608" s="313"/>
      <c r="LP608" s="313"/>
      <c r="LR608" s="313"/>
      <c r="LT608" s="313"/>
      <c r="LV608" s="313"/>
      <c r="LX608" s="313"/>
      <c r="LZ608" s="313"/>
      <c r="MB608" s="313"/>
      <c r="MD608" s="313"/>
      <c r="MF608" s="313"/>
      <c r="MH608" s="313"/>
      <c r="MJ608" s="313"/>
      <c r="ML608" s="313"/>
      <c r="MN608" s="313"/>
      <c r="MP608" s="313"/>
      <c r="MR608" s="313"/>
      <c r="MT608" s="313"/>
      <c r="MV608" s="313"/>
      <c r="MX608" s="313"/>
      <c r="MZ608" s="313"/>
      <c r="NB608" s="313"/>
      <c r="ND608" s="313"/>
      <c r="NF608" s="313"/>
      <c r="NH608" s="313"/>
      <c r="NJ608" s="313"/>
      <c r="NL608" s="313"/>
      <c r="NN608" s="313"/>
      <c r="NP608" s="313"/>
      <c r="NR608" s="313"/>
    </row>
    <row r="609" spans="1:382" s="281" customFormat="1" ht="150" customHeight="1">
      <c r="A609"/>
      <c r="B609"/>
      <c r="C609"/>
      <c r="D609"/>
      <c r="E609"/>
      <c r="F609"/>
      <c r="G609"/>
      <c r="H609"/>
      <c r="I609" t="str">
        <f>IF(M609="","",INDEX(Criterion_list!F:F,MATCH('MMS criteria'!M609,Criterion_list!C:C,0)))</f>
        <v/>
      </c>
      <c r="J609" s="312"/>
      <c r="K609" s="316" t="str">
        <f>IFERROR(IF(_xlfn.XLOOKUP($M609,Criterion_list!$C:$C,Criterion_list!A:A)=0,"",_xlfn.XLOOKUP($M609,Criterion_list!$C:$C,Criterion_list!A:A)),"")</f>
        <v/>
      </c>
      <c r="L609" s="317" t="str">
        <f>IFERROR(IF(_xlfn.XLOOKUP($M609,Criterion_list!$C:$C,Criterion_list!B:B)=0,"",_xlfn.XLOOKUP($M609,Criterion_list!$C:$C,Criterion_list!B:B)),"")</f>
        <v/>
      </c>
      <c r="M609" s="317" t="str">
        <f>IF(J609="","",_xlfn.XLOOKUP(J609,'Criteria Mapping'!B:B,'Criteria Mapping'!A:A))</f>
        <v/>
      </c>
      <c r="N609" s="318" t="str">
        <f>IFERROR(IF(_xlfn.XLOOKUP($J609,Criterion_list!$J:$J,Criterion_list!D:D)=0,"",_xlfn.XLOOKUP($J609,Criterion_list!$J:$J,Criterion_list!D:D)),"")</f>
        <v/>
      </c>
      <c r="O609" s="318" t="str">
        <f>IFERROR(IF(_xlfn.XLOOKUP($M609,Criterion_list!$C:$C,Criterion_list!E:E)=0,"",_xlfn.XLOOKUP($M609,Criterion_list!$C:$C,Criterion_list!E:E)),"")</f>
        <v/>
      </c>
      <c r="P609" s="330"/>
      <c r="Q609" s="304"/>
      <c r="R609" s="319" t="str">
        <f t="shared" si="9"/>
        <v/>
      </c>
      <c r="S609" s="304"/>
      <c r="T609" s="306"/>
      <c r="U609" s="305"/>
      <c r="V609" s="304"/>
      <c r="W609" s="304"/>
      <c r="X609" s="320" t="str">
        <f>IF(M609="","",_xlfn.XLOOKUP(M609,'Criteria Mapping'!A:A,'Criteria Mapping'!W:W))</f>
        <v/>
      </c>
      <c r="Y609" s="320" t="str">
        <f>IF(M609="","",_xlfn.XLOOKUP(M609,'Criteria Mapping'!A:A,'Criteria Mapping'!AH:AH))</f>
        <v/>
      </c>
      <c r="Z609" s="320" t="str">
        <f>IF(M609="","",_xlfn.XLOOKUP(M609,'Criteria Mapping'!A:A,'Criteria Mapping'!AD:AD))</f>
        <v/>
      </c>
      <c r="AA609"/>
      <c r="AC609" s="313"/>
      <c r="AE609" s="313"/>
      <c r="AG609" s="313"/>
      <c r="AI609" s="313"/>
      <c r="AK609" s="313"/>
      <c r="AM609" s="313"/>
      <c r="AO609" s="313"/>
      <c r="AQ609" s="313"/>
      <c r="AS609" s="313"/>
      <c r="AU609" s="313"/>
      <c r="KR609" s="313"/>
      <c r="KT609" s="313"/>
      <c r="KV609" s="313"/>
      <c r="KX609" s="313"/>
      <c r="KZ609" s="313"/>
      <c r="LB609" s="313"/>
      <c r="LD609" s="313"/>
      <c r="LF609" s="313"/>
      <c r="LH609" s="313"/>
      <c r="LJ609" s="313"/>
      <c r="LL609" s="313"/>
      <c r="LN609" s="313"/>
      <c r="LP609" s="313"/>
      <c r="LR609" s="313"/>
      <c r="LT609" s="313"/>
      <c r="LV609" s="313"/>
      <c r="LX609" s="313"/>
      <c r="LZ609" s="313"/>
      <c r="MB609" s="313"/>
      <c r="MD609" s="313"/>
      <c r="MF609" s="313"/>
      <c r="MH609" s="313"/>
      <c r="MJ609" s="313"/>
      <c r="ML609" s="313"/>
      <c r="MN609" s="313"/>
      <c r="MP609" s="313"/>
      <c r="MR609" s="313"/>
      <c r="MT609" s="313"/>
      <c r="MV609" s="313"/>
      <c r="MX609" s="313"/>
      <c r="MZ609" s="313"/>
      <c r="NB609" s="313"/>
      <c r="ND609" s="313"/>
      <c r="NF609" s="313"/>
      <c r="NH609" s="313"/>
      <c r="NJ609" s="313"/>
      <c r="NL609" s="313"/>
      <c r="NN609" s="313"/>
      <c r="NP609" s="313"/>
      <c r="NR609" s="313"/>
    </row>
    <row r="610" spans="1:382" s="281" customFormat="1" ht="150" customHeight="1">
      <c r="A610"/>
      <c r="B610"/>
      <c r="C610"/>
      <c r="D610"/>
      <c r="E610"/>
      <c r="F610"/>
      <c r="G610"/>
      <c r="H610"/>
      <c r="I610" t="str">
        <f>IF(M610="","",INDEX(Criterion_list!F:F,MATCH('MMS criteria'!M610,Criterion_list!C:C,0)))</f>
        <v/>
      </c>
      <c r="J610" s="312"/>
      <c r="K610" s="316" t="str">
        <f>IFERROR(IF(_xlfn.XLOOKUP($M610,Criterion_list!$C:$C,Criterion_list!A:A)=0,"",_xlfn.XLOOKUP($M610,Criterion_list!$C:$C,Criterion_list!A:A)),"")</f>
        <v/>
      </c>
      <c r="L610" s="317" t="str">
        <f>IFERROR(IF(_xlfn.XLOOKUP($M610,Criterion_list!$C:$C,Criterion_list!B:B)=0,"",_xlfn.XLOOKUP($M610,Criterion_list!$C:$C,Criterion_list!B:B)),"")</f>
        <v/>
      </c>
      <c r="M610" s="317" t="str">
        <f>IF(J610="","",_xlfn.XLOOKUP(J610,'Criteria Mapping'!B:B,'Criteria Mapping'!A:A))</f>
        <v/>
      </c>
      <c r="N610" s="318" t="str">
        <f>IFERROR(IF(_xlfn.XLOOKUP($J610,Criterion_list!$J:$J,Criterion_list!D:D)=0,"",_xlfn.XLOOKUP($J610,Criterion_list!$J:$J,Criterion_list!D:D)),"")</f>
        <v/>
      </c>
      <c r="O610" s="318" t="str">
        <f>IFERROR(IF(_xlfn.XLOOKUP($M610,Criterion_list!$C:$C,Criterion_list!E:E)=0,"",_xlfn.XLOOKUP($M610,Criterion_list!$C:$C,Criterion_list!E:E)),"")</f>
        <v/>
      </c>
      <c r="P610" s="330"/>
      <c r="Q610" s="304"/>
      <c r="R610" s="319" t="str">
        <f t="shared" si="9"/>
        <v/>
      </c>
      <c r="S610" s="304"/>
      <c r="T610" s="306"/>
      <c r="U610" s="305"/>
      <c r="V610" s="304"/>
      <c r="W610" s="304"/>
      <c r="X610" s="320" t="str">
        <f>IF(M610="","",_xlfn.XLOOKUP(M610,'Criteria Mapping'!A:A,'Criteria Mapping'!W:W))</f>
        <v/>
      </c>
      <c r="Y610" s="320" t="str">
        <f>IF(M610="","",_xlfn.XLOOKUP(M610,'Criteria Mapping'!A:A,'Criteria Mapping'!AH:AH))</f>
        <v/>
      </c>
      <c r="Z610" s="320" t="str">
        <f>IF(M610="","",_xlfn.XLOOKUP(M610,'Criteria Mapping'!A:A,'Criteria Mapping'!AD:AD))</f>
        <v/>
      </c>
      <c r="AA610"/>
      <c r="AC610" s="313"/>
      <c r="AE610" s="313"/>
      <c r="AG610" s="313"/>
      <c r="AI610" s="313"/>
      <c r="AK610" s="313"/>
      <c r="AM610" s="313"/>
      <c r="AO610" s="313"/>
      <c r="AQ610" s="313"/>
      <c r="AS610" s="313"/>
      <c r="AU610" s="313"/>
      <c r="KR610" s="313"/>
      <c r="KT610" s="313"/>
      <c r="KV610" s="313"/>
      <c r="KX610" s="313"/>
      <c r="KZ610" s="313"/>
      <c r="LB610" s="313"/>
      <c r="LD610" s="313"/>
      <c r="LF610" s="313"/>
      <c r="LH610" s="313"/>
      <c r="LJ610" s="313"/>
      <c r="LL610" s="313"/>
      <c r="LN610" s="313"/>
      <c r="LP610" s="313"/>
      <c r="LR610" s="313"/>
      <c r="LT610" s="313"/>
      <c r="LV610" s="313"/>
      <c r="LX610" s="313"/>
      <c r="LZ610" s="313"/>
      <c r="MB610" s="313"/>
      <c r="MD610" s="313"/>
      <c r="MF610" s="313"/>
      <c r="MH610" s="313"/>
      <c r="MJ610" s="313"/>
      <c r="ML610" s="313"/>
      <c r="MN610" s="313"/>
      <c r="MP610" s="313"/>
      <c r="MR610" s="313"/>
      <c r="MT610" s="313"/>
      <c r="MV610" s="313"/>
      <c r="MX610" s="313"/>
      <c r="MZ610" s="313"/>
      <c r="NB610" s="313"/>
      <c r="ND610" s="313"/>
      <c r="NF610" s="313"/>
      <c r="NH610" s="313"/>
      <c r="NJ610" s="313"/>
      <c r="NL610" s="313"/>
      <c r="NN610" s="313"/>
      <c r="NP610" s="313"/>
      <c r="NR610" s="313"/>
    </row>
    <row r="611" spans="1:382" s="281" customFormat="1" ht="150" customHeight="1">
      <c r="A611"/>
      <c r="B611"/>
      <c r="C611"/>
      <c r="D611"/>
      <c r="E611"/>
      <c r="F611"/>
      <c r="G611"/>
      <c r="H611"/>
      <c r="I611" t="str">
        <f>IF(M611="","",INDEX(Criterion_list!F:F,MATCH('MMS criteria'!M611,Criterion_list!C:C,0)))</f>
        <v/>
      </c>
      <c r="J611" s="312"/>
      <c r="K611" s="316" t="str">
        <f>IFERROR(IF(_xlfn.XLOOKUP($M611,Criterion_list!$C:$C,Criterion_list!A:A)=0,"",_xlfn.XLOOKUP($M611,Criterion_list!$C:$C,Criterion_list!A:A)),"")</f>
        <v/>
      </c>
      <c r="L611" s="317" t="str">
        <f>IFERROR(IF(_xlfn.XLOOKUP($M611,Criterion_list!$C:$C,Criterion_list!B:B)=0,"",_xlfn.XLOOKUP($M611,Criterion_list!$C:$C,Criterion_list!B:B)),"")</f>
        <v/>
      </c>
      <c r="M611" s="317" t="str">
        <f>IF(J611="","",_xlfn.XLOOKUP(J611,'Criteria Mapping'!B:B,'Criteria Mapping'!A:A))</f>
        <v/>
      </c>
      <c r="N611" s="318" t="str">
        <f>IFERROR(IF(_xlfn.XLOOKUP($J611,Criterion_list!$J:$J,Criterion_list!D:D)=0,"",_xlfn.XLOOKUP($J611,Criterion_list!$J:$J,Criterion_list!D:D)),"")</f>
        <v/>
      </c>
      <c r="O611" s="318" t="str">
        <f>IFERROR(IF(_xlfn.XLOOKUP($M611,Criterion_list!$C:$C,Criterion_list!E:E)=0,"",_xlfn.XLOOKUP($M611,Criterion_list!$C:$C,Criterion_list!E:E)),"")</f>
        <v/>
      </c>
      <c r="P611" s="330"/>
      <c r="Q611" s="304"/>
      <c r="R611" s="319" t="str">
        <f t="shared" si="9"/>
        <v/>
      </c>
      <c r="S611" s="304"/>
      <c r="T611" s="306"/>
      <c r="U611" s="305"/>
      <c r="V611" s="304"/>
      <c r="W611" s="304"/>
      <c r="X611" s="320" t="str">
        <f>IF(M611="","",_xlfn.XLOOKUP(M611,'Criteria Mapping'!A:A,'Criteria Mapping'!W:W))</f>
        <v/>
      </c>
      <c r="Y611" s="320" t="str">
        <f>IF(M611="","",_xlfn.XLOOKUP(M611,'Criteria Mapping'!A:A,'Criteria Mapping'!AH:AH))</f>
        <v/>
      </c>
      <c r="Z611" s="320" t="str">
        <f>IF(M611="","",_xlfn.XLOOKUP(M611,'Criteria Mapping'!A:A,'Criteria Mapping'!AD:AD))</f>
        <v/>
      </c>
      <c r="AA611"/>
      <c r="AC611" s="313"/>
      <c r="AE611" s="313"/>
      <c r="AG611" s="313"/>
      <c r="AI611" s="313"/>
      <c r="AK611" s="313"/>
      <c r="AM611" s="313"/>
      <c r="AO611" s="313"/>
      <c r="AQ611" s="313"/>
      <c r="AS611" s="313"/>
      <c r="AU611" s="313"/>
      <c r="KR611" s="313"/>
      <c r="KT611" s="313"/>
      <c r="KV611" s="313"/>
      <c r="KX611" s="313"/>
      <c r="KZ611" s="313"/>
      <c r="LB611" s="313"/>
      <c r="LD611" s="313"/>
      <c r="LF611" s="313"/>
      <c r="LH611" s="313"/>
      <c r="LJ611" s="313"/>
      <c r="LL611" s="313"/>
      <c r="LN611" s="313"/>
      <c r="LP611" s="313"/>
      <c r="LR611" s="313"/>
      <c r="LT611" s="313"/>
      <c r="LV611" s="313"/>
      <c r="LX611" s="313"/>
      <c r="LZ611" s="313"/>
      <c r="MB611" s="313"/>
      <c r="MD611" s="313"/>
      <c r="MF611" s="313"/>
      <c r="MH611" s="313"/>
      <c r="MJ611" s="313"/>
      <c r="ML611" s="313"/>
      <c r="MN611" s="313"/>
      <c r="MP611" s="313"/>
      <c r="MR611" s="313"/>
      <c r="MT611" s="313"/>
      <c r="MV611" s="313"/>
      <c r="MX611" s="313"/>
      <c r="MZ611" s="313"/>
      <c r="NB611" s="313"/>
      <c r="ND611" s="313"/>
      <c r="NF611" s="313"/>
      <c r="NH611" s="313"/>
      <c r="NJ611" s="313"/>
      <c r="NL611" s="313"/>
      <c r="NN611" s="313"/>
      <c r="NP611" s="313"/>
      <c r="NR611" s="313"/>
    </row>
    <row r="612" spans="1:382" s="281" customFormat="1" ht="150" customHeight="1">
      <c r="A612"/>
      <c r="B612"/>
      <c r="C612"/>
      <c r="D612"/>
      <c r="E612"/>
      <c r="F612"/>
      <c r="G612"/>
      <c r="H612"/>
      <c r="I612" t="str">
        <f>IF(M612="","",INDEX(Criterion_list!F:F,MATCH('MMS criteria'!M612,Criterion_list!C:C,0)))</f>
        <v/>
      </c>
      <c r="J612" s="312"/>
      <c r="K612" s="316" t="str">
        <f>IFERROR(IF(_xlfn.XLOOKUP($M612,Criterion_list!$C:$C,Criterion_list!A:A)=0,"",_xlfn.XLOOKUP($M612,Criterion_list!$C:$C,Criterion_list!A:A)),"")</f>
        <v/>
      </c>
      <c r="L612" s="317" t="str">
        <f>IFERROR(IF(_xlfn.XLOOKUP($M612,Criterion_list!$C:$C,Criterion_list!B:B)=0,"",_xlfn.XLOOKUP($M612,Criterion_list!$C:$C,Criterion_list!B:B)),"")</f>
        <v/>
      </c>
      <c r="M612" s="317" t="str">
        <f>IF(J612="","",_xlfn.XLOOKUP(J612,'Criteria Mapping'!B:B,'Criteria Mapping'!A:A))</f>
        <v/>
      </c>
      <c r="N612" s="318" t="str">
        <f>IFERROR(IF(_xlfn.XLOOKUP($J612,Criterion_list!$J:$J,Criterion_list!D:D)=0,"",_xlfn.XLOOKUP($J612,Criterion_list!$J:$J,Criterion_list!D:D)),"")</f>
        <v/>
      </c>
      <c r="O612" s="318" t="str">
        <f>IFERROR(IF(_xlfn.XLOOKUP($M612,Criterion_list!$C:$C,Criterion_list!E:E)=0,"",_xlfn.XLOOKUP($M612,Criterion_list!$C:$C,Criterion_list!E:E)),"")</f>
        <v/>
      </c>
      <c r="P612" s="330"/>
      <c r="Q612" s="304"/>
      <c r="R612" s="319" t="str">
        <f t="shared" si="9"/>
        <v/>
      </c>
      <c r="S612" s="304"/>
      <c r="T612" s="306"/>
      <c r="U612" s="305"/>
      <c r="V612" s="304"/>
      <c r="W612" s="304"/>
      <c r="X612" s="320" t="str">
        <f>IF(M612="","",_xlfn.XLOOKUP(M612,'Criteria Mapping'!A:A,'Criteria Mapping'!W:W))</f>
        <v/>
      </c>
      <c r="Y612" s="320" t="str">
        <f>IF(M612="","",_xlfn.XLOOKUP(M612,'Criteria Mapping'!A:A,'Criteria Mapping'!AH:AH))</f>
        <v/>
      </c>
      <c r="Z612" s="320" t="str">
        <f>IF(M612="","",_xlfn.XLOOKUP(M612,'Criteria Mapping'!A:A,'Criteria Mapping'!AD:AD))</f>
        <v/>
      </c>
      <c r="AA612"/>
      <c r="AC612" s="313"/>
      <c r="AE612" s="313"/>
      <c r="AG612" s="313"/>
      <c r="AI612" s="313"/>
      <c r="AK612" s="313"/>
      <c r="AM612" s="313"/>
      <c r="AO612" s="313"/>
      <c r="AQ612" s="313"/>
      <c r="AS612" s="313"/>
      <c r="AU612" s="313"/>
      <c r="KR612" s="313"/>
      <c r="KT612" s="313"/>
      <c r="KV612" s="313"/>
      <c r="KX612" s="313"/>
      <c r="KZ612" s="313"/>
      <c r="LB612" s="313"/>
      <c r="LD612" s="313"/>
      <c r="LF612" s="313"/>
      <c r="LH612" s="313"/>
      <c r="LJ612" s="313"/>
      <c r="LL612" s="313"/>
      <c r="LN612" s="313"/>
      <c r="LP612" s="313"/>
      <c r="LR612" s="313"/>
      <c r="LT612" s="313"/>
      <c r="LV612" s="313"/>
      <c r="LX612" s="313"/>
      <c r="LZ612" s="313"/>
      <c r="MB612" s="313"/>
      <c r="MD612" s="313"/>
      <c r="MF612" s="313"/>
      <c r="MH612" s="313"/>
      <c r="MJ612" s="313"/>
      <c r="ML612" s="313"/>
      <c r="MN612" s="313"/>
      <c r="MP612" s="313"/>
      <c r="MR612" s="313"/>
      <c r="MT612" s="313"/>
      <c r="MV612" s="313"/>
      <c r="MX612" s="313"/>
      <c r="MZ612" s="313"/>
      <c r="NB612" s="313"/>
      <c r="ND612" s="313"/>
      <c r="NF612" s="313"/>
      <c r="NH612" s="313"/>
      <c r="NJ612" s="313"/>
      <c r="NL612" s="313"/>
      <c r="NN612" s="313"/>
      <c r="NP612" s="313"/>
      <c r="NR612" s="313"/>
    </row>
    <row r="613" spans="1:382" s="281" customFormat="1" ht="150" customHeight="1">
      <c r="A613"/>
      <c r="B613"/>
      <c r="C613"/>
      <c r="D613"/>
      <c r="E613"/>
      <c r="F613"/>
      <c r="G613"/>
      <c r="H613"/>
      <c r="I613" t="str">
        <f>IF(M613="","",INDEX(Criterion_list!F:F,MATCH('MMS criteria'!M613,Criterion_list!C:C,0)))</f>
        <v/>
      </c>
      <c r="J613" s="312"/>
      <c r="K613" s="316" t="str">
        <f>IFERROR(IF(_xlfn.XLOOKUP($M613,Criterion_list!$C:$C,Criterion_list!A:A)=0,"",_xlfn.XLOOKUP($M613,Criterion_list!$C:$C,Criterion_list!A:A)),"")</f>
        <v/>
      </c>
      <c r="L613" s="317" t="str">
        <f>IFERROR(IF(_xlfn.XLOOKUP($M613,Criterion_list!$C:$C,Criterion_list!B:B)=0,"",_xlfn.XLOOKUP($M613,Criterion_list!$C:$C,Criterion_list!B:B)),"")</f>
        <v/>
      </c>
      <c r="M613" s="317" t="str">
        <f>IF(J613="","",_xlfn.XLOOKUP(J613,'Criteria Mapping'!B:B,'Criteria Mapping'!A:A))</f>
        <v/>
      </c>
      <c r="N613" s="318" t="str">
        <f>IFERROR(IF(_xlfn.XLOOKUP($J613,Criterion_list!$J:$J,Criterion_list!D:D)=0,"",_xlfn.XLOOKUP($J613,Criterion_list!$J:$J,Criterion_list!D:D)),"")</f>
        <v/>
      </c>
      <c r="O613" s="318" t="str">
        <f>IFERROR(IF(_xlfn.XLOOKUP($M613,Criterion_list!$C:$C,Criterion_list!E:E)=0,"",_xlfn.XLOOKUP($M613,Criterion_list!$C:$C,Criterion_list!E:E)),"")</f>
        <v/>
      </c>
      <c r="P613" s="330"/>
      <c r="Q613" s="304"/>
      <c r="R613" s="319" t="str">
        <f t="shared" si="9"/>
        <v/>
      </c>
      <c r="S613" s="304"/>
      <c r="T613" s="306"/>
      <c r="U613" s="305"/>
      <c r="V613" s="304"/>
      <c r="W613" s="304"/>
      <c r="X613" s="320" t="str">
        <f>IF(M613="","",_xlfn.XLOOKUP(M613,'Criteria Mapping'!A:A,'Criteria Mapping'!W:W))</f>
        <v/>
      </c>
      <c r="Y613" s="320" t="str">
        <f>IF(M613="","",_xlfn.XLOOKUP(M613,'Criteria Mapping'!A:A,'Criteria Mapping'!AH:AH))</f>
        <v/>
      </c>
      <c r="Z613" s="320" t="str">
        <f>IF(M613="","",_xlfn.XLOOKUP(M613,'Criteria Mapping'!A:A,'Criteria Mapping'!AD:AD))</f>
        <v/>
      </c>
      <c r="AA613"/>
      <c r="AC613" s="313"/>
      <c r="AE613" s="313"/>
      <c r="AG613" s="313"/>
      <c r="AI613" s="313"/>
      <c r="AK613" s="313"/>
      <c r="AM613" s="313"/>
      <c r="AO613" s="313"/>
      <c r="AQ613" s="313"/>
      <c r="AS613" s="313"/>
      <c r="AU613" s="313"/>
      <c r="KR613" s="313"/>
      <c r="KT613" s="313"/>
      <c r="KV613" s="313"/>
      <c r="KX613" s="313"/>
      <c r="KZ613" s="313"/>
      <c r="LB613" s="313"/>
      <c r="LD613" s="313"/>
      <c r="LF613" s="313"/>
      <c r="LH613" s="313"/>
      <c r="LJ613" s="313"/>
      <c r="LL613" s="313"/>
      <c r="LN613" s="313"/>
      <c r="LP613" s="313"/>
      <c r="LR613" s="313"/>
      <c r="LT613" s="313"/>
      <c r="LV613" s="313"/>
      <c r="LX613" s="313"/>
      <c r="LZ613" s="313"/>
      <c r="MB613" s="313"/>
      <c r="MD613" s="313"/>
      <c r="MF613" s="313"/>
      <c r="MH613" s="313"/>
      <c r="MJ613" s="313"/>
      <c r="ML613" s="313"/>
      <c r="MN613" s="313"/>
      <c r="MP613" s="313"/>
      <c r="MR613" s="313"/>
      <c r="MT613" s="313"/>
      <c r="MV613" s="313"/>
      <c r="MX613" s="313"/>
      <c r="MZ613" s="313"/>
      <c r="NB613" s="313"/>
      <c r="ND613" s="313"/>
      <c r="NF613" s="313"/>
      <c r="NH613" s="313"/>
      <c r="NJ613" s="313"/>
      <c r="NL613" s="313"/>
      <c r="NN613" s="313"/>
      <c r="NP613" s="313"/>
      <c r="NR613" s="313"/>
    </row>
    <row r="614" spans="1:382" s="281" customFormat="1" ht="150" customHeight="1">
      <c r="A614"/>
      <c r="B614"/>
      <c r="C614"/>
      <c r="D614"/>
      <c r="E614"/>
      <c r="F614"/>
      <c r="G614"/>
      <c r="H614"/>
      <c r="I614" t="str">
        <f>IF(M614="","",INDEX(Criterion_list!F:F,MATCH('MMS criteria'!M614,Criterion_list!C:C,0)))</f>
        <v/>
      </c>
      <c r="J614" s="312"/>
      <c r="K614" s="316" t="str">
        <f>IFERROR(IF(_xlfn.XLOOKUP($M614,Criterion_list!$C:$C,Criterion_list!A:A)=0,"",_xlfn.XLOOKUP($M614,Criterion_list!$C:$C,Criterion_list!A:A)),"")</f>
        <v/>
      </c>
      <c r="L614" s="317" t="str">
        <f>IFERROR(IF(_xlfn.XLOOKUP($M614,Criterion_list!$C:$C,Criterion_list!B:B)=0,"",_xlfn.XLOOKUP($M614,Criterion_list!$C:$C,Criterion_list!B:B)),"")</f>
        <v/>
      </c>
      <c r="M614" s="317" t="str">
        <f>IF(J614="","",_xlfn.XLOOKUP(J614,'Criteria Mapping'!B:B,'Criteria Mapping'!A:A))</f>
        <v/>
      </c>
      <c r="N614" s="318" t="str">
        <f>IFERROR(IF(_xlfn.XLOOKUP($J614,Criterion_list!$J:$J,Criterion_list!D:D)=0,"",_xlfn.XLOOKUP($J614,Criterion_list!$J:$J,Criterion_list!D:D)),"")</f>
        <v/>
      </c>
      <c r="O614" s="318" t="str">
        <f>IFERROR(IF(_xlfn.XLOOKUP($M614,Criterion_list!$C:$C,Criterion_list!E:E)=0,"",_xlfn.XLOOKUP($M614,Criterion_list!$C:$C,Criterion_list!E:E)),"")</f>
        <v/>
      </c>
      <c r="P614" s="330"/>
      <c r="Q614" s="304"/>
      <c r="R614" s="319" t="str">
        <f t="shared" si="9"/>
        <v/>
      </c>
      <c r="S614" s="304"/>
      <c r="T614" s="306"/>
      <c r="U614" s="305"/>
      <c r="V614" s="304"/>
      <c r="W614" s="304"/>
      <c r="X614" s="320" t="str">
        <f>IF(M614="","",_xlfn.XLOOKUP(M614,'Criteria Mapping'!A:A,'Criteria Mapping'!W:W))</f>
        <v/>
      </c>
      <c r="Y614" s="320" t="str">
        <f>IF(M614="","",_xlfn.XLOOKUP(M614,'Criteria Mapping'!A:A,'Criteria Mapping'!AH:AH))</f>
        <v/>
      </c>
      <c r="Z614" s="320" t="str">
        <f>IF(M614="","",_xlfn.XLOOKUP(M614,'Criteria Mapping'!A:A,'Criteria Mapping'!AD:AD))</f>
        <v/>
      </c>
      <c r="AA614"/>
      <c r="AC614" s="313"/>
      <c r="AE614" s="313"/>
      <c r="AG614" s="313"/>
      <c r="AI614" s="313"/>
      <c r="AK614" s="313"/>
      <c r="AM614" s="313"/>
      <c r="AO614" s="313"/>
      <c r="AQ614" s="313"/>
      <c r="AS614" s="313"/>
      <c r="AU614" s="313"/>
      <c r="KR614" s="313"/>
      <c r="KT614" s="313"/>
      <c r="KV614" s="313"/>
      <c r="KX614" s="313"/>
      <c r="KZ614" s="313"/>
      <c r="LB614" s="313"/>
      <c r="LD614" s="313"/>
      <c r="LF614" s="313"/>
      <c r="LH614" s="313"/>
      <c r="LJ614" s="313"/>
      <c r="LL614" s="313"/>
      <c r="LN614" s="313"/>
      <c r="LP614" s="313"/>
      <c r="LR614" s="313"/>
      <c r="LT614" s="313"/>
      <c r="LV614" s="313"/>
      <c r="LX614" s="313"/>
      <c r="LZ614" s="313"/>
      <c r="MB614" s="313"/>
      <c r="MD614" s="313"/>
      <c r="MF614" s="313"/>
      <c r="MH614" s="313"/>
      <c r="MJ614" s="313"/>
      <c r="ML614" s="313"/>
      <c r="MN614" s="313"/>
      <c r="MP614" s="313"/>
      <c r="MR614" s="313"/>
      <c r="MT614" s="313"/>
      <c r="MV614" s="313"/>
      <c r="MX614" s="313"/>
      <c r="MZ614" s="313"/>
      <c r="NB614" s="313"/>
      <c r="ND614" s="313"/>
      <c r="NF614" s="313"/>
      <c r="NH614" s="313"/>
      <c r="NJ614" s="313"/>
      <c r="NL614" s="313"/>
      <c r="NN614" s="313"/>
      <c r="NP614" s="313"/>
      <c r="NR614" s="313"/>
    </row>
    <row r="615" spans="1:382" s="281" customFormat="1" ht="150" customHeight="1">
      <c r="A615"/>
      <c r="B615"/>
      <c r="C615"/>
      <c r="D615"/>
      <c r="E615"/>
      <c r="F615"/>
      <c r="G615"/>
      <c r="H615"/>
      <c r="I615" t="str">
        <f>IF(M615="","",INDEX(Criterion_list!F:F,MATCH('MMS criteria'!M615,Criterion_list!C:C,0)))</f>
        <v/>
      </c>
      <c r="J615" s="312"/>
      <c r="K615" s="316" t="str">
        <f>IFERROR(IF(_xlfn.XLOOKUP($M615,Criterion_list!$C:$C,Criterion_list!A:A)=0,"",_xlfn.XLOOKUP($M615,Criterion_list!$C:$C,Criterion_list!A:A)),"")</f>
        <v/>
      </c>
      <c r="L615" s="317" t="str">
        <f>IFERROR(IF(_xlfn.XLOOKUP($M615,Criterion_list!$C:$C,Criterion_list!B:B)=0,"",_xlfn.XLOOKUP($M615,Criterion_list!$C:$C,Criterion_list!B:B)),"")</f>
        <v/>
      </c>
      <c r="M615" s="317" t="str">
        <f>IF(J615="","",_xlfn.XLOOKUP(J615,'Criteria Mapping'!B:B,'Criteria Mapping'!A:A))</f>
        <v/>
      </c>
      <c r="N615" s="318" t="str">
        <f>IFERROR(IF(_xlfn.XLOOKUP($J615,Criterion_list!$J:$J,Criterion_list!D:D)=0,"",_xlfn.XLOOKUP($J615,Criterion_list!$J:$J,Criterion_list!D:D)),"")</f>
        <v/>
      </c>
      <c r="O615" s="318" t="str">
        <f>IFERROR(IF(_xlfn.XLOOKUP($M615,Criterion_list!$C:$C,Criterion_list!E:E)=0,"",_xlfn.XLOOKUP($M615,Criterion_list!$C:$C,Criterion_list!E:E)),"")</f>
        <v/>
      </c>
      <c r="P615" s="330"/>
      <c r="Q615" s="304"/>
      <c r="R615" s="319" t="str">
        <f t="shared" si="9"/>
        <v/>
      </c>
      <c r="S615" s="304"/>
      <c r="T615" s="306"/>
      <c r="U615" s="305"/>
      <c r="V615" s="304"/>
      <c r="W615" s="304"/>
      <c r="X615" s="320" t="str">
        <f>IF(M615="","",_xlfn.XLOOKUP(M615,'Criteria Mapping'!A:A,'Criteria Mapping'!W:W))</f>
        <v/>
      </c>
      <c r="Y615" s="320" t="str">
        <f>IF(M615="","",_xlfn.XLOOKUP(M615,'Criteria Mapping'!A:A,'Criteria Mapping'!AH:AH))</f>
        <v/>
      </c>
      <c r="Z615" s="320" t="str">
        <f>IF(M615="","",_xlfn.XLOOKUP(M615,'Criteria Mapping'!A:A,'Criteria Mapping'!AD:AD))</f>
        <v/>
      </c>
      <c r="AA615"/>
      <c r="AC615" s="313"/>
      <c r="AE615" s="313"/>
      <c r="AG615" s="313"/>
      <c r="AI615" s="313"/>
      <c r="AK615" s="313"/>
      <c r="AM615" s="313"/>
      <c r="AO615" s="313"/>
      <c r="AQ615" s="313"/>
      <c r="AS615" s="313"/>
      <c r="AU615" s="313"/>
      <c r="KR615" s="313"/>
      <c r="KT615" s="313"/>
      <c r="KV615" s="313"/>
      <c r="KX615" s="313"/>
      <c r="KZ615" s="313"/>
      <c r="LB615" s="313"/>
      <c r="LD615" s="313"/>
      <c r="LF615" s="313"/>
      <c r="LH615" s="313"/>
      <c r="LJ615" s="313"/>
      <c r="LL615" s="313"/>
      <c r="LN615" s="313"/>
      <c r="LP615" s="313"/>
      <c r="LR615" s="313"/>
      <c r="LT615" s="313"/>
      <c r="LV615" s="313"/>
      <c r="LX615" s="313"/>
      <c r="LZ615" s="313"/>
      <c r="MB615" s="313"/>
      <c r="MD615" s="313"/>
      <c r="MF615" s="313"/>
      <c r="MH615" s="313"/>
      <c r="MJ615" s="313"/>
      <c r="ML615" s="313"/>
      <c r="MN615" s="313"/>
      <c r="MP615" s="313"/>
      <c r="MR615" s="313"/>
      <c r="MT615" s="313"/>
      <c r="MV615" s="313"/>
      <c r="MX615" s="313"/>
      <c r="MZ615" s="313"/>
      <c r="NB615" s="313"/>
      <c r="ND615" s="313"/>
      <c r="NF615" s="313"/>
      <c r="NH615" s="313"/>
      <c r="NJ615" s="313"/>
      <c r="NL615" s="313"/>
      <c r="NN615" s="313"/>
      <c r="NP615" s="313"/>
      <c r="NR615" s="313"/>
    </row>
    <row r="616" spans="1:382" s="281" customFormat="1" ht="150" customHeight="1">
      <c r="A616"/>
      <c r="B616"/>
      <c r="C616"/>
      <c r="D616"/>
      <c r="E616"/>
      <c r="F616"/>
      <c r="G616"/>
      <c r="H616"/>
      <c r="I616" t="str">
        <f>IF(M616="","",INDEX(Criterion_list!F:F,MATCH('MMS criteria'!M616,Criterion_list!C:C,0)))</f>
        <v/>
      </c>
      <c r="J616" s="312"/>
      <c r="K616" s="316" t="str">
        <f>IFERROR(IF(_xlfn.XLOOKUP($M616,Criterion_list!$C:$C,Criterion_list!A:A)=0,"",_xlfn.XLOOKUP($M616,Criterion_list!$C:$C,Criterion_list!A:A)),"")</f>
        <v/>
      </c>
      <c r="L616" s="317" t="str">
        <f>IFERROR(IF(_xlfn.XLOOKUP($M616,Criterion_list!$C:$C,Criterion_list!B:B)=0,"",_xlfn.XLOOKUP($M616,Criterion_list!$C:$C,Criterion_list!B:B)),"")</f>
        <v/>
      </c>
      <c r="M616" s="317" t="str">
        <f>IF(J616="","",_xlfn.XLOOKUP(J616,'Criteria Mapping'!B:B,'Criteria Mapping'!A:A))</f>
        <v/>
      </c>
      <c r="N616" s="318" t="str">
        <f>IFERROR(IF(_xlfn.XLOOKUP($J616,Criterion_list!$J:$J,Criterion_list!D:D)=0,"",_xlfn.XLOOKUP($J616,Criterion_list!$J:$J,Criterion_list!D:D)),"")</f>
        <v/>
      </c>
      <c r="O616" s="318" t="str">
        <f>IFERROR(IF(_xlfn.XLOOKUP($M616,Criterion_list!$C:$C,Criterion_list!E:E)=0,"",_xlfn.XLOOKUP($M616,Criterion_list!$C:$C,Criterion_list!E:E)),"")</f>
        <v/>
      </c>
      <c r="P616" s="330"/>
      <c r="Q616" s="304"/>
      <c r="R616" s="319" t="str">
        <f t="shared" si="9"/>
        <v/>
      </c>
      <c r="S616" s="304"/>
      <c r="T616" s="306"/>
      <c r="U616" s="305"/>
      <c r="V616" s="304"/>
      <c r="W616" s="304"/>
      <c r="X616" s="320" t="str">
        <f>IF(M616="","",_xlfn.XLOOKUP(M616,'Criteria Mapping'!A:A,'Criteria Mapping'!W:W))</f>
        <v/>
      </c>
      <c r="Y616" s="320" t="str">
        <f>IF(M616="","",_xlfn.XLOOKUP(M616,'Criteria Mapping'!A:A,'Criteria Mapping'!AH:AH))</f>
        <v/>
      </c>
      <c r="Z616" s="320" t="str">
        <f>IF(M616="","",_xlfn.XLOOKUP(M616,'Criteria Mapping'!A:A,'Criteria Mapping'!AD:AD))</f>
        <v/>
      </c>
      <c r="AA616"/>
      <c r="AC616" s="313"/>
      <c r="AE616" s="313"/>
      <c r="AG616" s="313"/>
      <c r="AI616" s="313"/>
      <c r="AK616" s="313"/>
      <c r="AM616" s="313"/>
      <c r="AO616" s="313"/>
      <c r="AQ616" s="313"/>
      <c r="AS616" s="313"/>
      <c r="AU616" s="313"/>
      <c r="KR616" s="313"/>
      <c r="KT616" s="313"/>
      <c r="KV616" s="313"/>
      <c r="KX616" s="313"/>
      <c r="KZ616" s="313"/>
      <c r="LB616" s="313"/>
      <c r="LD616" s="313"/>
      <c r="LF616" s="313"/>
      <c r="LH616" s="313"/>
      <c r="LJ616" s="313"/>
      <c r="LL616" s="313"/>
      <c r="LN616" s="313"/>
      <c r="LP616" s="313"/>
      <c r="LR616" s="313"/>
      <c r="LT616" s="313"/>
      <c r="LV616" s="313"/>
      <c r="LX616" s="313"/>
      <c r="LZ616" s="313"/>
      <c r="MB616" s="313"/>
      <c r="MD616" s="313"/>
      <c r="MF616" s="313"/>
      <c r="MH616" s="313"/>
      <c r="MJ616" s="313"/>
      <c r="ML616" s="313"/>
      <c r="MN616" s="313"/>
      <c r="MP616" s="313"/>
      <c r="MR616" s="313"/>
      <c r="MT616" s="313"/>
      <c r="MV616" s="313"/>
      <c r="MX616" s="313"/>
      <c r="MZ616" s="313"/>
      <c r="NB616" s="313"/>
      <c r="ND616" s="313"/>
      <c r="NF616" s="313"/>
      <c r="NH616" s="313"/>
      <c r="NJ616" s="313"/>
      <c r="NL616" s="313"/>
      <c r="NN616" s="313"/>
      <c r="NP616" s="313"/>
      <c r="NR616" s="313"/>
    </row>
    <row r="617" spans="1:382" s="281" customFormat="1" ht="150" customHeight="1">
      <c r="A617"/>
      <c r="B617"/>
      <c r="C617"/>
      <c r="D617"/>
      <c r="E617"/>
      <c r="F617"/>
      <c r="G617"/>
      <c r="H617"/>
      <c r="I617" t="str">
        <f>IF(M617="","",INDEX(Criterion_list!F:F,MATCH('MMS criteria'!M617,Criterion_list!C:C,0)))</f>
        <v/>
      </c>
      <c r="J617" s="312"/>
      <c r="K617" s="316" t="str">
        <f>IFERROR(IF(_xlfn.XLOOKUP($M617,Criterion_list!$C:$C,Criterion_list!A:A)=0,"",_xlfn.XLOOKUP($M617,Criterion_list!$C:$C,Criterion_list!A:A)),"")</f>
        <v/>
      </c>
      <c r="L617" s="317" t="str">
        <f>IFERROR(IF(_xlfn.XLOOKUP($M617,Criterion_list!$C:$C,Criterion_list!B:B)=0,"",_xlfn.XLOOKUP($M617,Criterion_list!$C:$C,Criterion_list!B:B)),"")</f>
        <v/>
      </c>
      <c r="M617" s="317" t="str">
        <f>IF(J617="","",_xlfn.XLOOKUP(J617,'Criteria Mapping'!B:B,'Criteria Mapping'!A:A))</f>
        <v/>
      </c>
      <c r="N617" s="318" t="str">
        <f>IFERROR(IF(_xlfn.XLOOKUP($J617,Criterion_list!$J:$J,Criterion_list!D:D)=0,"",_xlfn.XLOOKUP($J617,Criterion_list!$J:$J,Criterion_list!D:D)),"")</f>
        <v/>
      </c>
      <c r="O617" s="318" t="str">
        <f>IFERROR(IF(_xlfn.XLOOKUP($M617,Criterion_list!$C:$C,Criterion_list!E:E)=0,"",_xlfn.XLOOKUP($M617,Criterion_list!$C:$C,Criterion_list!E:E)),"")</f>
        <v/>
      </c>
      <c r="P617" s="330"/>
      <c r="Q617" s="304"/>
      <c r="R617" s="319" t="str">
        <f t="shared" si="9"/>
        <v/>
      </c>
      <c r="S617" s="304"/>
      <c r="T617" s="306"/>
      <c r="U617" s="305"/>
      <c r="V617" s="304"/>
      <c r="W617" s="304"/>
      <c r="X617" s="320" t="str">
        <f>IF(M617="","",_xlfn.XLOOKUP(M617,'Criteria Mapping'!A:A,'Criteria Mapping'!W:W))</f>
        <v/>
      </c>
      <c r="Y617" s="320" t="str">
        <f>IF(M617="","",_xlfn.XLOOKUP(M617,'Criteria Mapping'!A:A,'Criteria Mapping'!AH:AH))</f>
        <v/>
      </c>
      <c r="Z617" s="320" t="str">
        <f>IF(M617="","",_xlfn.XLOOKUP(M617,'Criteria Mapping'!A:A,'Criteria Mapping'!AD:AD))</f>
        <v/>
      </c>
      <c r="AA617"/>
      <c r="AC617" s="313"/>
      <c r="AE617" s="313"/>
      <c r="AG617" s="313"/>
      <c r="AI617" s="313"/>
      <c r="AK617" s="313"/>
      <c r="AM617" s="313"/>
      <c r="AO617" s="313"/>
      <c r="AQ617" s="313"/>
      <c r="AS617" s="313"/>
      <c r="AU617" s="313"/>
      <c r="KR617" s="313"/>
      <c r="KT617" s="313"/>
      <c r="KV617" s="313"/>
      <c r="KX617" s="313"/>
      <c r="KZ617" s="313"/>
      <c r="LB617" s="313"/>
      <c r="LD617" s="313"/>
      <c r="LF617" s="313"/>
      <c r="LH617" s="313"/>
      <c r="LJ617" s="313"/>
      <c r="LL617" s="313"/>
      <c r="LN617" s="313"/>
      <c r="LP617" s="313"/>
      <c r="LR617" s="313"/>
      <c r="LT617" s="313"/>
      <c r="LV617" s="313"/>
      <c r="LX617" s="313"/>
      <c r="LZ617" s="313"/>
      <c r="MB617" s="313"/>
      <c r="MD617" s="313"/>
      <c r="MF617" s="313"/>
      <c r="MH617" s="313"/>
      <c r="MJ617" s="313"/>
      <c r="ML617" s="313"/>
      <c r="MN617" s="313"/>
      <c r="MP617" s="313"/>
      <c r="MR617" s="313"/>
      <c r="MT617" s="313"/>
      <c r="MV617" s="313"/>
      <c r="MX617" s="313"/>
      <c r="MZ617" s="313"/>
      <c r="NB617" s="313"/>
      <c r="ND617" s="313"/>
      <c r="NF617" s="313"/>
      <c r="NH617" s="313"/>
      <c r="NJ617" s="313"/>
      <c r="NL617" s="313"/>
      <c r="NN617" s="313"/>
      <c r="NP617" s="313"/>
      <c r="NR617" s="313"/>
    </row>
    <row r="618" spans="1:382" s="281" customFormat="1" ht="150" customHeight="1">
      <c r="A618"/>
      <c r="B618"/>
      <c r="C618"/>
      <c r="D618"/>
      <c r="E618"/>
      <c r="F618"/>
      <c r="G618"/>
      <c r="H618"/>
      <c r="I618" t="str">
        <f>IF(M618="","",INDEX(Criterion_list!F:F,MATCH('MMS criteria'!M618,Criterion_list!C:C,0)))</f>
        <v/>
      </c>
      <c r="J618" s="312"/>
      <c r="K618" s="316" t="str">
        <f>IFERROR(IF(_xlfn.XLOOKUP($M618,Criterion_list!$C:$C,Criterion_list!A:A)=0,"",_xlfn.XLOOKUP($M618,Criterion_list!$C:$C,Criterion_list!A:A)),"")</f>
        <v/>
      </c>
      <c r="L618" s="317" t="str">
        <f>IFERROR(IF(_xlfn.XLOOKUP($M618,Criterion_list!$C:$C,Criterion_list!B:B)=0,"",_xlfn.XLOOKUP($M618,Criterion_list!$C:$C,Criterion_list!B:B)),"")</f>
        <v/>
      </c>
      <c r="M618" s="317" t="str">
        <f>IF(J618="","",_xlfn.XLOOKUP(J618,'Criteria Mapping'!B:B,'Criteria Mapping'!A:A))</f>
        <v/>
      </c>
      <c r="N618" s="318" t="str">
        <f>IFERROR(IF(_xlfn.XLOOKUP($J618,Criterion_list!$J:$J,Criterion_list!D:D)=0,"",_xlfn.XLOOKUP($J618,Criterion_list!$J:$J,Criterion_list!D:D)),"")</f>
        <v/>
      </c>
      <c r="O618" s="318" t="str">
        <f>IFERROR(IF(_xlfn.XLOOKUP($M618,Criterion_list!$C:$C,Criterion_list!E:E)=0,"",_xlfn.XLOOKUP($M618,Criterion_list!$C:$C,Criterion_list!E:E)),"")</f>
        <v/>
      </c>
      <c r="P618" s="330"/>
      <c r="Q618" s="304"/>
      <c r="R618" s="319" t="str">
        <f t="shared" si="9"/>
        <v/>
      </c>
      <c r="S618" s="304"/>
      <c r="T618" s="306"/>
      <c r="U618" s="305"/>
      <c r="V618" s="304"/>
      <c r="W618" s="304"/>
      <c r="X618" s="320" t="str">
        <f>IF(M618="","",_xlfn.XLOOKUP(M618,'Criteria Mapping'!A:A,'Criteria Mapping'!W:W))</f>
        <v/>
      </c>
      <c r="Y618" s="320" t="str">
        <f>IF(M618="","",_xlfn.XLOOKUP(M618,'Criteria Mapping'!A:A,'Criteria Mapping'!AH:AH))</f>
        <v/>
      </c>
      <c r="Z618" s="320" t="str">
        <f>IF(M618="","",_xlfn.XLOOKUP(M618,'Criteria Mapping'!A:A,'Criteria Mapping'!AD:AD))</f>
        <v/>
      </c>
      <c r="AA618"/>
      <c r="AC618" s="313"/>
      <c r="AE618" s="313"/>
      <c r="AG618" s="313"/>
      <c r="AI618" s="313"/>
      <c r="AK618" s="313"/>
      <c r="AM618" s="313"/>
      <c r="AO618" s="313"/>
      <c r="AQ618" s="313"/>
      <c r="AS618" s="313"/>
      <c r="AU618" s="313"/>
      <c r="KR618" s="313"/>
      <c r="KT618" s="313"/>
      <c r="KV618" s="313"/>
      <c r="KX618" s="313"/>
      <c r="KZ618" s="313"/>
      <c r="LB618" s="313"/>
      <c r="LD618" s="313"/>
      <c r="LF618" s="313"/>
      <c r="LH618" s="313"/>
      <c r="LJ618" s="313"/>
      <c r="LL618" s="313"/>
      <c r="LN618" s="313"/>
      <c r="LP618" s="313"/>
      <c r="LR618" s="313"/>
      <c r="LT618" s="313"/>
      <c r="LV618" s="313"/>
      <c r="LX618" s="313"/>
      <c r="LZ618" s="313"/>
      <c r="MB618" s="313"/>
      <c r="MD618" s="313"/>
      <c r="MF618" s="313"/>
      <c r="MH618" s="313"/>
      <c r="MJ618" s="313"/>
      <c r="ML618" s="313"/>
      <c r="MN618" s="313"/>
      <c r="MP618" s="313"/>
      <c r="MR618" s="313"/>
      <c r="MT618" s="313"/>
      <c r="MV618" s="313"/>
      <c r="MX618" s="313"/>
      <c r="MZ618" s="313"/>
      <c r="NB618" s="313"/>
      <c r="ND618" s="313"/>
      <c r="NF618" s="313"/>
      <c r="NH618" s="313"/>
      <c r="NJ618" s="313"/>
      <c r="NL618" s="313"/>
      <c r="NN618" s="313"/>
      <c r="NP618" s="313"/>
      <c r="NR618" s="313"/>
    </row>
    <row r="619" spans="1:382" s="281" customFormat="1" ht="150" customHeight="1">
      <c r="A619"/>
      <c r="B619"/>
      <c r="C619"/>
      <c r="D619"/>
      <c r="E619"/>
      <c r="F619"/>
      <c r="G619"/>
      <c r="H619"/>
      <c r="I619" t="str">
        <f>IF(M619="","",INDEX(Criterion_list!F:F,MATCH('MMS criteria'!M619,Criterion_list!C:C,0)))</f>
        <v/>
      </c>
      <c r="J619" s="312"/>
      <c r="K619" s="316" t="str">
        <f>IFERROR(IF(_xlfn.XLOOKUP($M619,Criterion_list!$C:$C,Criterion_list!A:A)=0,"",_xlfn.XLOOKUP($M619,Criterion_list!$C:$C,Criterion_list!A:A)),"")</f>
        <v/>
      </c>
      <c r="L619" s="317" t="str">
        <f>IFERROR(IF(_xlfn.XLOOKUP($M619,Criterion_list!$C:$C,Criterion_list!B:B)=0,"",_xlfn.XLOOKUP($M619,Criterion_list!$C:$C,Criterion_list!B:B)),"")</f>
        <v/>
      </c>
      <c r="M619" s="317" t="str">
        <f>IF(J619="","",_xlfn.XLOOKUP(J619,'Criteria Mapping'!B:B,'Criteria Mapping'!A:A))</f>
        <v/>
      </c>
      <c r="N619" s="318" t="str">
        <f>IFERROR(IF(_xlfn.XLOOKUP($J619,Criterion_list!$J:$J,Criterion_list!D:D)=0,"",_xlfn.XLOOKUP($J619,Criterion_list!$J:$J,Criterion_list!D:D)),"")</f>
        <v/>
      </c>
      <c r="O619" s="318" t="str">
        <f>IFERROR(IF(_xlfn.XLOOKUP($M619,Criterion_list!$C:$C,Criterion_list!E:E)=0,"",_xlfn.XLOOKUP($M619,Criterion_list!$C:$C,Criterion_list!E:E)),"")</f>
        <v/>
      </c>
      <c r="P619" s="330"/>
      <c r="Q619" s="304"/>
      <c r="R619" s="319" t="str">
        <f t="shared" si="9"/>
        <v/>
      </c>
      <c r="S619" s="304"/>
      <c r="T619" s="306"/>
      <c r="U619" s="305"/>
      <c r="V619" s="304"/>
      <c r="W619" s="304"/>
      <c r="X619" s="320" t="str">
        <f>IF(M619="","",_xlfn.XLOOKUP(M619,'Criteria Mapping'!A:A,'Criteria Mapping'!W:W))</f>
        <v/>
      </c>
      <c r="Y619" s="320" t="str">
        <f>IF(M619="","",_xlfn.XLOOKUP(M619,'Criteria Mapping'!A:A,'Criteria Mapping'!AH:AH))</f>
        <v/>
      </c>
      <c r="Z619" s="320" t="str">
        <f>IF(M619="","",_xlfn.XLOOKUP(M619,'Criteria Mapping'!A:A,'Criteria Mapping'!AD:AD))</f>
        <v/>
      </c>
      <c r="AA619"/>
      <c r="AC619" s="313"/>
      <c r="AE619" s="313"/>
      <c r="AG619" s="313"/>
      <c r="AI619" s="313"/>
      <c r="AK619" s="313"/>
      <c r="AM619" s="313"/>
      <c r="AO619" s="313"/>
      <c r="AQ619" s="313"/>
      <c r="AS619" s="313"/>
      <c r="AU619" s="313"/>
      <c r="KR619" s="313"/>
      <c r="KT619" s="313"/>
      <c r="KV619" s="313"/>
      <c r="KX619" s="313"/>
      <c r="KZ619" s="313"/>
      <c r="LB619" s="313"/>
      <c r="LD619" s="313"/>
      <c r="LF619" s="313"/>
      <c r="LH619" s="313"/>
      <c r="LJ619" s="313"/>
      <c r="LL619" s="313"/>
      <c r="LN619" s="313"/>
      <c r="LP619" s="313"/>
      <c r="LR619" s="313"/>
      <c r="LT619" s="313"/>
      <c r="LV619" s="313"/>
      <c r="LX619" s="313"/>
      <c r="LZ619" s="313"/>
      <c r="MB619" s="313"/>
      <c r="MD619" s="313"/>
      <c r="MF619" s="313"/>
      <c r="MH619" s="313"/>
      <c r="MJ619" s="313"/>
      <c r="ML619" s="313"/>
      <c r="MN619" s="313"/>
      <c r="MP619" s="313"/>
      <c r="MR619" s="313"/>
      <c r="MT619" s="313"/>
      <c r="MV619" s="313"/>
      <c r="MX619" s="313"/>
      <c r="MZ619" s="313"/>
      <c r="NB619" s="313"/>
      <c r="ND619" s="313"/>
      <c r="NF619" s="313"/>
      <c r="NH619" s="313"/>
      <c r="NJ619" s="313"/>
      <c r="NL619" s="313"/>
      <c r="NN619" s="313"/>
      <c r="NP619" s="313"/>
      <c r="NR619" s="313"/>
    </row>
    <row r="620" spans="1:382" s="281" customFormat="1" ht="150" customHeight="1">
      <c r="A620"/>
      <c r="B620"/>
      <c r="C620"/>
      <c r="D620"/>
      <c r="E620"/>
      <c r="F620"/>
      <c r="G620"/>
      <c r="H620"/>
      <c r="I620" t="str">
        <f>IF(M620="","",INDEX(Criterion_list!F:F,MATCH('MMS criteria'!M620,Criterion_list!C:C,0)))</f>
        <v/>
      </c>
      <c r="J620" s="312"/>
      <c r="K620" s="316" t="str">
        <f>IFERROR(IF(_xlfn.XLOOKUP($M620,Criterion_list!$C:$C,Criterion_list!A:A)=0,"",_xlfn.XLOOKUP($M620,Criterion_list!$C:$C,Criterion_list!A:A)),"")</f>
        <v/>
      </c>
      <c r="L620" s="317" t="str">
        <f>IFERROR(IF(_xlfn.XLOOKUP($M620,Criterion_list!$C:$C,Criterion_list!B:B)=0,"",_xlfn.XLOOKUP($M620,Criterion_list!$C:$C,Criterion_list!B:B)),"")</f>
        <v/>
      </c>
      <c r="M620" s="317" t="str">
        <f>IF(J620="","",_xlfn.XLOOKUP(J620,'Criteria Mapping'!B:B,'Criteria Mapping'!A:A))</f>
        <v/>
      </c>
      <c r="N620" s="318" t="str">
        <f>IFERROR(IF(_xlfn.XLOOKUP($J620,Criterion_list!$J:$J,Criterion_list!D:D)=0,"",_xlfn.XLOOKUP($J620,Criterion_list!$J:$J,Criterion_list!D:D)),"")</f>
        <v/>
      </c>
      <c r="O620" s="318" t="str">
        <f>IFERROR(IF(_xlfn.XLOOKUP($M620,Criterion_list!$C:$C,Criterion_list!E:E)=0,"",_xlfn.XLOOKUP($M620,Criterion_list!$C:$C,Criterion_list!E:E)),"")</f>
        <v/>
      </c>
      <c r="P620" s="330"/>
      <c r="Q620" s="304"/>
      <c r="R620" s="319" t="str">
        <f t="shared" si="9"/>
        <v/>
      </c>
      <c r="S620" s="304"/>
      <c r="T620" s="306"/>
      <c r="U620" s="305"/>
      <c r="V620" s="304"/>
      <c r="W620" s="304"/>
      <c r="X620" s="320" t="str">
        <f>IF(M620="","",_xlfn.XLOOKUP(M620,'Criteria Mapping'!A:A,'Criteria Mapping'!W:W))</f>
        <v/>
      </c>
      <c r="Y620" s="320" t="str">
        <f>IF(M620="","",_xlfn.XLOOKUP(M620,'Criteria Mapping'!A:A,'Criteria Mapping'!AH:AH))</f>
        <v/>
      </c>
      <c r="Z620" s="320" t="str">
        <f>IF(M620="","",_xlfn.XLOOKUP(M620,'Criteria Mapping'!A:A,'Criteria Mapping'!AD:AD))</f>
        <v/>
      </c>
      <c r="AA620"/>
      <c r="AC620" s="313"/>
      <c r="AE620" s="313"/>
      <c r="AG620" s="313"/>
      <c r="AI620" s="313"/>
      <c r="AK620" s="313"/>
      <c r="AM620" s="313"/>
      <c r="AO620" s="313"/>
      <c r="AQ620" s="313"/>
      <c r="AS620" s="313"/>
      <c r="AU620" s="313"/>
      <c r="KR620" s="313"/>
      <c r="KT620" s="313"/>
      <c r="KV620" s="313"/>
      <c r="KX620" s="313"/>
      <c r="KZ620" s="313"/>
      <c r="LB620" s="313"/>
      <c r="LD620" s="313"/>
      <c r="LF620" s="313"/>
      <c r="LH620" s="313"/>
      <c r="LJ620" s="313"/>
      <c r="LL620" s="313"/>
      <c r="LN620" s="313"/>
      <c r="LP620" s="313"/>
      <c r="LR620" s="313"/>
      <c r="LT620" s="313"/>
      <c r="LV620" s="313"/>
      <c r="LX620" s="313"/>
      <c r="LZ620" s="313"/>
      <c r="MB620" s="313"/>
      <c r="MD620" s="313"/>
      <c r="MF620" s="313"/>
      <c r="MH620" s="313"/>
      <c r="MJ620" s="313"/>
      <c r="ML620" s="313"/>
      <c r="MN620" s="313"/>
      <c r="MP620" s="313"/>
      <c r="MR620" s="313"/>
      <c r="MT620" s="313"/>
      <c r="MV620" s="313"/>
      <c r="MX620" s="313"/>
      <c r="MZ620" s="313"/>
      <c r="NB620" s="313"/>
      <c r="ND620" s="313"/>
      <c r="NF620" s="313"/>
      <c r="NH620" s="313"/>
      <c r="NJ620" s="313"/>
      <c r="NL620" s="313"/>
      <c r="NN620" s="313"/>
      <c r="NP620" s="313"/>
      <c r="NR620" s="313"/>
    </row>
    <row r="621" spans="1:382" s="281" customFormat="1" ht="150" customHeight="1">
      <c r="A621"/>
      <c r="B621"/>
      <c r="C621"/>
      <c r="D621"/>
      <c r="E621"/>
      <c r="F621"/>
      <c r="G621"/>
      <c r="H621"/>
      <c r="I621" t="str">
        <f>IF(M621="","",INDEX(Criterion_list!F:F,MATCH('MMS criteria'!M621,Criterion_list!C:C,0)))</f>
        <v/>
      </c>
      <c r="J621" s="312"/>
      <c r="K621" s="316" t="str">
        <f>IFERROR(IF(_xlfn.XLOOKUP($M621,Criterion_list!$C:$C,Criterion_list!A:A)=0,"",_xlfn.XLOOKUP($M621,Criterion_list!$C:$C,Criterion_list!A:A)),"")</f>
        <v/>
      </c>
      <c r="L621" s="317" t="str">
        <f>IFERROR(IF(_xlfn.XLOOKUP($M621,Criterion_list!$C:$C,Criterion_list!B:B)=0,"",_xlfn.XLOOKUP($M621,Criterion_list!$C:$C,Criterion_list!B:B)),"")</f>
        <v/>
      </c>
      <c r="M621" s="317" t="str">
        <f>IF(J621="","",_xlfn.XLOOKUP(J621,'Criteria Mapping'!B:B,'Criteria Mapping'!A:A))</f>
        <v/>
      </c>
      <c r="N621" s="318" t="str">
        <f>IFERROR(IF(_xlfn.XLOOKUP($J621,Criterion_list!$J:$J,Criterion_list!D:D)=0,"",_xlfn.XLOOKUP($J621,Criterion_list!$J:$J,Criterion_list!D:D)),"")</f>
        <v/>
      </c>
      <c r="O621" s="318" t="str">
        <f>IFERROR(IF(_xlfn.XLOOKUP($M621,Criterion_list!$C:$C,Criterion_list!E:E)=0,"",_xlfn.XLOOKUP($M621,Criterion_list!$C:$C,Criterion_list!E:E)),"")</f>
        <v/>
      </c>
      <c r="P621" s="330"/>
      <c r="Q621" s="304"/>
      <c r="R621" s="319" t="str">
        <f t="shared" si="9"/>
        <v/>
      </c>
      <c r="S621" s="304"/>
      <c r="T621" s="306"/>
      <c r="U621" s="305"/>
      <c r="V621" s="304"/>
      <c r="W621" s="304"/>
      <c r="X621" s="320" t="str">
        <f>IF(M621="","",_xlfn.XLOOKUP(M621,'Criteria Mapping'!A:A,'Criteria Mapping'!W:W))</f>
        <v/>
      </c>
      <c r="Y621" s="320" t="str">
        <f>IF(M621="","",_xlfn.XLOOKUP(M621,'Criteria Mapping'!A:A,'Criteria Mapping'!AH:AH))</f>
        <v/>
      </c>
      <c r="Z621" s="320" t="str">
        <f>IF(M621="","",_xlfn.XLOOKUP(M621,'Criteria Mapping'!A:A,'Criteria Mapping'!AD:AD))</f>
        <v/>
      </c>
      <c r="AA621"/>
      <c r="AC621" s="313"/>
      <c r="AE621" s="313"/>
      <c r="AG621" s="313"/>
      <c r="AI621" s="313"/>
      <c r="AK621" s="313"/>
      <c r="AM621" s="313"/>
      <c r="AO621" s="313"/>
      <c r="AQ621" s="313"/>
      <c r="AS621" s="313"/>
      <c r="AU621" s="313"/>
      <c r="KR621" s="313"/>
      <c r="KT621" s="313"/>
      <c r="KV621" s="313"/>
      <c r="KX621" s="313"/>
      <c r="KZ621" s="313"/>
      <c r="LB621" s="313"/>
      <c r="LD621" s="313"/>
      <c r="LF621" s="313"/>
      <c r="LH621" s="313"/>
      <c r="LJ621" s="313"/>
      <c r="LL621" s="313"/>
      <c r="LN621" s="313"/>
      <c r="LP621" s="313"/>
      <c r="LR621" s="313"/>
      <c r="LT621" s="313"/>
      <c r="LV621" s="313"/>
      <c r="LX621" s="313"/>
      <c r="LZ621" s="313"/>
      <c r="MB621" s="313"/>
      <c r="MD621" s="313"/>
      <c r="MF621" s="313"/>
      <c r="MH621" s="313"/>
      <c r="MJ621" s="313"/>
      <c r="ML621" s="313"/>
      <c r="MN621" s="313"/>
      <c r="MP621" s="313"/>
      <c r="MR621" s="313"/>
      <c r="MT621" s="313"/>
      <c r="MV621" s="313"/>
      <c r="MX621" s="313"/>
      <c r="MZ621" s="313"/>
      <c r="NB621" s="313"/>
      <c r="ND621" s="313"/>
      <c r="NF621" s="313"/>
      <c r="NH621" s="313"/>
      <c r="NJ621" s="313"/>
      <c r="NL621" s="313"/>
      <c r="NN621" s="313"/>
      <c r="NP621" s="313"/>
      <c r="NR621" s="313"/>
    </row>
    <row r="622" spans="1:382" s="281" customFormat="1" ht="150" customHeight="1">
      <c r="A622"/>
      <c r="B622"/>
      <c r="C622"/>
      <c r="D622"/>
      <c r="E622"/>
      <c r="F622"/>
      <c r="G622"/>
      <c r="H622"/>
      <c r="I622" t="str">
        <f>IF(M622="","",INDEX(Criterion_list!F:F,MATCH('MMS criteria'!M622,Criterion_list!C:C,0)))</f>
        <v/>
      </c>
      <c r="J622" s="312"/>
      <c r="K622" s="316" t="str">
        <f>IFERROR(IF(_xlfn.XLOOKUP($M622,Criterion_list!$C:$C,Criterion_list!A:A)=0,"",_xlfn.XLOOKUP($M622,Criterion_list!$C:$C,Criterion_list!A:A)),"")</f>
        <v/>
      </c>
      <c r="L622" s="317" t="str">
        <f>IFERROR(IF(_xlfn.XLOOKUP($M622,Criterion_list!$C:$C,Criterion_list!B:B)=0,"",_xlfn.XLOOKUP($M622,Criterion_list!$C:$C,Criterion_list!B:B)),"")</f>
        <v/>
      </c>
      <c r="M622" s="317" t="str">
        <f>IF(J622="","",_xlfn.XLOOKUP(J622,'Criteria Mapping'!B:B,'Criteria Mapping'!A:A))</f>
        <v/>
      </c>
      <c r="N622" s="318" t="str">
        <f>IFERROR(IF(_xlfn.XLOOKUP($J622,Criterion_list!$J:$J,Criterion_list!D:D)=0,"",_xlfn.XLOOKUP($J622,Criterion_list!$J:$J,Criterion_list!D:D)),"")</f>
        <v/>
      </c>
      <c r="O622" s="318" t="str">
        <f>IFERROR(IF(_xlfn.XLOOKUP($M622,Criterion_list!$C:$C,Criterion_list!E:E)=0,"",_xlfn.XLOOKUP($M622,Criterion_list!$C:$C,Criterion_list!E:E)),"")</f>
        <v/>
      </c>
      <c r="P622" s="330"/>
      <c r="Q622" s="304"/>
      <c r="R622" s="319" t="str">
        <f t="shared" si="9"/>
        <v/>
      </c>
      <c r="S622" s="304"/>
      <c r="T622" s="306"/>
      <c r="U622" s="305"/>
      <c r="V622" s="304"/>
      <c r="W622" s="304"/>
      <c r="X622" s="320" t="str">
        <f>IF(M622="","",_xlfn.XLOOKUP(M622,'Criteria Mapping'!A:A,'Criteria Mapping'!W:W))</f>
        <v/>
      </c>
      <c r="Y622" s="320" t="str">
        <f>IF(M622="","",_xlfn.XLOOKUP(M622,'Criteria Mapping'!A:A,'Criteria Mapping'!AH:AH))</f>
        <v/>
      </c>
      <c r="Z622" s="320" t="str">
        <f>IF(M622="","",_xlfn.XLOOKUP(M622,'Criteria Mapping'!A:A,'Criteria Mapping'!AD:AD))</f>
        <v/>
      </c>
      <c r="AA622"/>
      <c r="AC622" s="313"/>
      <c r="AE622" s="313"/>
      <c r="AG622" s="313"/>
      <c r="AI622" s="313"/>
      <c r="AK622" s="313"/>
      <c r="AM622" s="313"/>
      <c r="AO622" s="313"/>
      <c r="AQ622" s="313"/>
      <c r="AS622" s="313"/>
      <c r="AU622" s="313"/>
      <c r="KR622" s="313"/>
      <c r="KT622" s="313"/>
      <c r="KV622" s="313"/>
      <c r="KX622" s="313"/>
      <c r="KZ622" s="313"/>
      <c r="LB622" s="313"/>
      <c r="LD622" s="313"/>
      <c r="LF622" s="313"/>
      <c r="LH622" s="313"/>
      <c r="LJ622" s="313"/>
      <c r="LL622" s="313"/>
      <c r="LN622" s="313"/>
      <c r="LP622" s="313"/>
      <c r="LR622" s="313"/>
      <c r="LT622" s="313"/>
      <c r="LV622" s="313"/>
      <c r="LX622" s="313"/>
      <c r="LZ622" s="313"/>
      <c r="MB622" s="313"/>
      <c r="MD622" s="313"/>
      <c r="MF622" s="313"/>
      <c r="MH622" s="313"/>
      <c r="MJ622" s="313"/>
      <c r="ML622" s="313"/>
      <c r="MN622" s="313"/>
      <c r="MP622" s="313"/>
      <c r="MR622" s="313"/>
      <c r="MT622" s="313"/>
      <c r="MV622" s="313"/>
      <c r="MX622" s="313"/>
      <c r="MZ622" s="313"/>
      <c r="NB622" s="313"/>
      <c r="ND622" s="313"/>
      <c r="NF622" s="313"/>
      <c r="NH622" s="313"/>
      <c r="NJ622" s="313"/>
      <c r="NL622" s="313"/>
      <c r="NN622" s="313"/>
      <c r="NP622" s="313"/>
      <c r="NR622" s="313"/>
    </row>
    <row r="623" spans="1:382" s="281" customFormat="1" ht="150" customHeight="1">
      <c r="A623"/>
      <c r="B623"/>
      <c r="C623"/>
      <c r="D623"/>
      <c r="E623"/>
      <c r="F623"/>
      <c r="G623"/>
      <c r="H623"/>
      <c r="I623" t="str">
        <f>IF(M623="","",INDEX(Criterion_list!F:F,MATCH('MMS criteria'!M623,Criterion_list!C:C,0)))</f>
        <v/>
      </c>
      <c r="J623" s="312"/>
      <c r="K623" s="316" t="str">
        <f>IFERROR(IF(_xlfn.XLOOKUP($M623,Criterion_list!$C:$C,Criterion_list!A:A)=0,"",_xlfn.XLOOKUP($M623,Criterion_list!$C:$C,Criterion_list!A:A)),"")</f>
        <v/>
      </c>
      <c r="L623" s="317" t="str">
        <f>IFERROR(IF(_xlfn.XLOOKUP($M623,Criterion_list!$C:$C,Criterion_list!B:B)=0,"",_xlfn.XLOOKUP($M623,Criterion_list!$C:$C,Criterion_list!B:B)),"")</f>
        <v/>
      </c>
      <c r="M623" s="317" t="str">
        <f>IF(J623="","",_xlfn.XLOOKUP(J623,'Criteria Mapping'!B:B,'Criteria Mapping'!A:A))</f>
        <v/>
      </c>
      <c r="N623" s="318" t="str">
        <f>IFERROR(IF(_xlfn.XLOOKUP($J623,Criterion_list!$J:$J,Criterion_list!D:D)=0,"",_xlfn.XLOOKUP($J623,Criterion_list!$J:$J,Criterion_list!D:D)),"")</f>
        <v/>
      </c>
      <c r="O623" s="318" t="str">
        <f>IFERROR(IF(_xlfn.XLOOKUP($M623,Criterion_list!$C:$C,Criterion_list!E:E)=0,"",_xlfn.XLOOKUP($M623,Criterion_list!$C:$C,Criterion_list!E:E)),"")</f>
        <v/>
      </c>
      <c r="P623" s="330"/>
      <c r="Q623" s="304"/>
      <c r="R623" s="319" t="str">
        <f t="shared" si="9"/>
        <v/>
      </c>
      <c r="S623" s="304"/>
      <c r="T623" s="306"/>
      <c r="U623" s="305"/>
      <c r="V623" s="304"/>
      <c r="W623" s="304"/>
      <c r="X623" s="320" t="str">
        <f>IF(M623="","",_xlfn.XLOOKUP(M623,'Criteria Mapping'!A:A,'Criteria Mapping'!W:W))</f>
        <v/>
      </c>
      <c r="Y623" s="320" t="str">
        <f>IF(M623="","",_xlfn.XLOOKUP(M623,'Criteria Mapping'!A:A,'Criteria Mapping'!AH:AH))</f>
        <v/>
      </c>
      <c r="Z623" s="320" t="str">
        <f>IF(M623="","",_xlfn.XLOOKUP(M623,'Criteria Mapping'!A:A,'Criteria Mapping'!AD:AD))</f>
        <v/>
      </c>
      <c r="AA623"/>
      <c r="AC623" s="313"/>
      <c r="AE623" s="313"/>
      <c r="AG623" s="313"/>
      <c r="AI623" s="313"/>
      <c r="AK623" s="313"/>
      <c r="AM623" s="313"/>
      <c r="AO623" s="313"/>
      <c r="AQ623" s="313"/>
      <c r="AS623" s="313"/>
      <c r="AU623" s="313"/>
      <c r="KR623" s="313"/>
      <c r="KT623" s="313"/>
      <c r="KV623" s="313"/>
      <c r="KX623" s="313"/>
      <c r="KZ623" s="313"/>
      <c r="LB623" s="313"/>
      <c r="LD623" s="313"/>
      <c r="LF623" s="313"/>
      <c r="LH623" s="313"/>
      <c r="LJ623" s="313"/>
      <c r="LL623" s="313"/>
      <c r="LN623" s="313"/>
      <c r="LP623" s="313"/>
      <c r="LR623" s="313"/>
      <c r="LT623" s="313"/>
      <c r="LV623" s="313"/>
      <c r="LX623" s="313"/>
      <c r="LZ623" s="313"/>
      <c r="MB623" s="313"/>
      <c r="MD623" s="313"/>
      <c r="MF623" s="313"/>
      <c r="MH623" s="313"/>
      <c r="MJ623" s="313"/>
      <c r="ML623" s="313"/>
      <c r="MN623" s="313"/>
      <c r="MP623" s="313"/>
      <c r="MR623" s="313"/>
      <c r="MT623" s="313"/>
      <c r="MV623" s="313"/>
      <c r="MX623" s="313"/>
      <c r="MZ623" s="313"/>
      <c r="NB623" s="313"/>
      <c r="ND623" s="313"/>
      <c r="NF623" s="313"/>
      <c r="NH623" s="313"/>
      <c r="NJ623" s="313"/>
      <c r="NL623" s="313"/>
      <c r="NN623" s="313"/>
      <c r="NP623" s="313"/>
      <c r="NR623" s="313"/>
    </row>
    <row r="624" spans="1:382" s="281" customFormat="1" ht="150" customHeight="1">
      <c r="A624"/>
      <c r="B624"/>
      <c r="C624"/>
      <c r="D624"/>
      <c r="E624"/>
      <c r="F624"/>
      <c r="G624"/>
      <c r="H624"/>
      <c r="I624" t="str">
        <f>IF(M624="","",INDEX(Criterion_list!F:F,MATCH('MMS criteria'!M624,Criterion_list!C:C,0)))</f>
        <v/>
      </c>
      <c r="J624" s="312"/>
      <c r="K624" s="316" t="str">
        <f>IFERROR(IF(_xlfn.XLOOKUP($M624,Criterion_list!$C:$C,Criterion_list!A:A)=0,"",_xlfn.XLOOKUP($M624,Criterion_list!$C:$C,Criterion_list!A:A)),"")</f>
        <v/>
      </c>
      <c r="L624" s="317" t="str">
        <f>IFERROR(IF(_xlfn.XLOOKUP($M624,Criterion_list!$C:$C,Criterion_list!B:B)=0,"",_xlfn.XLOOKUP($M624,Criterion_list!$C:$C,Criterion_list!B:B)),"")</f>
        <v/>
      </c>
      <c r="M624" s="317" t="str">
        <f>IF(J624="","",_xlfn.XLOOKUP(J624,'Criteria Mapping'!B:B,'Criteria Mapping'!A:A))</f>
        <v/>
      </c>
      <c r="N624" s="318" t="str">
        <f>IFERROR(IF(_xlfn.XLOOKUP($J624,Criterion_list!$J:$J,Criterion_list!D:D)=0,"",_xlfn.XLOOKUP($J624,Criterion_list!$J:$J,Criterion_list!D:D)),"")</f>
        <v/>
      </c>
      <c r="O624" s="318" t="str">
        <f>IFERROR(IF(_xlfn.XLOOKUP($M624,Criterion_list!$C:$C,Criterion_list!E:E)=0,"",_xlfn.XLOOKUP($M624,Criterion_list!$C:$C,Criterion_list!E:E)),"")</f>
        <v/>
      </c>
      <c r="P624" s="330"/>
      <c r="Q624" s="304"/>
      <c r="R624" s="319" t="str">
        <f t="shared" si="9"/>
        <v/>
      </c>
      <c r="S624" s="304"/>
      <c r="T624" s="306"/>
      <c r="U624" s="305"/>
      <c r="V624" s="304"/>
      <c r="W624" s="304"/>
      <c r="X624" s="320" t="str">
        <f>IF(M624="","",_xlfn.XLOOKUP(M624,'Criteria Mapping'!A:A,'Criteria Mapping'!W:W))</f>
        <v/>
      </c>
      <c r="Y624" s="320" t="str">
        <f>IF(M624="","",_xlfn.XLOOKUP(M624,'Criteria Mapping'!A:A,'Criteria Mapping'!AH:AH))</f>
        <v/>
      </c>
      <c r="Z624" s="320" t="str">
        <f>IF(M624="","",_xlfn.XLOOKUP(M624,'Criteria Mapping'!A:A,'Criteria Mapping'!AD:AD))</f>
        <v/>
      </c>
      <c r="AA624"/>
      <c r="AC624" s="313"/>
      <c r="AE624" s="313"/>
      <c r="AG624" s="313"/>
      <c r="AI624" s="313"/>
      <c r="AK624" s="313"/>
      <c r="AM624" s="313"/>
      <c r="AO624" s="313"/>
      <c r="AQ624" s="313"/>
      <c r="AS624" s="313"/>
      <c r="AU624" s="313"/>
      <c r="KR624" s="313"/>
      <c r="KT624" s="313"/>
      <c r="KV624" s="313"/>
      <c r="KX624" s="313"/>
      <c r="KZ624" s="313"/>
      <c r="LB624" s="313"/>
      <c r="LD624" s="313"/>
      <c r="LF624" s="313"/>
      <c r="LH624" s="313"/>
      <c r="LJ624" s="313"/>
      <c r="LL624" s="313"/>
      <c r="LN624" s="313"/>
      <c r="LP624" s="313"/>
      <c r="LR624" s="313"/>
      <c r="LT624" s="313"/>
      <c r="LV624" s="313"/>
      <c r="LX624" s="313"/>
      <c r="LZ624" s="313"/>
      <c r="MB624" s="313"/>
      <c r="MD624" s="313"/>
      <c r="MF624" s="313"/>
      <c r="MH624" s="313"/>
      <c r="MJ624" s="313"/>
      <c r="ML624" s="313"/>
      <c r="MN624" s="313"/>
      <c r="MP624" s="313"/>
      <c r="MR624" s="313"/>
      <c r="MT624" s="313"/>
      <c r="MV624" s="313"/>
      <c r="MX624" s="313"/>
      <c r="MZ624" s="313"/>
      <c r="NB624" s="313"/>
      <c r="ND624" s="313"/>
      <c r="NF624" s="313"/>
      <c r="NH624" s="313"/>
      <c r="NJ624" s="313"/>
      <c r="NL624" s="313"/>
      <c r="NN624" s="313"/>
      <c r="NP624" s="313"/>
      <c r="NR624" s="313"/>
    </row>
    <row r="625" spans="1:382" s="281" customFormat="1" ht="150" customHeight="1">
      <c r="A625"/>
      <c r="B625"/>
      <c r="C625"/>
      <c r="D625"/>
      <c r="E625"/>
      <c r="F625"/>
      <c r="G625"/>
      <c r="H625"/>
      <c r="I625" t="str">
        <f>IF(M625="","",INDEX(Criterion_list!F:F,MATCH('MMS criteria'!M625,Criterion_list!C:C,0)))</f>
        <v/>
      </c>
      <c r="J625" s="312"/>
      <c r="K625" s="316" t="str">
        <f>IFERROR(IF(_xlfn.XLOOKUP($M625,Criterion_list!$C:$C,Criterion_list!A:A)=0,"",_xlfn.XLOOKUP($M625,Criterion_list!$C:$C,Criterion_list!A:A)),"")</f>
        <v/>
      </c>
      <c r="L625" s="317" t="str">
        <f>IFERROR(IF(_xlfn.XLOOKUP($M625,Criterion_list!$C:$C,Criterion_list!B:B)=0,"",_xlfn.XLOOKUP($M625,Criterion_list!$C:$C,Criterion_list!B:B)),"")</f>
        <v/>
      </c>
      <c r="M625" s="317" t="str">
        <f>IF(J625="","",_xlfn.XLOOKUP(J625,'Criteria Mapping'!B:B,'Criteria Mapping'!A:A))</f>
        <v/>
      </c>
      <c r="N625" s="318" t="str">
        <f>IFERROR(IF(_xlfn.XLOOKUP($J625,Criterion_list!$J:$J,Criterion_list!D:D)=0,"",_xlfn.XLOOKUP($J625,Criterion_list!$J:$J,Criterion_list!D:D)),"")</f>
        <v/>
      </c>
      <c r="O625" s="318" t="str">
        <f>IFERROR(IF(_xlfn.XLOOKUP($M625,Criterion_list!$C:$C,Criterion_list!E:E)=0,"",_xlfn.XLOOKUP($M625,Criterion_list!$C:$C,Criterion_list!E:E)),"")</f>
        <v/>
      </c>
      <c r="P625" s="330"/>
      <c r="Q625" s="304"/>
      <c r="R625" s="319" t="str">
        <f t="shared" si="9"/>
        <v/>
      </c>
      <c r="S625" s="304"/>
      <c r="T625" s="306"/>
      <c r="U625" s="305"/>
      <c r="V625" s="304"/>
      <c r="W625" s="304"/>
      <c r="X625" s="320" t="str">
        <f>IF(M625="","",_xlfn.XLOOKUP(M625,'Criteria Mapping'!A:A,'Criteria Mapping'!W:W))</f>
        <v/>
      </c>
      <c r="Y625" s="320" t="str">
        <f>IF(M625="","",_xlfn.XLOOKUP(M625,'Criteria Mapping'!A:A,'Criteria Mapping'!AH:AH))</f>
        <v/>
      </c>
      <c r="Z625" s="320" t="str">
        <f>IF(M625="","",_xlfn.XLOOKUP(M625,'Criteria Mapping'!A:A,'Criteria Mapping'!AD:AD))</f>
        <v/>
      </c>
      <c r="AA625"/>
      <c r="AC625" s="313"/>
      <c r="AE625" s="313"/>
      <c r="AG625" s="313"/>
      <c r="AI625" s="313"/>
      <c r="AK625" s="313"/>
      <c r="AM625" s="313"/>
      <c r="AO625" s="313"/>
      <c r="AQ625" s="313"/>
      <c r="AS625" s="313"/>
      <c r="AU625" s="313"/>
      <c r="KR625" s="313"/>
      <c r="KT625" s="313"/>
      <c r="KV625" s="313"/>
      <c r="KX625" s="313"/>
      <c r="KZ625" s="313"/>
      <c r="LB625" s="313"/>
      <c r="LD625" s="313"/>
      <c r="LF625" s="313"/>
      <c r="LH625" s="313"/>
      <c r="LJ625" s="313"/>
      <c r="LL625" s="313"/>
      <c r="LN625" s="313"/>
      <c r="LP625" s="313"/>
      <c r="LR625" s="313"/>
      <c r="LT625" s="313"/>
      <c r="LV625" s="313"/>
      <c r="LX625" s="313"/>
      <c r="LZ625" s="313"/>
      <c r="MB625" s="313"/>
      <c r="MD625" s="313"/>
      <c r="MF625" s="313"/>
      <c r="MH625" s="313"/>
      <c r="MJ625" s="313"/>
      <c r="ML625" s="313"/>
      <c r="MN625" s="313"/>
      <c r="MP625" s="313"/>
      <c r="MR625" s="313"/>
      <c r="MT625" s="313"/>
      <c r="MV625" s="313"/>
      <c r="MX625" s="313"/>
      <c r="MZ625" s="313"/>
      <c r="NB625" s="313"/>
      <c r="ND625" s="313"/>
      <c r="NF625" s="313"/>
      <c r="NH625" s="313"/>
      <c r="NJ625" s="313"/>
      <c r="NL625" s="313"/>
      <c r="NN625" s="313"/>
      <c r="NP625" s="313"/>
      <c r="NR625" s="313"/>
    </row>
    <row r="626" spans="1:382" s="281" customFormat="1" ht="150" customHeight="1">
      <c r="A626"/>
      <c r="B626"/>
      <c r="C626"/>
      <c r="D626"/>
      <c r="E626"/>
      <c r="F626"/>
      <c r="G626"/>
      <c r="H626"/>
      <c r="I626" t="str">
        <f>IF(M626="","",INDEX(Criterion_list!F:F,MATCH('MMS criteria'!M626,Criterion_list!C:C,0)))</f>
        <v/>
      </c>
      <c r="J626" s="312"/>
      <c r="K626" s="316" t="str">
        <f>IFERROR(IF(_xlfn.XLOOKUP($M626,Criterion_list!$C:$C,Criterion_list!A:A)=0,"",_xlfn.XLOOKUP($M626,Criterion_list!$C:$C,Criterion_list!A:A)),"")</f>
        <v/>
      </c>
      <c r="L626" s="317" t="str">
        <f>IFERROR(IF(_xlfn.XLOOKUP($M626,Criterion_list!$C:$C,Criterion_list!B:B)=0,"",_xlfn.XLOOKUP($M626,Criterion_list!$C:$C,Criterion_list!B:B)),"")</f>
        <v/>
      </c>
      <c r="M626" s="317" t="str">
        <f>IF(J626="","",_xlfn.XLOOKUP(J626,'Criteria Mapping'!B:B,'Criteria Mapping'!A:A))</f>
        <v/>
      </c>
      <c r="N626" s="318" t="str">
        <f>IFERROR(IF(_xlfn.XLOOKUP($J626,Criterion_list!$J:$J,Criterion_list!D:D)=0,"",_xlfn.XLOOKUP($J626,Criterion_list!$J:$J,Criterion_list!D:D)),"")</f>
        <v/>
      </c>
      <c r="O626" s="318" t="str">
        <f>IFERROR(IF(_xlfn.XLOOKUP($M626,Criterion_list!$C:$C,Criterion_list!E:E)=0,"",_xlfn.XLOOKUP($M626,Criterion_list!$C:$C,Criterion_list!E:E)),"")</f>
        <v/>
      </c>
      <c r="P626" s="330"/>
      <c r="Q626" s="304"/>
      <c r="R626" s="319" t="str">
        <f t="shared" si="9"/>
        <v/>
      </c>
      <c r="S626" s="304"/>
      <c r="T626" s="306"/>
      <c r="U626" s="305"/>
      <c r="V626" s="304"/>
      <c r="W626" s="304"/>
      <c r="X626" s="320" t="str">
        <f>IF(M626="","",_xlfn.XLOOKUP(M626,'Criteria Mapping'!A:A,'Criteria Mapping'!W:W))</f>
        <v/>
      </c>
      <c r="Y626" s="320" t="str">
        <f>IF(M626="","",_xlfn.XLOOKUP(M626,'Criteria Mapping'!A:A,'Criteria Mapping'!AH:AH))</f>
        <v/>
      </c>
      <c r="Z626" s="320" t="str">
        <f>IF(M626="","",_xlfn.XLOOKUP(M626,'Criteria Mapping'!A:A,'Criteria Mapping'!AD:AD))</f>
        <v/>
      </c>
      <c r="AA626"/>
      <c r="AC626" s="313"/>
      <c r="AE626" s="313"/>
      <c r="AG626" s="313"/>
      <c r="AI626" s="313"/>
      <c r="AK626" s="313"/>
      <c r="AM626" s="313"/>
      <c r="AO626" s="313"/>
      <c r="AQ626" s="313"/>
      <c r="AS626" s="313"/>
      <c r="AU626" s="313"/>
      <c r="KR626" s="313"/>
      <c r="KT626" s="313"/>
      <c r="KV626" s="313"/>
      <c r="KX626" s="313"/>
      <c r="KZ626" s="313"/>
      <c r="LB626" s="313"/>
      <c r="LD626" s="313"/>
      <c r="LF626" s="313"/>
      <c r="LH626" s="313"/>
      <c r="LJ626" s="313"/>
      <c r="LL626" s="313"/>
      <c r="LN626" s="313"/>
      <c r="LP626" s="313"/>
      <c r="LR626" s="313"/>
      <c r="LT626" s="313"/>
      <c r="LV626" s="313"/>
      <c r="LX626" s="313"/>
      <c r="LZ626" s="313"/>
      <c r="MB626" s="313"/>
      <c r="MD626" s="313"/>
      <c r="MF626" s="313"/>
      <c r="MH626" s="313"/>
      <c r="MJ626" s="313"/>
      <c r="ML626" s="313"/>
      <c r="MN626" s="313"/>
      <c r="MP626" s="313"/>
      <c r="MR626" s="313"/>
      <c r="MT626" s="313"/>
      <c r="MV626" s="313"/>
      <c r="MX626" s="313"/>
      <c r="MZ626" s="313"/>
      <c r="NB626" s="313"/>
      <c r="ND626" s="313"/>
      <c r="NF626" s="313"/>
      <c r="NH626" s="313"/>
      <c r="NJ626" s="313"/>
      <c r="NL626" s="313"/>
      <c r="NN626" s="313"/>
      <c r="NP626" s="313"/>
      <c r="NR626" s="313"/>
    </row>
    <row r="627" spans="1:382" s="281" customFormat="1" ht="150" customHeight="1">
      <c r="A627"/>
      <c r="B627"/>
      <c r="C627"/>
      <c r="D627"/>
      <c r="E627"/>
      <c r="F627"/>
      <c r="G627"/>
      <c r="H627"/>
      <c r="I627" t="str">
        <f>IF(M627="","",INDEX(Criterion_list!F:F,MATCH('MMS criteria'!M627,Criterion_list!C:C,0)))</f>
        <v/>
      </c>
      <c r="J627" s="312"/>
      <c r="K627" s="316" t="str">
        <f>IFERROR(IF(_xlfn.XLOOKUP($M627,Criterion_list!$C:$C,Criterion_list!A:A)=0,"",_xlfn.XLOOKUP($M627,Criterion_list!$C:$C,Criterion_list!A:A)),"")</f>
        <v/>
      </c>
      <c r="L627" s="317" t="str">
        <f>IFERROR(IF(_xlfn.XLOOKUP($M627,Criterion_list!$C:$C,Criterion_list!B:B)=0,"",_xlfn.XLOOKUP($M627,Criterion_list!$C:$C,Criterion_list!B:B)),"")</f>
        <v/>
      </c>
      <c r="M627" s="317" t="str">
        <f>IF(J627="","",_xlfn.XLOOKUP(J627,'Criteria Mapping'!B:B,'Criteria Mapping'!A:A))</f>
        <v/>
      </c>
      <c r="N627" s="318" t="str">
        <f>IFERROR(IF(_xlfn.XLOOKUP($J627,Criterion_list!$J:$J,Criterion_list!D:D)=0,"",_xlfn.XLOOKUP($J627,Criterion_list!$J:$J,Criterion_list!D:D)),"")</f>
        <v/>
      </c>
      <c r="O627" s="318" t="str">
        <f>IFERROR(IF(_xlfn.XLOOKUP($M627,Criterion_list!$C:$C,Criterion_list!E:E)=0,"",_xlfn.XLOOKUP($M627,Criterion_list!$C:$C,Criterion_list!E:E)),"")</f>
        <v/>
      </c>
      <c r="P627" s="330"/>
      <c r="Q627" s="304"/>
      <c r="R627" s="319" t="str">
        <f t="shared" si="9"/>
        <v/>
      </c>
      <c r="S627" s="304"/>
      <c r="T627" s="306"/>
      <c r="U627" s="305"/>
      <c r="V627" s="304"/>
      <c r="W627" s="304"/>
      <c r="X627" s="320" t="str">
        <f>IF(M627="","",_xlfn.XLOOKUP(M627,'Criteria Mapping'!A:A,'Criteria Mapping'!W:W))</f>
        <v/>
      </c>
      <c r="Y627" s="320" t="str">
        <f>IF(M627="","",_xlfn.XLOOKUP(M627,'Criteria Mapping'!A:A,'Criteria Mapping'!AH:AH))</f>
        <v/>
      </c>
      <c r="Z627" s="320" t="str">
        <f>IF(M627="","",_xlfn.XLOOKUP(M627,'Criteria Mapping'!A:A,'Criteria Mapping'!AD:AD))</f>
        <v/>
      </c>
      <c r="AA627"/>
      <c r="AC627" s="313"/>
      <c r="AE627" s="313"/>
      <c r="AG627" s="313"/>
      <c r="AI627" s="313"/>
      <c r="AK627" s="313"/>
      <c r="AM627" s="313"/>
      <c r="AO627" s="313"/>
      <c r="AQ627" s="313"/>
      <c r="AS627" s="313"/>
      <c r="AU627" s="313"/>
      <c r="KR627" s="313"/>
      <c r="KT627" s="313"/>
      <c r="KV627" s="313"/>
      <c r="KX627" s="313"/>
      <c r="KZ627" s="313"/>
      <c r="LB627" s="313"/>
      <c r="LD627" s="313"/>
      <c r="LF627" s="313"/>
      <c r="LH627" s="313"/>
      <c r="LJ627" s="313"/>
      <c r="LL627" s="313"/>
      <c r="LN627" s="313"/>
      <c r="LP627" s="313"/>
      <c r="LR627" s="313"/>
      <c r="LT627" s="313"/>
      <c r="LV627" s="313"/>
      <c r="LX627" s="313"/>
      <c r="LZ627" s="313"/>
      <c r="MB627" s="313"/>
      <c r="MD627" s="313"/>
      <c r="MF627" s="313"/>
      <c r="MH627" s="313"/>
      <c r="MJ627" s="313"/>
      <c r="ML627" s="313"/>
      <c r="MN627" s="313"/>
      <c r="MP627" s="313"/>
      <c r="MR627" s="313"/>
      <c r="MT627" s="313"/>
      <c r="MV627" s="313"/>
      <c r="MX627" s="313"/>
      <c r="MZ627" s="313"/>
      <c r="NB627" s="313"/>
      <c r="ND627" s="313"/>
      <c r="NF627" s="313"/>
      <c r="NH627" s="313"/>
      <c r="NJ627" s="313"/>
      <c r="NL627" s="313"/>
      <c r="NN627" s="313"/>
      <c r="NP627" s="313"/>
      <c r="NR627" s="313"/>
    </row>
    <row r="628" spans="1:382" s="281" customFormat="1" ht="150" customHeight="1">
      <c r="A628"/>
      <c r="B628"/>
      <c r="C628"/>
      <c r="D628"/>
      <c r="E628"/>
      <c r="F628"/>
      <c r="G628"/>
      <c r="H628"/>
      <c r="I628" t="str">
        <f>IF(M628="","",INDEX(Criterion_list!F:F,MATCH('MMS criteria'!M628,Criterion_list!C:C,0)))</f>
        <v/>
      </c>
      <c r="J628" s="312"/>
      <c r="K628" s="316" t="str">
        <f>IFERROR(IF(_xlfn.XLOOKUP($M628,Criterion_list!$C:$C,Criterion_list!A:A)=0,"",_xlfn.XLOOKUP($M628,Criterion_list!$C:$C,Criterion_list!A:A)),"")</f>
        <v/>
      </c>
      <c r="L628" s="317" t="str">
        <f>IFERROR(IF(_xlfn.XLOOKUP($M628,Criterion_list!$C:$C,Criterion_list!B:B)=0,"",_xlfn.XLOOKUP($M628,Criterion_list!$C:$C,Criterion_list!B:B)),"")</f>
        <v/>
      </c>
      <c r="M628" s="317" t="str">
        <f>IF(J628="","",_xlfn.XLOOKUP(J628,'Criteria Mapping'!B:B,'Criteria Mapping'!A:A))</f>
        <v/>
      </c>
      <c r="N628" s="318" t="str">
        <f>IFERROR(IF(_xlfn.XLOOKUP($J628,Criterion_list!$J:$J,Criterion_list!D:D)=0,"",_xlfn.XLOOKUP($J628,Criterion_list!$J:$J,Criterion_list!D:D)),"")</f>
        <v/>
      </c>
      <c r="O628" s="318" t="str">
        <f>IFERROR(IF(_xlfn.XLOOKUP($M628,Criterion_list!$C:$C,Criterion_list!E:E)=0,"",_xlfn.XLOOKUP($M628,Criterion_list!$C:$C,Criterion_list!E:E)),"")</f>
        <v/>
      </c>
      <c r="P628" s="330"/>
      <c r="Q628" s="304"/>
      <c r="R628" s="319" t="str">
        <f t="shared" si="9"/>
        <v/>
      </c>
      <c r="S628" s="304"/>
      <c r="T628" s="306"/>
      <c r="U628" s="305"/>
      <c r="V628" s="304"/>
      <c r="W628" s="304"/>
      <c r="X628" s="320" t="str">
        <f>IF(M628="","",_xlfn.XLOOKUP(M628,'Criteria Mapping'!A:A,'Criteria Mapping'!W:W))</f>
        <v/>
      </c>
      <c r="Y628" s="320" t="str">
        <f>IF(M628="","",_xlfn.XLOOKUP(M628,'Criteria Mapping'!A:A,'Criteria Mapping'!AH:AH))</f>
        <v/>
      </c>
      <c r="Z628" s="320" t="str">
        <f>IF(M628="","",_xlfn.XLOOKUP(M628,'Criteria Mapping'!A:A,'Criteria Mapping'!AD:AD))</f>
        <v/>
      </c>
      <c r="AA628"/>
      <c r="AC628" s="313"/>
      <c r="AE628" s="313"/>
      <c r="AG628" s="313"/>
      <c r="AI628" s="313"/>
      <c r="AK628" s="313"/>
      <c r="AM628" s="313"/>
      <c r="AO628" s="313"/>
      <c r="AQ628" s="313"/>
      <c r="AS628" s="313"/>
      <c r="AU628" s="313"/>
      <c r="KR628" s="313"/>
      <c r="KT628" s="313"/>
      <c r="KV628" s="313"/>
      <c r="KX628" s="313"/>
      <c r="KZ628" s="313"/>
      <c r="LB628" s="313"/>
      <c r="LD628" s="313"/>
      <c r="LF628" s="313"/>
      <c r="LH628" s="313"/>
      <c r="LJ628" s="313"/>
      <c r="LL628" s="313"/>
      <c r="LN628" s="313"/>
      <c r="LP628" s="313"/>
      <c r="LR628" s="313"/>
      <c r="LT628" s="313"/>
      <c r="LV628" s="313"/>
      <c r="LX628" s="313"/>
      <c r="LZ628" s="313"/>
      <c r="MB628" s="313"/>
      <c r="MD628" s="313"/>
      <c r="MF628" s="313"/>
      <c r="MH628" s="313"/>
      <c r="MJ628" s="313"/>
      <c r="ML628" s="313"/>
      <c r="MN628" s="313"/>
      <c r="MP628" s="313"/>
      <c r="MR628" s="313"/>
      <c r="MT628" s="313"/>
      <c r="MV628" s="313"/>
      <c r="MX628" s="313"/>
      <c r="MZ628" s="313"/>
      <c r="NB628" s="313"/>
      <c r="ND628" s="313"/>
      <c r="NF628" s="313"/>
      <c r="NH628" s="313"/>
      <c r="NJ628" s="313"/>
      <c r="NL628" s="313"/>
      <c r="NN628" s="313"/>
      <c r="NP628" s="313"/>
      <c r="NR628" s="313"/>
    </row>
    <row r="629" spans="1:382" s="281" customFormat="1" ht="150" customHeight="1">
      <c r="A629"/>
      <c r="B629"/>
      <c r="C629"/>
      <c r="D629"/>
      <c r="E629"/>
      <c r="F629"/>
      <c r="G629"/>
      <c r="H629"/>
      <c r="I629" t="str">
        <f>IF(M629="","",INDEX(Criterion_list!F:F,MATCH('MMS criteria'!M629,Criterion_list!C:C,0)))</f>
        <v/>
      </c>
      <c r="J629" s="312"/>
      <c r="K629" s="316" t="str">
        <f>IFERROR(IF(_xlfn.XLOOKUP($M629,Criterion_list!$C:$C,Criterion_list!A:A)=0,"",_xlfn.XLOOKUP($M629,Criterion_list!$C:$C,Criterion_list!A:A)),"")</f>
        <v/>
      </c>
      <c r="L629" s="317" t="str">
        <f>IFERROR(IF(_xlfn.XLOOKUP($M629,Criterion_list!$C:$C,Criterion_list!B:B)=0,"",_xlfn.XLOOKUP($M629,Criterion_list!$C:$C,Criterion_list!B:B)),"")</f>
        <v/>
      </c>
      <c r="M629" s="317" t="str">
        <f>IF(J629="","",_xlfn.XLOOKUP(J629,'Criteria Mapping'!B:B,'Criteria Mapping'!A:A))</f>
        <v/>
      </c>
      <c r="N629" s="318" t="str">
        <f>IFERROR(IF(_xlfn.XLOOKUP($J629,Criterion_list!$J:$J,Criterion_list!D:D)=0,"",_xlfn.XLOOKUP($J629,Criterion_list!$J:$J,Criterion_list!D:D)),"")</f>
        <v/>
      </c>
      <c r="O629" s="318" t="str">
        <f>IFERROR(IF(_xlfn.XLOOKUP($M629,Criterion_list!$C:$C,Criterion_list!E:E)=0,"",_xlfn.XLOOKUP($M629,Criterion_list!$C:$C,Criterion_list!E:E)),"")</f>
        <v/>
      </c>
      <c r="P629" s="330"/>
      <c r="Q629" s="304"/>
      <c r="R629" s="319" t="str">
        <f t="shared" si="9"/>
        <v/>
      </c>
      <c r="S629" s="304"/>
      <c r="T629" s="306"/>
      <c r="U629" s="305"/>
      <c r="V629" s="304"/>
      <c r="W629" s="304"/>
      <c r="X629" s="320" t="str">
        <f>IF(M629="","",_xlfn.XLOOKUP(M629,'Criteria Mapping'!A:A,'Criteria Mapping'!W:W))</f>
        <v/>
      </c>
      <c r="Y629" s="320" t="str">
        <f>IF(M629="","",_xlfn.XLOOKUP(M629,'Criteria Mapping'!A:A,'Criteria Mapping'!AH:AH))</f>
        <v/>
      </c>
      <c r="Z629" s="320" t="str">
        <f>IF(M629="","",_xlfn.XLOOKUP(M629,'Criteria Mapping'!A:A,'Criteria Mapping'!AD:AD))</f>
        <v/>
      </c>
      <c r="AA629"/>
      <c r="AC629" s="313"/>
      <c r="AE629" s="313"/>
      <c r="AG629" s="313"/>
      <c r="AI629" s="313"/>
      <c r="AK629" s="313"/>
      <c r="AM629" s="313"/>
      <c r="AO629" s="313"/>
      <c r="AQ629" s="313"/>
      <c r="AS629" s="313"/>
      <c r="AU629" s="313"/>
      <c r="KR629" s="313"/>
      <c r="KT629" s="313"/>
      <c r="KV629" s="313"/>
      <c r="KX629" s="313"/>
      <c r="KZ629" s="313"/>
      <c r="LB629" s="313"/>
      <c r="LD629" s="313"/>
      <c r="LF629" s="313"/>
      <c r="LH629" s="313"/>
      <c r="LJ629" s="313"/>
      <c r="LL629" s="313"/>
      <c r="LN629" s="313"/>
      <c r="LP629" s="313"/>
      <c r="LR629" s="313"/>
      <c r="LT629" s="313"/>
      <c r="LV629" s="313"/>
      <c r="LX629" s="313"/>
      <c r="LZ629" s="313"/>
      <c r="MB629" s="313"/>
      <c r="MD629" s="313"/>
      <c r="MF629" s="313"/>
      <c r="MH629" s="313"/>
      <c r="MJ629" s="313"/>
      <c r="ML629" s="313"/>
      <c r="MN629" s="313"/>
      <c r="MP629" s="313"/>
      <c r="MR629" s="313"/>
      <c r="MT629" s="313"/>
      <c r="MV629" s="313"/>
      <c r="MX629" s="313"/>
      <c r="MZ629" s="313"/>
      <c r="NB629" s="313"/>
      <c r="ND629" s="313"/>
      <c r="NF629" s="313"/>
      <c r="NH629" s="313"/>
      <c r="NJ629" s="313"/>
      <c r="NL629" s="313"/>
      <c r="NN629" s="313"/>
      <c r="NP629" s="313"/>
      <c r="NR629" s="313"/>
    </row>
    <row r="630" spans="1:382" s="281" customFormat="1" ht="150" customHeight="1">
      <c r="A630"/>
      <c r="B630"/>
      <c r="C630"/>
      <c r="D630"/>
      <c r="E630"/>
      <c r="F630"/>
      <c r="G630"/>
      <c r="H630"/>
      <c r="I630" t="str">
        <f>IF(M630="","",INDEX(Criterion_list!F:F,MATCH('MMS criteria'!M630,Criterion_list!C:C,0)))</f>
        <v/>
      </c>
      <c r="J630" s="312"/>
      <c r="K630" s="316" t="str">
        <f>IFERROR(IF(_xlfn.XLOOKUP($M630,Criterion_list!$C:$C,Criterion_list!A:A)=0,"",_xlfn.XLOOKUP($M630,Criterion_list!$C:$C,Criterion_list!A:A)),"")</f>
        <v/>
      </c>
      <c r="L630" s="317" t="str">
        <f>IFERROR(IF(_xlfn.XLOOKUP($M630,Criterion_list!$C:$C,Criterion_list!B:B)=0,"",_xlfn.XLOOKUP($M630,Criterion_list!$C:$C,Criterion_list!B:B)),"")</f>
        <v/>
      </c>
      <c r="M630" s="317" t="str">
        <f>IF(J630="","",_xlfn.XLOOKUP(J630,'Criteria Mapping'!B:B,'Criteria Mapping'!A:A))</f>
        <v/>
      </c>
      <c r="N630" s="318" t="str">
        <f>IFERROR(IF(_xlfn.XLOOKUP($J630,Criterion_list!$J:$J,Criterion_list!D:D)=0,"",_xlfn.XLOOKUP($J630,Criterion_list!$J:$J,Criterion_list!D:D)),"")</f>
        <v/>
      </c>
      <c r="O630" s="318" t="str">
        <f>IFERROR(IF(_xlfn.XLOOKUP($M630,Criterion_list!$C:$C,Criterion_list!E:E)=0,"",_xlfn.XLOOKUP($M630,Criterion_list!$C:$C,Criterion_list!E:E)),"")</f>
        <v/>
      </c>
      <c r="P630" s="330"/>
      <c r="Q630" s="304"/>
      <c r="R630" s="319" t="str">
        <f t="shared" si="9"/>
        <v/>
      </c>
      <c r="S630" s="304"/>
      <c r="T630" s="306"/>
      <c r="U630" s="305"/>
      <c r="V630" s="304"/>
      <c r="W630" s="304"/>
      <c r="X630" s="320" t="str">
        <f>IF(M630="","",_xlfn.XLOOKUP(M630,'Criteria Mapping'!A:A,'Criteria Mapping'!W:W))</f>
        <v/>
      </c>
      <c r="Y630" s="320" t="str">
        <f>IF(M630="","",_xlfn.XLOOKUP(M630,'Criteria Mapping'!A:A,'Criteria Mapping'!AH:AH))</f>
        <v/>
      </c>
      <c r="Z630" s="320" t="str">
        <f>IF(M630="","",_xlfn.XLOOKUP(M630,'Criteria Mapping'!A:A,'Criteria Mapping'!AD:AD))</f>
        <v/>
      </c>
      <c r="AA630"/>
      <c r="AC630" s="313"/>
      <c r="AE630" s="313"/>
      <c r="AG630" s="313"/>
      <c r="AI630" s="313"/>
      <c r="AK630" s="313"/>
      <c r="AM630" s="313"/>
      <c r="AO630" s="313"/>
      <c r="AQ630" s="313"/>
      <c r="AS630" s="313"/>
      <c r="AU630" s="313"/>
      <c r="KR630" s="313"/>
      <c r="KT630" s="313"/>
      <c r="KV630" s="313"/>
      <c r="KX630" s="313"/>
      <c r="KZ630" s="313"/>
      <c r="LB630" s="313"/>
      <c r="LD630" s="313"/>
      <c r="LF630" s="313"/>
      <c r="LH630" s="313"/>
      <c r="LJ630" s="313"/>
      <c r="LL630" s="313"/>
      <c r="LN630" s="313"/>
      <c r="LP630" s="313"/>
      <c r="LR630" s="313"/>
      <c r="LT630" s="313"/>
      <c r="LV630" s="313"/>
      <c r="LX630" s="313"/>
      <c r="LZ630" s="313"/>
      <c r="MB630" s="313"/>
      <c r="MD630" s="313"/>
      <c r="MF630" s="313"/>
      <c r="MH630" s="313"/>
      <c r="MJ630" s="313"/>
      <c r="ML630" s="313"/>
      <c r="MN630" s="313"/>
      <c r="MP630" s="313"/>
      <c r="MR630" s="313"/>
      <c r="MT630" s="313"/>
      <c r="MV630" s="313"/>
      <c r="MX630" s="313"/>
      <c r="MZ630" s="313"/>
      <c r="NB630" s="313"/>
      <c r="ND630" s="313"/>
      <c r="NF630" s="313"/>
      <c r="NH630" s="313"/>
      <c r="NJ630" s="313"/>
      <c r="NL630" s="313"/>
      <c r="NN630" s="313"/>
      <c r="NP630" s="313"/>
      <c r="NR630" s="313"/>
    </row>
    <row r="631" spans="1:382" s="281" customFormat="1" ht="150" customHeight="1">
      <c r="A631"/>
      <c r="B631"/>
      <c r="C631"/>
      <c r="D631"/>
      <c r="E631"/>
      <c r="F631"/>
      <c r="G631"/>
      <c r="H631"/>
      <c r="I631" t="str">
        <f>IF(M631="","",INDEX(Criterion_list!F:F,MATCH('MMS criteria'!M631,Criterion_list!C:C,0)))</f>
        <v/>
      </c>
      <c r="J631" s="312"/>
      <c r="K631" s="316" t="str">
        <f>IFERROR(IF(_xlfn.XLOOKUP($M631,Criterion_list!$C:$C,Criterion_list!A:A)=0,"",_xlfn.XLOOKUP($M631,Criterion_list!$C:$C,Criterion_list!A:A)),"")</f>
        <v/>
      </c>
      <c r="L631" s="317" t="str">
        <f>IFERROR(IF(_xlfn.XLOOKUP($M631,Criterion_list!$C:$C,Criterion_list!B:B)=0,"",_xlfn.XLOOKUP($M631,Criterion_list!$C:$C,Criterion_list!B:B)),"")</f>
        <v/>
      </c>
      <c r="M631" s="317" t="str">
        <f>IF(J631="","",_xlfn.XLOOKUP(J631,'Criteria Mapping'!B:B,'Criteria Mapping'!A:A))</f>
        <v/>
      </c>
      <c r="N631" s="318" t="str">
        <f>IFERROR(IF(_xlfn.XLOOKUP($J631,Criterion_list!$J:$J,Criterion_list!D:D)=0,"",_xlfn.XLOOKUP($J631,Criterion_list!$J:$J,Criterion_list!D:D)),"")</f>
        <v/>
      </c>
      <c r="O631" s="318" t="str">
        <f>IFERROR(IF(_xlfn.XLOOKUP($M631,Criterion_list!$C:$C,Criterion_list!E:E)=0,"",_xlfn.XLOOKUP($M631,Criterion_list!$C:$C,Criterion_list!E:E)),"")</f>
        <v/>
      </c>
      <c r="P631" s="330"/>
      <c r="Q631" s="304"/>
      <c r="R631" s="319" t="str">
        <f t="shared" si="9"/>
        <v/>
      </c>
      <c r="S631" s="304"/>
      <c r="T631" s="306"/>
      <c r="U631" s="305"/>
      <c r="V631" s="304"/>
      <c r="W631" s="304"/>
      <c r="X631" s="320" t="str">
        <f>IF(M631="","",_xlfn.XLOOKUP(M631,'Criteria Mapping'!A:A,'Criteria Mapping'!W:W))</f>
        <v/>
      </c>
      <c r="Y631" s="320" t="str">
        <f>IF(M631="","",_xlfn.XLOOKUP(M631,'Criteria Mapping'!A:A,'Criteria Mapping'!AH:AH))</f>
        <v/>
      </c>
      <c r="Z631" s="320" t="str">
        <f>IF(M631="","",_xlfn.XLOOKUP(M631,'Criteria Mapping'!A:A,'Criteria Mapping'!AD:AD))</f>
        <v/>
      </c>
      <c r="AA631"/>
      <c r="AC631" s="313"/>
      <c r="AE631" s="313"/>
      <c r="AG631" s="313"/>
      <c r="AI631" s="313"/>
      <c r="AK631" s="313"/>
      <c r="AM631" s="313"/>
      <c r="AO631" s="313"/>
      <c r="AQ631" s="313"/>
      <c r="AS631" s="313"/>
      <c r="AU631" s="313"/>
      <c r="KR631" s="313"/>
      <c r="KT631" s="313"/>
      <c r="KV631" s="313"/>
      <c r="KX631" s="313"/>
      <c r="KZ631" s="313"/>
      <c r="LB631" s="313"/>
      <c r="LD631" s="313"/>
      <c r="LF631" s="313"/>
      <c r="LH631" s="313"/>
      <c r="LJ631" s="313"/>
      <c r="LL631" s="313"/>
      <c r="LN631" s="313"/>
      <c r="LP631" s="313"/>
      <c r="LR631" s="313"/>
      <c r="LT631" s="313"/>
      <c r="LV631" s="313"/>
      <c r="LX631" s="313"/>
      <c r="LZ631" s="313"/>
      <c r="MB631" s="313"/>
      <c r="MD631" s="313"/>
      <c r="MF631" s="313"/>
      <c r="MH631" s="313"/>
      <c r="MJ631" s="313"/>
      <c r="ML631" s="313"/>
      <c r="MN631" s="313"/>
      <c r="MP631" s="313"/>
      <c r="MR631" s="313"/>
      <c r="MT631" s="313"/>
      <c r="MV631" s="313"/>
      <c r="MX631" s="313"/>
      <c r="MZ631" s="313"/>
      <c r="NB631" s="313"/>
      <c r="ND631" s="313"/>
      <c r="NF631" s="313"/>
      <c r="NH631" s="313"/>
      <c r="NJ631" s="313"/>
      <c r="NL631" s="313"/>
      <c r="NN631" s="313"/>
      <c r="NP631" s="313"/>
      <c r="NR631" s="313"/>
    </row>
    <row r="632" spans="1:382" s="281" customFormat="1" ht="150" customHeight="1">
      <c r="A632"/>
      <c r="B632"/>
      <c r="C632"/>
      <c r="D632"/>
      <c r="E632"/>
      <c r="F632"/>
      <c r="G632"/>
      <c r="H632"/>
      <c r="I632" t="str">
        <f>IF(M632="","",INDEX(Criterion_list!F:F,MATCH('MMS criteria'!M632,Criterion_list!C:C,0)))</f>
        <v/>
      </c>
      <c r="J632" s="312"/>
      <c r="K632" s="316" t="str">
        <f>IFERROR(IF(_xlfn.XLOOKUP($M632,Criterion_list!$C:$C,Criterion_list!A:A)=0,"",_xlfn.XLOOKUP($M632,Criterion_list!$C:$C,Criterion_list!A:A)),"")</f>
        <v/>
      </c>
      <c r="L632" s="317" t="str">
        <f>IFERROR(IF(_xlfn.XLOOKUP($M632,Criterion_list!$C:$C,Criterion_list!B:B)=0,"",_xlfn.XLOOKUP($M632,Criterion_list!$C:$C,Criterion_list!B:B)),"")</f>
        <v/>
      </c>
      <c r="M632" s="317" t="str">
        <f>IF(J632="","",_xlfn.XLOOKUP(J632,'Criteria Mapping'!B:B,'Criteria Mapping'!A:A))</f>
        <v/>
      </c>
      <c r="N632" s="318" t="str">
        <f>IFERROR(IF(_xlfn.XLOOKUP($J632,Criterion_list!$J:$J,Criterion_list!D:D)=0,"",_xlfn.XLOOKUP($J632,Criterion_list!$J:$J,Criterion_list!D:D)),"")</f>
        <v/>
      </c>
      <c r="O632" s="318" t="str">
        <f>IFERROR(IF(_xlfn.XLOOKUP($M632,Criterion_list!$C:$C,Criterion_list!E:E)=0,"",_xlfn.XLOOKUP($M632,Criterion_list!$C:$C,Criterion_list!E:E)),"")</f>
        <v/>
      </c>
      <c r="P632" s="330"/>
      <c r="Q632" s="304"/>
      <c r="R632" s="319" t="str">
        <f t="shared" si="9"/>
        <v/>
      </c>
      <c r="S632" s="304"/>
      <c r="T632" s="306"/>
      <c r="U632" s="305"/>
      <c r="V632" s="304"/>
      <c r="W632" s="304"/>
      <c r="X632" s="320" t="str">
        <f>IF(M632="","",_xlfn.XLOOKUP(M632,'Criteria Mapping'!A:A,'Criteria Mapping'!W:W))</f>
        <v/>
      </c>
      <c r="Y632" s="320" t="str">
        <f>IF(M632="","",_xlfn.XLOOKUP(M632,'Criteria Mapping'!A:A,'Criteria Mapping'!AH:AH))</f>
        <v/>
      </c>
      <c r="Z632" s="320" t="str">
        <f>IF(M632="","",_xlfn.XLOOKUP(M632,'Criteria Mapping'!A:A,'Criteria Mapping'!AD:AD))</f>
        <v/>
      </c>
      <c r="AA632"/>
      <c r="AC632" s="313"/>
      <c r="AE632" s="313"/>
      <c r="AG632" s="313"/>
      <c r="AI632" s="313"/>
      <c r="AK632" s="313"/>
      <c r="AM632" s="313"/>
      <c r="AO632" s="313"/>
      <c r="AQ632" s="313"/>
      <c r="AS632" s="313"/>
      <c r="AU632" s="313"/>
      <c r="KR632" s="313"/>
      <c r="KT632" s="313"/>
      <c r="KV632" s="313"/>
      <c r="KX632" s="313"/>
      <c r="KZ632" s="313"/>
      <c r="LB632" s="313"/>
      <c r="LD632" s="313"/>
      <c r="LF632" s="313"/>
      <c r="LH632" s="313"/>
      <c r="LJ632" s="313"/>
      <c r="LL632" s="313"/>
      <c r="LN632" s="313"/>
      <c r="LP632" s="313"/>
      <c r="LR632" s="313"/>
      <c r="LT632" s="313"/>
      <c r="LV632" s="313"/>
      <c r="LX632" s="313"/>
      <c r="LZ632" s="313"/>
      <c r="MB632" s="313"/>
      <c r="MD632" s="313"/>
      <c r="MF632" s="313"/>
      <c r="MH632" s="313"/>
      <c r="MJ632" s="313"/>
      <c r="ML632" s="313"/>
      <c r="MN632" s="313"/>
      <c r="MP632" s="313"/>
      <c r="MR632" s="313"/>
      <c r="MT632" s="313"/>
      <c r="MV632" s="313"/>
      <c r="MX632" s="313"/>
      <c r="MZ632" s="313"/>
      <c r="NB632" s="313"/>
      <c r="ND632" s="313"/>
      <c r="NF632" s="313"/>
      <c r="NH632" s="313"/>
      <c r="NJ632" s="313"/>
      <c r="NL632" s="313"/>
      <c r="NN632" s="313"/>
      <c r="NP632" s="313"/>
      <c r="NR632" s="313"/>
    </row>
    <row r="633" spans="1:382" s="281" customFormat="1" ht="150" customHeight="1">
      <c r="A633"/>
      <c r="B633"/>
      <c r="C633"/>
      <c r="D633"/>
      <c r="E633"/>
      <c r="F633"/>
      <c r="G633"/>
      <c r="H633"/>
      <c r="I633" t="str">
        <f>IF(M633="","",INDEX(Criterion_list!F:F,MATCH('MMS criteria'!M633,Criterion_list!C:C,0)))</f>
        <v/>
      </c>
      <c r="J633" s="312"/>
      <c r="K633" s="316" t="str">
        <f>IFERROR(IF(_xlfn.XLOOKUP($M633,Criterion_list!$C:$C,Criterion_list!A:A)=0,"",_xlfn.XLOOKUP($M633,Criterion_list!$C:$C,Criterion_list!A:A)),"")</f>
        <v/>
      </c>
      <c r="L633" s="317" t="str">
        <f>IFERROR(IF(_xlfn.XLOOKUP($M633,Criterion_list!$C:$C,Criterion_list!B:B)=0,"",_xlfn.XLOOKUP($M633,Criterion_list!$C:$C,Criterion_list!B:B)),"")</f>
        <v/>
      </c>
      <c r="M633" s="317" t="str">
        <f>IF(J633="","",_xlfn.XLOOKUP(J633,'Criteria Mapping'!B:B,'Criteria Mapping'!A:A))</f>
        <v/>
      </c>
      <c r="N633" s="318" t="str">
        <f>IFERROR(IF(_xlfn.XLOOKUP($J633,Criterion_list!$J:$J,Criterion_list!D:D)=0,"",_xlfn.XLOOKUP($J633,Criterion_list!$J:$J,Criterion_list!D:D)),"")</f>
        <v/>
      </c>
      <c r="O633" s="318" t="str">
        <f>IFERROR(IF(_xlfn.XLOOKUP($M633,Criterion_list!$C:$C,Criterion_list!E:E)=0,"",_xlfn.XLOOKUP($M633,Criterion_list!$C:$C,Criterion_list!E:E)),"")</f>
        <v/>
      </c>
      <c r="P633" s="330"/>
      <c r="Q633" s="304"/>
      <c r="R633" s="319" t="str">
        <f t="shared" si="9"/>
        <v/>
      </c>
      <c r="S633" s="304"/>
      <c r="T633" s="306"/>
      <c r="U633" s="305"/>
      <c r="V633" s="304"/>
      <c r="W633" s="304"/>
      <c r="X633" s="320" t="str">
        <f>IF(M633="","",_xlfn.XLOOKUP(M633,'Criteria Mapping'!A:A,'Criteria Mapping'!W:W))</f>
        <v/>
      </c>
      <c r="Y633" s="320" t="str">
        <f>IF(M633="","",_xlfn.XLOOKUP(M633,'Criteria Mapping'!A:A,'Criteria Mapping'!AH:AH))</f>
        <v/>
      </c>
      <c r="Z633" s="320" t="str">
        <f>IF(M633="","",_xlfn.XLOOKUP(M633,'Criteria Mapping'!A:A,'Criteria Mapping'!AD:AD))</f>
        <v/>
      </c>
      <c r="AA633"/>
      <c r="AC633" s="313"/>
      <c r="AE633" s="313"/>
      <c r="AG633" s="313"/>
      <c r="AI633" s="313"/>
      <c r="AK633" s="313"/>
      <c r="AM633" s="313"/>
      <c r="AO633" s="313"/>
      <c r="AQ633" s="313"/>
      <c r="AS633" s="313"/>
      <c r="AU633" s="313"/>
      <c r="KR633" s="313"/>
      <c r="KT633" s="313"/>
      <c r="KV633" s="313"/>
      <c r="KX633" s="313"/>
      <c r="KZ633" s="313"/>
      <c r="LB633" s="313"/>
      <c r="LD633" s="313"/>
      <c r="LF633" s="313"/>
      <c r="LH633" s="313"/>
      <c r="LJ633" s="313"/>
      <c r="LL633" s="313"/>
      <c r="LN633" s="313"/>
      <c r="LP633" s="313"/>
      <c r="LR633" s="313"/>
      <c r="LT633" s="313"/>
      <c r="LV633" s="313"/>
      <c r="LX633" s="313"/>
      <c r="LZ633" s="313"/>
      <c r="MB633" s="313"/>
      <c r="MD633" s="313"/>
      <c r="MF633" s="313"/>
      <c r="MH633" s="313"/>
      <c r="MJ633" s="313"/>
      <c r="ML633" s="313"/>
      <c r="MN633" s="313"/>
      <c r="MP633" s="313"/>
      <c r="MR633" s="313"/>
      <c r="MT633" s="313"/>
      <c r="MV633" s="313"/>
      <c r="MX633" s="313"/>
      <c r="MZ633" s="313"/>
      <c r="NB633" s="313"/>
      <c r="ND633" s="313"/>
      <c r="NF633" s="313"/>
      <c r="NH633" s="313"/>
      <c r="NJ633" s="313"/>
      <c r="NL633" s="313"/>
      <c r="NN633" s="313"/>
      <c r="NP633" s="313"/>
      <c r="NR633" s="313"/>
    </row>
    <row r="634" spans="1:382" s="281" customFormat="1" ht="150" customHeight="1">
      <c r="A634"/>
      <c r="B634"/>
      <c r="C634"/>
      <c r="D634"/>
      <c r="E634"/>
      <c r="F634"/>
      <c r="G634"/>
      <c r="H634"/>
      <c r="I634" t="str">
        <f>IF(M634="","",INDEX(Criterion_list!F:F,MATCH('MMS criteria'!M634,Criterion_list!C:C,0)))</f>
        <v/>
      </c>
      <c r="J634" s="312"/>
      <c r="K634" s="316" t="str">
        <f>IFERROR(IF(_xlfn.XLOOKUP($M634,Criterion_list!$C:$C,Criterion_list!A:A)=0,"",_xlfn.XLOOKUP($M634,Criterion_list!$C:$C,Criterion_list!A:A)),"")</f>
        <v/>
      </c>
      <c r="L634" s="317" t="str">
        <f>IFERROR(IF(_xlfn.XLOOKUP($M634,Criterion_list!$C:$C,Criterion_list!B:B)=0,"",_xlfn.XLOOKUP($M634,Criterion_list!$C:$C,Criterion_list!B:B)),"")</f>
        <v/>
      </c>
      <c r="M634" s="317" t="str">
        <f>IF(J634="","",_xlfn.XLOOKUP(J634,'Criteria Mapping'!B:B,'Criteria Mapping'!A:A))</f>
        <v/>
      </c>
      <c r="N634" s="318" t="str">
        <f>IFERROR(IF(_xlfn.XLOOKUP($J634,Criterion_list!$J:$J,Criterion_list!D:D)=0,"",_xlfn.XLOOKUP($J634,Criterion_list!$J:$J,Criterion_list!D:D)),"")</f>
        <v/>
      </c>
      <c r="O634" s="318" t="str">
        <f>IFERROR(IF(_xlfn.XLOOKUP($M634,Criterion_list!$C:$C,Criterion_list!E:E)=0,"",_xlfn.XLOOKUP($M634,Criterion_list!$C:$C,Criterion_list!E:E)),"")</f>
        <v/>
      </c>
      <c r="P634" s="330"/>
      <c r="Q634" s="304"/>
      <c r="R634" s="319" t="str">
        <f t="shared" si="9"/>
        <v/>
      </c>
      <c r="S634" s="304"/>
      <c r="T634" s="306"/>
      <c r="U634" s="305"/>
      <c r="V634" s="304"/>
      <c r="W634" s="304"/>
      <c r="X634" s="320" t="str">
        <f>IF(M634="","",_xlfn.XLOOKUP(M634,'Criteria Mapping'!A:A,'Criteria Mapping'!W:W))</f>
        <v/>
      </c>
      <c r="Y634" s="320" t="str">
        <f>IF(M634="","",_xlfn.XLOOKUP(M634,'Criteria Mapping'!A:A,'Criteria Mapping'!AH:AH))</f>
        <v/>
      </c>
      <c r="Z634" s="320" t="str">
        <f>IF(M634="","",_xlfn.XLOOKUP(M634,'Criteria Mapping'!A:A,'Criteria Mapping'!AD:AD))</f>
        <v/>
      </c>
      <c r="AA634"/>
      <c r="AC634" s="313"/>
      <c r="AE634" s="313"/>
      <c r="AG634" s="313"/>
      <c r="AI634" s="313"/>
      <c r="AK634" s="313"/>
      <c r="AM634" s="313"/>
      <c r="AO634" s="313"/>
      <c r="AQ634" s="313"/>
      <c r="AS634" s="313"/>
      <c r="AU634" s="313"/>
      <c r="KR634" s="313"/>
      <c r="KT634" s="313"/>
      <c r="KV634" s="313"/>
      <c r="KX634" s="313"/>
      <c r="KZ634" s="313"/>
      <c r="LB634" s="313"/>
      <c r="LD634" s="313"/>
      <c r="LF634" s="313"/>
      <c r="LH634" s="313"/>
      <c r="LJ634" s="313"/>
      <c r="LL634" s="313"/>
      <c r="LN634" s="313"/>
      <c r="LP634" s="313"/>
      <c r="LR634" s="313"/>
      <c r="LT634" s="313"/>
      <c r="LV634" s="313"/>
      <c r="LX634" s="313"/>
      <c r="LZ634" s="313"/>
      <c r="MB634" s="313"/>
      <c r="MD634" s="313"/>
      <c r="MF634" s="313"/>
      <c r="MH634" s="313"/>
      <c r="MJ634" s="313"/>
      <c r="ML634" s="313"/>
      <c r="MN634" s="313"/>
      <c r="MP634" s="313"/>
      <c r="MR634" s="313"/>
      <c r="MT634" s="313"/>
      <c r="MV634" s="313"/>
      <c r="MX634" s="313"/>
      <c r="MZ634" s="313"/>
      <c r="NB634" s="313"/>
      <c r="ND634" s="313"/>
      <c r="NF634" s="313"/>
      <c r="NH634" s="313"/>
      <c r="NJ634" s="313"/>
      <c r="NL634" s="313"/>
      <c r="NN634" s="313"/>
      <c r="NP634" s="313"/>
      <c r="NR634" s="313"/>
    </row>
    <row r="635" spans="1:382" s="281" customFormat="1" ht="150" customHeight="1">
      <c r="A635"/>
      <c r="B635"/>
      <c r="C635"/>
      <c r="D635"/>
      <c r="E635"/>
      <c r="F635"/>
      <c r="G635"/>
      <c r="H635"/>
      <c r="I635" t="str">
        <f>IF(M635="","",INDEX(Criterion_list!F:F,MATCH('MMS criteria'!M635,Criterion_list!C:C,0)))</f>
        <v/>
      </c>
      <c r="J635" s="312"/>
      <c r="K635" s="316" t="str">
        <f>IFERROR(IF(_xlfn.XLOOKUP($M635,Criterion_list!$C:$C,Criterion_list!A:A)=0,"",_xlfn.XLOOKUP($M635,Criterion_list!$C:$C,Criterion_list!A:A)),"")</f>
        <v/>
      </c>
      <c r="L635" s="317" t="str">
        <f>IFERROR(IF(_xlfn.XLOOKUP($M635,Criterion_list!$C:$C,Criterion_list!B:B)=0,"",_xlfn.XLOOKUP($M635,Criterion_list!$C:$C,Criterion_list!B:B)),"")</f>
        <v/>
      </c>
      <c r="M635" s="317" t="str">
        <f>IF(J635="","",_xlfn.XLOOKUP(J635,'Criteria Mapping'!B:B,'Criteria Mapping'!A:A))</f>
        <v/>
      </c>
      <c r="N635" s="318" t="str">
        <f>IFERROR(IF(_xlfn.XLOOKUP($J635,Criterion_list!$J:$J,Criterion_list!D:D)=0,"",_xlfn.XLOOKUP($J635,Criterion_list!$J:$J,Criterion_list!D:D)),"")</f>
        <v/>
      </c>
      <c r="O635" s="318" t="str">
        <f>IFERROR(IF(_xlfn.XLOOKUP($M635,Criterion_list!$C:$C,Criterion_list!E:E)=0,"",_xlfn.XLOOKUP($M635,Criterion_list!$C:$C,Criterion_list!E:E)),"")</f>
        <v/>
      </c>
      <c r="P635" s="330"/>
      <c r="Q635" s="304"/>
      <c r="R635" s="319" t="str">
        <f t="shared" si="9"/>
        <v/>
      </c>
      <c r="S635" s="304"/>
      <c r="T635" s="306"/>
      <c r="U635" s="305"/>
      <c r="V635" s="304"/>
      <c r="W635" s="304"/>
      <c r="X635" s="320" t="str">
        <f>IF(M635="","",_xlfn.XLOOKUP(M635,'Criteria Mapping'!A:A,'Criteria Mapping'!W:W))</f>
        <v/>
      </c>
      <c r="Y635" s="320" t="str">
        <f>IF(M635="","",_xlfn.XLOOKUP(M635,'Criteria Mapping'!A:A,'Criteria Mapping'!AH:AH))</f>
        <v/>
      </c>
      <c r="Z635" s="320" t="str">
        <f>IF(M635="","",_xlfn.XLOOKUP(M635,'Criteria Mapping'!A:A,'Criteria Mapping'!AD:AD))</f>
        <v/>
      </c>
      <c r="AA635"/>
      <c r="AC635" s="313"/>
      <c r="AE635" s="313"/>
      <c r="AG635" s="313"/>
      <c r="AI635" s="313"/>
      <c r="AK635" s="313"/>
      <c r="AM635" s="313"/>
      <c r="AO635" s="313"/>
      <c r="AQ635" s="313"/>
      <c r="AS635" s="313"/>
      <c r="AU635" s="313"/>
      <c r="KR635" s="313"/>
      <c r="KT635" s="313"/>
      <c r="KV635" s="313"/>
      <c r="KX635" s="313"/>
      <c r="KZ635" s="313"/>
      <c r="LB635" s="313"/>
      <c r="LD635" s="313"/>
      <c r="LF635" s="313"/>
      <c r="LH635" s="313"/>
      <c r="LJ635" s="313"/>
      <c r="LL635" s="313"/>
      <c r="LN635" s="313"/>
      <c r="LP635" s="313"/>
      <c r="LR635" s="313"/>
      <c r="LT635" s="313"/>
      <c r="LV635" s="313"/>
      <c r="LX635" s="313"/>
      <c r="LZ635" s="313"/>
      <c r="MB635" s="313"/>
      <c r="MD635" s="313"/>
      <c r="MF635" s="313"/>
      <c r="MH635" s="313"/>
      <c r="MJ635" s="313"/>
      <c r="ML635" s="313"/>
      <c r="MN635" s="313"/>
      <c r="MP635" s="313"/>
      <c r="MR635" s="313"/>
      <c r="MT635" s="313"/>
      <c r="MV635" s="313"/>
      <c r="MX635" s="313"/>
      <c r="MZ635" s="313"/>
      <c r="NB635" s="313"/>
      <c r="ND635" s="313"/>
      <c r="NF635" s="313"/>
      <c r="NH635" s="313"/>
      <c r="NJ635" s="313"/>
      <c r="NL635" s="313"/>
      <c r="NN635" s="313"/>
      <c r="NP635" s="313"/>
      <c r="NR635" s="313"/>
    </row>
    <row r="636" spans="1:382" s="281" customFormat="1" ht="150" customHeight="1">
      <c r="A636"/>
      <c r="B636"/>
      <c r="C636"/>
      <c r="D636"/>
      <c r="E636"/>
      <c r="F636"/>
      <c r="G636"/>
      <c r="H636"/>
      <c r="I636" t="str">
        <f>IF(M636="","",INDEX(Criterion_list!F:F,MATCH('MMS criteria'!M636,Criterion_list!C:C,0)))</f>
        <v/>
      </c>
      <c r="J636" s="312"/>
      <c r="K636" s="316" t="str">
        <f>IFERROR(IF(_xlfn.XLOOKUP($M636,Criterion_list!$C:$C,Criterion_list!A:A)=0,"",_xlfn.XLOOKUP($M636,Criterion_list!$C:$C,Criterion_list!A:A)),"")</f>
        <v/>
      </c>
      <c r="L636" s="317" t="str">
        <f>IFERROR(IF(_xlfn.XLOOKUP($M636,Criterion_list!$C:$C,Criterion_list!B:B)=0,"",_xlfn.XLOOKUP($M636,Criterion_list!$C:$C,Criterion_list!B:B)),"")</f>
        <v/>
      </c>
      <c r="M636" s="317" t="str">
        <f>IF(J636="","",_xlfn.XLOOKUP(J636,'Criteria Mapping'!B:B,'Criteria Mapping'!A:A))</f>
        <v/>
      </c>
      <c r="N636" s="318" t="str">
        <f>IFERROR(IF(_xlfn.XLOOKUP($J636,Criterion_list!$J:$J,Criterion_list!D:D)=0,"",_xlfn.XLOOKUP($J636,Criterion_list!$J:$J,Criterion_list!D:D)),"")</f>
        <v/>
      </c>
      <c r="O636" s="318" t="str">
        <f>IFERROR(IF(_xlfn.XLOOKUP($M636,Criterion_list!$C:$C,Criterion_list!E:E)=0,"",_xlfn.XLOOKUP($M636,Criterion_list!$C:$C,Criterion_list!E:E)),"")</f>
        <v/>
      </c>
      <c r="P636" s="330"/>
      <c r="Q636" s="304"/>
      <c r="R636" s="319" t="str">
        <f t="shared" si="9"/>
        <v/>
      </c>
      <c r="S636" s="304"/>
      <c r="T636" s="306"/>
      <c r="U636" s="305"/>
      <c r="V636" s="304"/>
      <c r="W636" s="304"/>
      <c r="X636" s="320" t="str">
        <f>IF(M636="","",_xlfn.XLOOKUP(M636,'Criteria Mapping'!A:A,'Criteria Mapping'!W:W))</f>
        <v/>
      </c>
      <c r="Y636" s="320" t="str">
        <f>IF(M636="","",_xlfn.XLOOKUP(M636,'Criteria Mapping'!A:A,'Criteria Mapping'!AH:AH))</f>
        <v/>
      </c>
      <c r="Z636" s="320" t="str">
        <f>IF(M636="","",_xlfn.XLOOKUP(M636,'Criteria Mapping'!A:A,'Criteria Mapping'!AD:AD))</f>
        <v/>
      </c>
      <c r="AA636"/>
      <c r="AC636" s="313"/>
      <c r="AE636" s="313"/>
      <c r="AG636" s="313"/>
      <c r="AI636" s="313"/>
      <c r="AK636" s="313"/>
      <c r="AM636" s="313"/>
      <c r="AO636" s="313"/>
      <c r="AQ636" s="313"/>
      <c r="AS636" s="313"/>
      <c r="AU636" s="313"/>
      <c r="KR636" s="313"/>
      <c r="KT636" s="313"/>
      <c r="KV636" s="313"/>
      <c r="KX636" s="313"/>
      <c r="KZ636" s="313"/>
      <c r="LB636" s="313"/>
      <c r="LD636" s="313"/>
      <c r="LF636" s="313"/>
      <c r="LH636" s="313"/>
      <c r="LJ636" s="313"/>
      <c r="LL636" s="313"/>
      <c r="LN636" s="313"/>
      <c r="LP636" s="313"/>
      <c r="LR636" s="313"/>
      <c r="LT636" s="313"/>
      <c r="LV636" s="313"/>
      <c r="LX636" s="313"/>
      <c r="LZ636" s="313"/>
      <c r="MB636" s="313"/>
      <c r="MD636" s="313"/>
      <c r="MF636" s="313"/>
      <c r="MH636" s="313"/>
      <c r="MJ636" s="313"/>
      <c r="ML636" s="313"/>
      <c r="MN636" s="313"/>
      <c r="MP636" s="313"/>
      <c r="MR636" s="313"/>
      <c r="MT636" s="313"/>
      <c r="MV636" s="313"/>
      <c r="MX636" s="313"/>
      <c r="MZ636" s="313"/>
      <c r="NB636" s="313"/>
      <c r="ND636" s="313"/>
      <c r="NF636" s="313"/>
      <c r="NH636" s="313"/>
      <c r="NJ636" s="313"/>
      <c r="NL636" s="313"/>
      <c r="NN636" s="313"/>
      <c r="NP636" s="313"/>
      <c r="NR636" s="313"/>
    </row>
    <row r="637" spans="1:382" s="281" customFormat="1" ht="150" customHeight="1">
      <c r="A637"/>
      <c r="B637"/>
      <c r="C637"/>
      <c r="D637"/>
      <c r="E637"/>
      <c r="F637"/>
      <c r="G637"/>
      <c r="H637"/>
      <c r="I637" t="str">
        <f>IF(M637="","",INDEX(Criterion_list!F:F,MATCH('MMS criteria'!M637,Criterion_list!C:C,0)))</f>
        <v/>
      </c>
      <c r="J637" s="312"/>
      <c r="K637" s="316" t="str">
        <f>IFERROR(IF(_xlfn.XLOOKUP($M637,Criterion_list!$C:$C,Criterion_list!A:A)=0,"",_xlfn.XLOOKUP($M637,Criterion_list!$C:$C,Criterion_list!A:A)),"")</f>
        <v/>
      </c>
      <c r="L637" s="317" t="str">
        <f>IFERROR(IF(_xlfn.XLOOKUP($M637,Criterion_list!$C:$C,Criterion_list!B:B)=0,"",_xlfn.XLOOKUP($M637,Criterion_list!$C:$C,Criterion_list!B:B)),"")</f>
        <v/>
      </c>
      <c r="M637" s="317" t="str">
        <f>IF(J637="","",_xlfn.XLOOKUP(J637,'Criteria Mapping'!B:B,'Criteria Mapping'!A:A))</f>
        <v/>
      </c>
      <c r="N637" s="318" t="str">
        <f>IFERROR(IF(_xlfn.XLOOKUP($J637,Criterion_list!$J:$J,Criterion_list!D:D)=0,"",_xlfn.XLOOKUP($J637,Criterion_list!$J:$J,Criterion_list!D:D)),"")</f>
        <v/>
      </c>
      <c r="O637" s="318" t="str">
        <f>IFERROR(IF(_xlfn.XLOOKUP($M637,Criterion_list!$C:$C,Criterion_list!E:E)=0,"",_xlfn.XLOOKUP($M637,Criterion_list!$C:$C,Criterion_list!E:E)),"")</f>
        <v/>
      </c>
      <c r="P637" s="330"/>
      <c r="Q637" s="304"/>
      <c r="R637" s="319" t="str">
        <f t="shared" si="9"/>
        <v/>
      </c>
      <c r="S637" s="304"/>
      <c r="T637" s="306"/>
      <c r="U637" s="305"/>
      <c r="V637" s="304"/>
      <c r="W637" s="304"/>
      <c r="X637" s="320" t="str">
        <f>IF(M637="","",_xlfn.XLOOKUP(M637,'Criteria Mapping'!A:A,'Criteria Mapping'!W:W))</f>
        <v/>
      </c>
      <c r="Y637" s="320" t="str">
        <f>IF(M637="","",_xlfn.XLOOKUP(M637,'Criteria Mapping'!A:A,'Criteria Mapping'!AH:AH))</f>
        <v/>
      </c>
      <c r="Z637" s="320" t="str">
        <f>IF(M637="","",_xlfn.XLOOKUP(M637,'Criteria Mapping'!A:A,'Criteria Mapping'!AD:AD))</f>
        <v/>
      </c>
      <c r="AA637"/>
      <c r="AC637" s="313"/>
      <c r="AE637" s="313"/>
      <c r="AG637" s="313"/>
      <c r="AI637" s="313"/>
      <c r="AK637" s="313"/>
      <c r="AM637" s="313"/>
      <c r="AO637" s="313"/>
      <c r="AQ637" s="313"/>
      <c r="AS637" s="313"/>
      <c r="AU637" s="313"/>
      <c r="KR637" s="313"/>
      <c r="KT637" s="313"/>
      <c r="KV637" s="313"/>
      <c r="KX637" s="313"/>
      <c r="KZ637" s="313"/>
      <c r="LB637" s="313"/>
      <c r="LD637" s="313"/>
      <c r="LF637" s="313"/>
      <c r="LH637" s="313"/>
      <c r="LJ637" s="313"/>
      <c r="LL637" s="313"/>
      <c r="LN637" s="313"/>
      <c r="LP637" s="313"/>
      <c r="LR637" s="313"/>
      <c r="LT637" s="313"/>
      <c r="LV637" s="313"/>
      <c r="LX637" s="313"/>
      <c r="LZ637" s="313"/>
      <c r="MB637" s="313"/>
      <c r="MD637" s="313"/>
      <c r="MF637" s="313"/>
      <c r="MH637" s="313"/>
      <c r="MJ637" s="313"/>
      <c r="ML637" s="313"/>
      <c r="MN637" s="313"/>
      <c r="MP637" s="313"/>
      <c r="MR637" s="313"/>
      <c r="MT637" s="313"/>
      <c r="MV637" s="313"/>
      <c r="MX637" s="313"/>
      <c r="MZ637" s="313"/>
      <c r="NB637" s="313"/>
      <c r="ND637" s="313"/>
      <c r="NF637" s="313"/>
      <c r="NH637" s="313"/>
      <c r="NJ637" s="313"/>
      <c r="NL637" s="313"/>
      <c r="NN637" s="313"/>
      <c r="NP637" s="313"/>
      <c r="NR637" s="313"/>
    </row>
    <row r="638" spans="1:382" s="281" customFormat="1" ht="150" customHeight="1">
      <c r="A638"/>
      <c r="B638"/>
      <c r="C638"/>
      <c r="D638"/>
      <c r="E638"/>
      <c r="F638"/>
      <c r="G638"/>
      <c r="H638"/>
      <c r="I638" t="str">
        <f>IF(M638="","",INDEX(Criterion_list!F:F,MATCH('MMS criteria'!M638,Criterion_list!C:C,0)))</f>
        <v/>
      </c>
      <c r="J638" s="312"/>
      <c r="K638" s="316" t="str">
        <f>IFERROR(IF(_xlfn.XLOOKUP($M638,Criterion_list!$C:$C,Criterion_list!A:A)=0,"",_xlfn.XLOOKUP($M638,Criterion_list!$C:$C,Criterion_list!A:A)),"")</f>
        <v/>
      </c>
      <c r="L638" s="317" t="str">
        <f>IFERROR(IF(_xlfn.XLOOKUP($M638,Criterion_list!$C:$C,Criterion_list!B:B)=0,"",_xlfn.XLOOKUP($M638,Criterion_list!$C:$C,Criterion_list!B:B)),"")</f>
        <v/>
      </c>
      <c r="M638" s="317" t="str">
        <f>IF(J638="","",_xlfn.XLOOKUP(J638,'Criteria Mapping'!B:B,'Criteria Mapping'!A:A))</f>
        <v/>
      </c>
      <c r="N638" s="318" t="str">
        <f>IFERROR(IF(_xlfn.XLOOKUP($J638,Criterion_list!$J:$J,Criterion_list!D:D)=0,"",_xlfn.XLOOKUP($J638,Criterion_list!$J:$J,Criterion_list!D:D)),"")</f>
        <v/>
      </c>
      <c r="O638" s="318" t="str">
        <f>IFERROR(IF(_xlfn.XLOOKUP($M638,Criterion_list!$C:$C,Criterion_list!E:E)=0,"",_xlfn.XLOOKUP($M638,Criterion_list!$C:$C,Criterion_list!E:E)),"")</f>
        <v/>
      </c>
      <c r="P638" s="330"/>
      <c r="Q638" s="304"/>
      <c r="R638" s="319" t="str">
        <f t="shared" si="9"/>
        <v/>
      </c>
      <c r="S638" s="304"/>
      <c r="T638" s="306"/>
      <c r="U638" s="305"/>
      <c r="V638" s="304"/>
      <c r="W638" s="304"/>
      <c r="X638" s="320" t="str">
        <f>IF(M638="","",_xlfn.XLOOKUP(M638,'Criteria Mapping'!A:A,'Criteria Mapping'!W:W))</f>
        <v/>
      </c>
      <c r="Y638" s="320" t="str">
        <f>IF(M638="","",_xlfn.XLOOKUP(M638,'Criteria Mapping'!A:A,'Criteria Mapping'!AH:AH))</f>
        <v/>
      </c>
      <c r="Z638" s="320" t="str">
        <f>IF(M638="","",_xlfn.XLOOKUP(M638,'Criteria Mapping'!A:A,'Criteria Mapping'!AD:AD))</f>
        <v/>
      </c>
      <c r="AA638"/>
      <c r="AC638" s="313"/>
      <c r="AE638" s="313"/>
      <c r="AG638" s="313"/>
      <c r="AI638" s="313"/>
      <c r="AK638" s="313"/>
      <c r="AM638" s="313"/>
      <c r="AO638" s="313"/>
      <c r="AQ638" s="313"/>
      <c r="AS638" s="313"/>
      <c r="AU638" s="313"/>
      <c r="KR638" s="313"/>
      <c r="KT638" s="313"/>
      <c r="KV638" s="313"/>
      <c r="KX638" s="313"/>
      <c r="KZ638" s="313"/>
      <c r="LB638" s="313"/>
      <c r="LD638" s="313"/>
      <c r="LF638" s="313"/>
      <c r="LH638" s="313"/>
      <c r="LJ638" s="313"/>
      <c r="LL638" s="313"/>
      <c r="LN638" s="313"/>
      <c r="LP638" s="313"/>
      <c r="LR638" s="313"/>
      <c r="LT638" s="313"/>
      <c r="LV638" s="313"/>
      <c r="LX638" s="313"/>
      <c r="LZ638" s="313"/>
      <c r="MB638" s="313"/>
      <c r="MD638" s="313"/>
      <c r="MF638" s="313"/>
      <c r="MH638" s="313"/>
      <c r="MJ638" s="313"/>
      <c r="ML638" s="313"/>
      <c r="MN638" s="313"/>
      <c r="MP638" s="313"/>
      <c r="MR638" s="313"/>
      <c r="MT638" s="313"/>
      <c r="MV638" s="313"/>
      <c r="MX638" s="313"/>
      <c r="MZ638" s="313"/>
      <c r="NB638" s="313"/>
      <c r="ND638" s="313"/>
      <c r="NF638" s="313"/>
      <c r="NH638" s="313"/>
      <c r="NJ638" s="313"/>
      <c r="NL638" s="313"/>
      <c r="NN638" s="313"/>
      <c r="NP638" s="313"/>
      <c r="NR638" s="313"/>
    </row>
    <row r="639" spans="1:382" s="281" customFormat="1" ht="150" customHeight="1">
      <c r="A639"/>
      <c r="B639"/>
      <c r="C639"/>
      <c r="D639"/>
      <c r="E639"/>
      <c r="F639"/>
      <c r="G639"/>
      <c r="H639"/>
      <c r="I639" t="str">
        <f>IF(M639="","",INDEX(Criterion_list!F:F,MATCH('MMS criteria'!M639,Criterion_list!C:C,0)))</f>
        <v/>
      </c>
      <c r="J639" s="312"/>
      <c r="K639" s="316" t="str">
        <f>IFERROR(IF(_xlfn.XLOOKUP($M639,Criterion_list!$C:$C,Criterion_list!A:A)=0,"",_xlfn.XLOOKUP($M639,Criterion_list!$C:$C,Criterion_list!A:A)),"")</f>
        <v/>
      </c>
      <c r="L639" s="317" t="str">
        <f>IFERROR(IF(_xlfn.XLOOKUP($M639,Criterion_list!$C:$C,Criterion_list!B:B)=0,"",_xlfn.XLOOKUP($M639,Criterion_list!$C:$C,Criterion_list!B:B)),"")</f>
        <v/>
      </c>
      <c r="M639" s="317" t="str">
        <f>IF(J639="","",_xlfn.XLOOKUP(J639,'Criteria Mapping'!B:B,'Criteria Mapping'!A:A))</f>
        <v/>
      </c>
      <c r="N639" s="318" t="str">
        <f>IFERROR(IF(_xlfn.XLOOKUP($J639,Criterion_list!$J:$J,Criterion_list!D:D)=0,"",_xlfn.XLOOKUP($J639,Criterion_list!$J:$J,Criterion_list!D:D)),"")</f>
        <v/>
      </c>
      <c r="O639" s="318" t="str">
        <f>IFERROR(IF(_xlfn.XLOOKUP($M639,Criterion_list!$C:$C,Criterion_list!E:E)=0,"",_xlfn.XLOOKUP($M639,Criterion_list!$C:$C,Criterion_list!E:E)),"")</f>
        <v/>
      </c>
      <c r="P639" s="330"/>
      <c r="Q639" s="304"/>
      <c r="R639" s="319" t="str">
        <f t="shared" si="9"/>
        <v/>
      </c>
      <c r="S639" s="304"/>
      <c r="T639" s="306"/>
      <c r="U639" s="305"/>
      <c r="V639" s="304"/>
      <c r="W639" s="304"/>
      <c r="X639" s="320" t="str">
        <f>IF(M639="","",_xlfn.XLOOKUP(M639,'Criteria Mapping'!A:A,'Criteria Mapping'!W:W))</f>
        <v/>
      </c>
      <c r="Y639" s="320" t="str">
        <f>IF(M639="","",_xlfn.XLOOKUP(M639,'Criteria Mapping'!A:A,'Criteria Mapping'!AH:AH))</f>
        <v/>
      </c>
      <c r="Z639" s="320" t="str">
        <f>IF(M639="","",_xlfn.XLOOKUP(M639,'Criteria Mapping'!A:A,'Criteria Mapping'!AD:AD))</f>
        <v/>
      </c>
      <c r="AA639"/>
      <c r="AC639" s="313"/>
      <c r="AE639" s="313"/>
      <c r="AG639" s="313"/>
      <c r="AI639" s="313"/>
      <c r="AK639" s="313"/>
      <c r="AM639" s="313"/>
      <c r="AO639" s="313"/>
      <c r="AQ639" s="313"/>
      <c r="AS639" s="313"/>
      <c r="AU639" s="313"/>
      <c r="KR639" s="313"/>
      <c r="KT639" s="313"/>
      <c r="KV639" s="313"/>
      <c r="KX639" s="313"/>
      <c r="KZ639" s="313"/>
      <c r="LB639" s="313"/>
      <c r="LD639" s="313"/>
      <c r="LF639" s="313"/>
      <c r="LH639" s="313"/>
      <c r="LJ639" s="313"/>
      <c r="LL639" s="313"/>
      <c r="LN639" s="313"/>
      <c r="LP639" s="313"/>
      <c r="LR639" s="313"/>
      <c r="LT639" s="313"/>
      <c r="LV639" s="313"/>
      <c r="LX639" s="313"/>
      <c r="LZ639" s="313"/>
      <c r="MB639" s="313"/>
      <c r="MD639" s="313"/>
      <c r="MF639" s="313"/>
      <c r="MH639" s="313"/>
      <c r="MJ639" s="313"/>
      <c r="ML639" s="313"/>
      <c r="MN639" s="313"/>
      <c r="MP639" s="313"/>
      <c r="MR639" s="313"/>
      <c r="MT639" s="313"/>
      <c r="MV639" s="313"/>
      <c r="MX639" s="313"/>
      <c r="MZ639" s="313"/>
      <c r="NB639" s="313"/>
      <c r="ND639" s="313"/>
      <c r="NF639" s="313"/>
      <c r="NH639" s="313"/>
      <c r="NJ639" s="313"/>
      <c r="NL639" s="313"/>
      <c r="NN639" s="313"/>
      <c r="NP639" s="313"/>
      <c r="NR639" s="313"/>
    </row>
    <row r="640" spans="1:382" s="281" customFormat="1" ht="150" customHeight="1">
      <c r="A640"/>
      <c r="B640"/>
      <c r="C640"/>
      <c r="D640"/>
      <c r="E640"/>
      <c r="F640"/>
      <c r="G640"/>
      <c r="H640"/>
      <c r="I640" t="str">
        <f>IF(M640="","",INDEX(Criterion_list!F:F,MATCH('MMS criteria'!M640,Criterion_list!C:C,0)))</f>
        <v/>
      </c>
      <c r="J640" s="312"/>
      <c r="K640" s="316" t="str">
        <f>IFERROR(IF(_xlfn.XLOOKUP($M640,Criterion_list!$C:$C,Criterion_list!A:A)=0,"",_xlfn.XLOOKUP($M640,Criterion_list!$C:$C,Criterion_list!A:A)),"")</f>
        <v/>
      </c>
      <c r="L640" s="317" t="str">
        <f>IFERROR(IF(_xlfn.XLOOKUP($M640,Criterion_list!$C:$C,Criterion_list!B:B)=0,"",_xlfn.XLOOKUP($M640,Criterion_list!$C:$C,Criterion_list!B:B)),"")</f>
        <v/>
      </c>
      <c r="M640" s="317" t="str">
        <f>IF(J640="","",_xlfn.XLOOKUP(J640,'Criteria Mapping'!B:B,'Criteria Mapping'!A:A))</f>
        <v/>
      </c>
      <c r="N640" s="318" t="str">
        <f>IFERROR(IF(_xlfn.XLOOKUP($J640,Criterion_list!$J:$J,Criterion_list!D:D)=0,"",_xlfn.XLOOKUP($J640,Criterion_list!$J:$J,Criterion_list!D:D)),"")</f>
        <v/>
      </c>
      <c r="O640" s="318" t="str">
        <f>IFERROR(IF(_xlfn.XLOOKUP($M640,Criterion_list!$C:$C,Criterion_list!E:E)=0,"",_xlfn.XLOOKUP($M640,Criterion_list!$C:$C,Criterion_list!E:E)),"")</f>
        <v/>
      </c>
      <c r="P640" s="330"/>
      <c r="Q640" s="304"/>
      <c r="R640" s="319" t="str">
        <f t="shared" si="9"/>
        <v/>
      </c>
      <c r="S640" s="304"/>
      <c r="T640" s="306"/>
      <c r="U640" s="305"/>
      <c r="V640" s="304"/>
      <c r="W640" s="304"/>
      <c r="X640" s="320" t="str">
        <f>IF(M640="","",_xlfn.XLOOKUP(M640,'Criteria Mapping'!A:A,'Criteria Mapping'!W:W))</f>
        <v/>
      </c>
      <c r="Y640" s="320" t="str">
        <f>IF(M640="","",_xlfn.XLOOKUP(M640,'Criteria Mapping'!A:A,'Criteria Mapping'!AH:AH))</f>
        <v/>
      </c>
      <c r="Z640" s="320" t="str">
        <f>IF(M640="","",_xlfn.XLOOKUP(M640,'Criteria Mapping'!A:A,'Criteria Mapping'!AD:AD))</f>
        <v/>
      </c>
      <c r="AA640"/>
      <c r="AC640" s="313"/>
      <c r="AE640" s="313"/>
      <c r="AG640" s="313"/>
      <c r="AI640" s="313"/>
      <c r="AK640" s="313"/>
      <c r="AM640" s="313"/>
      <c r="AO640" s="313"/>
      <c r="AQ640" s="313"/>
      <c r="AS640" s="313"/>
      <c r="AU640" s="313"/>
      <c r="KR640" s="313"/>
      <c r="KT640" s="313"/>
      <c r="KV640" s="313"/>
      <c r="KX640" s="313"/>
      <c r="KZ640" s="313"/>
      <c r="LB640" s="313"/>
      <c r="LD640" s="313"/>
      <c r="LF640" s="313"/>
      <c r="LH640" s="313"/>
      <c r="LJ640" s="313"/>
      <c r="LL640" s="313"/>
      <c r="LN640" s="313"/>
      <c r="LP640" s="313"/>
      <c r="LR640" s="313"/>
      <c r="LT640" s="313"/>
      <c r="LV640" s="313"/>
      <c r="LX640" s="313"/>
      <c r="LZ640" s="313"/>
      <c r="MB640" s="313"/>
      <c r="MD640" s="313"/>
      <c r="MF640" s="313"/>
      <c r="MH640" s="313"/>
      <c r="MJ640" s="313"/>
      <c r="ML640" s="313"/>
      <c r="MN640" s="313"/>
      <c r="MP640" s="313"/>
      <c r="MR640" s="313"/>
      <c r="MT640" s="313"/>
      <c r="MV640" s="313"/>
      <c r="MX640" s="313"/>
      <c r="MZ640" s="313"/>
      <c r="NB640" s="313"/>
      <c r="ND640" s="313"/>
      <c r="NF640" s="313"/>
      <c r="NH640" s="313"/>
      <c r="NJ640" s="313"/>
      <c r="NL640" s="313"/>
      <c r="NN640" s="313"/>
      <c r="NP640" s="313"/>
      <c r="NR640" s="313"/>
    </row>
    <row r="641" spans="1:382" s="281" customFormat="1" ht="150" customHeight="1">
      <c r="A641"/>
      <c r="B641"/>
      <c r="C641"/>
      <c r="D641"/>
      <c r="E641"/>
      <c r="F641"/>
      <c r="G641"/>
      <c r="H641"/>
      <c r="I641" t="str">
        <f>IF(M641="","",INDEX(Criterion_list!F:F,MATCH('MMS criteria'!M641,Criterion_list!C:C,0)))</f>
        <v/>
      </c>
      <c r="J641" s="312"/>
      <c r="K641" s="316" t="str">
        <f>IFERROR(IF(_xlfn.XLOOKUP($M641,Criterion_list!$C:$C,Criterion_list!A:A)=0,"",_xlfn.XLOOKUP($M641,Criterion_list!$C:$C,Criterion_list!A:A)),"")</f>
        <v/>
      </c>
      <c r="L641" s="317" t="str">
        <f>IFERROR(IF(_xlfn.XLOOKUP($M641,Criterion_list!$C:$C,Criterion_list!B:B)=0,"",_xlfn.XLOOKUP($M641,Criterion_list!$C:$C,Criterion_list!B:B)),"")</f>
        <v/>
      </c>
      <c r="M641" s="317" t="str">
        <f>IF(J641="","",_xlfn.XLOOKUP(J641,'Criteria Mapping'!B:B,'Criteria Mapping'!A:A))</f>
        <v/>
      </c>
      <c r="N641" s="318" t="str">
        <f>IFERROR(IF(_xlfn.XLOOKUP($J641,Criterion_list!$J:$J,Criterion_list!D:D)=0,"",_xlfn.XLOOKUP($J641,Criterion_list!$J:$J,Criterion_list!D:D)),"")</f>
        <v/>
      </c>
      <c r="O641" s="318" t="str">
        <f>IFERROR(IF(_xlfn.XLOOKUP($M641,Criterion_list!$C:$C,Criterion_list!E:E)=0,"",_xlfn.XLOOKUP($M641,Criterion_list!$C:$C,Criterion_list!E:E)),"")</f>
        <v/>
      </c>
      <c r="P641" s="330"/>
      <c r="Q641" s="304"/>
      <c r="R641" s="319" t="str">
        <f t="shared" si="9"/>
        <v/>
      </c>
      <c r="S641" s="304"/>
      <c r="T641" s="306"/>
      <c r="U641" s="305"/>
      <c r="V641" s="304"/>
      <c r="W641" s="304"/>
      <c r="X641" s="320" t="str">
        <f>IF(M641="","",_xlfn.XLOOKUP(M641,'Criteria Mapping'!A:A,'Criteria Mapping'!W:W))</f>
        <v/>
      </c>
      <c r="Y641" s="320" t="str">
        <f>IF(M641="","",_xlfn.XLOOKUP(M641,'Criteria Mapping'!A:A,'Criteria Mapping'!AH:AH))</f>
        <v/>
      </c>
      <c r="Z641" s="320" t="str">
        <f>IF(M641="","",_xlfn.XLOOKUP(M641,'Criteria Mapping'!A:A,'Criteria Mapping'!AD:AD))</f>
        <v/>
      </c>
      <c r="AA641"/>
      <c r="AC641" s="313"/>
      <c r="AE641" s="313"/>
      <c r="AG641" s="313"/>
      <c r="AI641" s="313"/>
      <c r="AK641" s="313"/>
      <c r="AM641" s="313"/>
      <c r="AO641" s="313"/>
      <c r="AQ641" s="313"/>
      <c r="AS641" s="313"/>
      <c r="AU641" s="313"/>
      <c r="KR641" s="313"/>
      <c r="KT641" s="313"/>
      <c r="KV641" s="313"/>
      <c r="KX641" s="313"/>
      <c r="KZ641" s="313"/>
      <c r="LB641" s="313"/>
      <c r="LD641" s="313"/>
      <c r="LF641" s="313"/>
      <c r="LH641" s="313"/>
      <c r="LJ641" s="313"/>
      <c r="LL641" s="313"/>
      <c r="LN641" s="313"/>
      <c r="LP641" s="313"/>
      <c r="LR641" s="313"/>
      <c r="LT641" s="313"/>
      <c r="LV641" s="313"/>
      <c r="LX641" s="313"/>
      <c r="LZ641" s="313"/>
      <c r="MB641" s="313"/>
      <c r="MD641" s="313"/>
      <c r="MF641" s="313"/>
      <c r="MH641" s="313"/>
      <c r="MJ641" s="313"/>
      <c r="ML641" s="313"/>
      <c r="MN641" s="313"/>
      <c r="MP641" s="313"/>
      <c r="MR641" s="313"/>
      <c r="MT641" s="313"/>
      <c r="MV641" s="313"/>
      <c r="MX641" s="313"/>
      <c r="MZ641" s="313"/>
      <c r="NB641" s="313"/>
      <c r="ND641" s="313"/>
      <c r="NF641" s="313"/>
      <c r="NH641" s="313"/>
      <c r="NJ641" s="313"/>
      <c r="NL641" s="313"/>
      <c r="NN641" s="313"/>
      <c r="NP641" s="313"/>
      <c r="NR641" s="313"/>
    </row>
    <row r="642" spans="1:382" s="281" customFormat="1" ht="150" customHeight="1">
      <c r="A642"/>
      <c r="B642"/>
      <c r="C642"/>
      <c r="D642"/>
      <c r="E642"/>
      <c r="F642"/>
      <c r="G642"/>
      <c r="H642"/>
      <c r="I642" t="str">
        <f>IF(M642="","",INDEX(Criterion_list!F:F,MATCH('MMS criteria'!M642,Criterion_list!C:C,0)))</f>
        <v/>
      </c>
      <c r="J642" s="312"/>
      <c r="K642" s="316" t="str">
        <f>IFERROR(IF(_xlfn.XLOOKUP($M642,Criterion_list!$C:$C,Criterion_list!A:A)=0,"",_xlfn.XLOOKUP($M642,Criterion_list!$C:$C,Criterion_list!A:A)),"")</f>
        <v/>
      </c>
      <c r="L642" s="317" t="str">
        <f>IFERROR(IF(_xlfn.XLOOKUP($M642,Criterion_list!$C:$C,Criterion_list!B:B)=0,"",_xlfn.XLOOKUP($M642,Criterion_list!$C:$C,Criterion_list!B:B)),"")</f>
        <v/>
      </c>
      <c r="M642" s="317" t="str">
        <f>IF(J642="","",_xlfn.XLOOKUP(J642,'Criteria Mapping'!B:B,'Criteria Mapping'!A:A))</f>
        <v/>
      </c>
      <c r="N642" s="318" t="str">
        <f>IFERROR(IF(_xlfn.XLOOKUP($J642,Criterion_list!$J:$J,Criterion_list!D:D)=0,"",_xlfn.XLOOKUP($J642,Criterion_list!$J:$J,Criterion_list!D:D)),"")</f>
        <v/>
      </c>
      <c r="O642" s="318" t="str">
        <f>IFERROR(IF(_xlfn.XLOOKUP($M642,Criterion_list!$C:$C,Criterion_list!E:E)=0,"",_xlfn.XLOOKUP($M642,Criterion_list!$C:$C,Criterion_list!E:E)),"")</f>
        <v/>
      </c>
      <c r="P642" s="330"/>
      <c r="Q642" s="304"/>
      <c r="R642" s="319" t="str">
        <f t="shared" si="9"/>
        <v/>
      </c>
      <c r="S642" s="304"/>
      <c r="T642" s="306"/>
      <c r="U642" s="305"/>
      <c r="V642" s="304"/>
      <c r="W642" s="304"/>
      <c r="X642" s="320" t="str">
        <f>IF(M642="","",_xlfn.XLOOKUP(M642,'Criteria Mapping'!A:A,'Criteria Mapping'!W:W))</f>
        <v/>
      </c>
      <c r="Y642" s="320" t="str">
        <f>IF(M642="","",_xlfn.XLOOKUP(M642,'Criteria Mapping'!A:A,'Criteria Mapping'!AH:AH))</f>
        <v/>
      </c>
      <c r="Z642" s="320" t="str">
        <f>IF(M642="","",_xlfn.XLOOKUP(M642,'Criteria Mapping'!A:A,'Criteria Mapping'!AD:AD))</f>
        <v/>
      </c>
      <c r="AA642"/>
      <c r="AC642" s="313"/>
      <c r="AE642" s="313"/>
      <c r="AG642" s="313"/>
      <c r="AI642" s="313"/>
      <c r="AK642" s="313"/>
      <c r="AM642" s="313"/>
      <c r="AO642" s="313"/>
      <c r="AQ642" s="313"/>
      <c r="AS642" s="313"/>
      <c r="AU642" s="313"/>
      <c r="KR642" s="313"/>
      <c r="KT642" s="313"/>
      <c r="KV642" s="313"/>
      <c r="KX642" s="313"/>
      <c r="KZ642" s="313"/>
      <c r="LB642" s="313"/>
      <c r="LD642" s="313"/>
      <c r="LF642" s="313"/>
      <c r="LH642" s="313"/>
      <c r="LJ642" s="313"/>
      <c r="LL642" s="313"/>
      <c r="LN642" s="313"/>
      <c r="LP642" s="313"/>
      <c r="LR642" s="313"/>
      <c r="LT642" s="313"/>
      <c r="LV642" s="313"/>
      <c r="LX642" s="313"/>
      <c r="LZ642" s="313"/>
      <c r="MB642" s="313"/>
      <c r="MD642" s="313"/>
      <c r="MF642" s="313"/>
      <c r="MH642" s="313"/>
      <c r="MJ642" s="313"/>
      <c r="ML642" s="313"/>
      <c r="MN642" s="313"/>
      <c r="MP642" s="313"/>
      <c r="MR642" s="313"/>
      <c r="MT642" s="313"/>
      <c r="MV642" s="313"/>
      <c r="MX642" s="313"/>
      <c r="MZ642" s="313"/>
      <c r="NB642" s="313"/>
      <c r="ND642" s="313"/>
      <c r="NF642" s="313"/>
      <c r="NH642" s="313"/>
      <c r="NJ642" s="313"/>
      <c r="NL642" s="313"/>
      <c r="NN642" s="313"/>
      <c r="NP642" s="313"/>
      <c r="NR642" s="313"/>
    </row>
    <row r="643" spans="1:382" s="281" customFormat="1" ht="150" customHeight="1">
      <c r="A643"/>
      <c r="B643"/>
      <c r="C643"/>
      <c r="D643"/>
      <c r="E643"/>
      <c r="F643"/>
      <c r="G643"/>
      <c r="H643"/>
      <c r="I643" t="str">
        <f>IF(M643="","",INDEX(Criterion_list!F:F,MATCH('MMS criteria'!M643,Criterion_list!C:C,0)))</f>
        <v/>
      </c>
      <c r="J643" s="312"/>
      <c r="K643" s="316" t="str">
        <f>IFERROR(IF(_xlfn.XLOOKUP($M643,Criterion_list!$C:$C,Criterion_list!A:A)=0,"",_xlfn.XLOOKUP($M643,Criterion_list!$C:$C,Criterion_list!A:A)),"")</f>
        <v/>
      </c>
      <c r="L643" s="317" t="str">
        <f>IFERROR(IF(_xlfn.XLOOKUP($M643,Criterion_list!$C:$C,Criterion_list!B:B)=0,"",_xlfn.XLOOKUP($M643,Criterion_list!$C:$C,Criterion_list!B:B)),"")</f>
        <v/>
      </c>
      <c r="M643" s="317" t="str">
        <f>IF(J643="","",_xlfn.XLOOKUP(J643,'Criteria Mapping'!B:B,'Criteria Mapping'!A:A))</f>
        <v/>
      </c>
      <c r="N643" s="318" t="str">
        <f>IFERROR(IF(_xlfn.XLOOKUP($J643,Criterion_list!$J:$J,Criterion_list!D:D)=0,"",_xlfn.XLOOKUP($J643,Criterion_list!$J:$J,Criterion_list!D:D)),"")</f>
        <v/>
      </c>
      <c r="O643" s="318" t="str">
        <f>IFERROR(IF(_xlfn.XLOOKUP($M643,Criterion_list!$C:$C,Criterion_list!E:E)=0,"",_xlfn.XLOOKUP($M643,Criterion_list!$C:$C,Criterion_list!E:E)),"")</f>
        <v/>
      </c>
      <c r="P643" s="330"/>
      <c r="Q643" s="304"/>
      <c r="R643" s="319" t="str">
        <f t="shared" si="9"/>
        <v/>
      </c>
      <c r="S643" s="304"/>
      <c r="T643" s="306"/>
      <c r="U643" s="305"/>
      <c r="V643" s="304"/>
      <c r="W643" s="304"/>
      <c r="X643" s="320" t="str">
        <f>IF(M643="","",_xlfn.XLOOKUP(M643,'Criteria Mapping'!A:A,'Criteria Mapping'!W:W))</f>
        <v/>
      </c>
      <c r="Y643" s="320" t="str">
        <f>IF(M643="","",_xlfn.XLOOKUP(M643,'Criteria Mapping'!A:A,'Criteria Mapping'!AH:AH))</f>
        <v/>
      </c>
      <c r="Z643" s="320" t="str">
        <f>IF(M643="","",_xlfn.XLOOKUP(M643,'Criteria Mapping'!A:A,'Criteria Mapping'!AD:AD))</f>
        <v/>
      </c>
      <c r="AA643"/>
      <c r="AC643" s="313"/>
      <c r="AE643" s="313"/>
      <c r="AG643" s="313"/>
      <c r="AI643" s="313"/>
      <c r="AK643" s="313"/>
      <c r="AM643" s="313"/>
      <c r="AO643" s="313"/>
      <c r="AQ643" s="313"/>
      <c r="AS643" s="313"/>
      <c r="AU643" s="313"/>
      <c r="KR643" s="313"/>
      <c r="KT643" s="313"/>
      <c r="KV643" s="313"/>
      <c r="KX643" s="313"/>
      <c r="KZ643" s="313"/>
      <c r="LB643" s="313"/>
      <c r="LD643" s="313"/>
      <c r="LF643" s="313"/>
      <c r="LH643" s="313"/>
      <c r="LJ643" s="313"/>
      <c r="LL643" s="313"/>
      <c r="LN643" s="313"/>
      <c r="LP643" s="313"/>
      <c r="LR643" s="313"/>
      <c r="LT643" s="313"/>
      <c r="LV643" s="313"/>
      <c r="LX643" s="313"/>
      <c r="LZ643" s="313"/>
      <c r="MB643" s="313"/>
      <c r="MD643" s="313"/>
      <c r="MF643" s="313"/>
      <c r="MH643" s="313"/>
      <c r="MJ643" s="313"/>
      <c r="ML643" s="313"/>
      <c r="MN643" s="313"/>
      <c r="MP643" s="313"/>
      <c r="MR643" s="313"/>
      <c r="MT643" s="313"/>
      <c r="MV643" s="313"/>
      <c r="MX643" s="313"/>
      <c r="MZ643" s="313"/>
      <c r="NB643" s="313"/>
      <c r="ND643" s="313"/>
      <c r="NF643" s="313"/>
      <c r="NH643" s="313"/>
      <c r="NJ643" s="313"/>
      <c r="NL643" s="313"/>
      <c r="NN643" s="313"/>
      <c r="NP643" s="313"/>
      <c r="NR643" s="313"/>
    </row>
    <row r="644" spans="1:382" s="281" customFormat="1" ht="150" customHeight="1">
      <c r="A644"/>
      <c r="B644"/>
      <c r="C644"/>
      <c r="D644"/>
      <c r="E644"/>
      <c r="F644"/>
      <c r="G644"/>
      <c r="H644"/>
      <c r="I644" t="str">
        <f>IF(M644="","",INDEX(Criterion_list!F:F,MATCH('MMS criteria'!M644,Criterion_list!C:C,0)))</f>
        <v/>
      </c>
      <c r="J644" s="312"/>
      <c r="K644" s="316" t="str">
        <f>IFERROR(IF(_xlfn.XLOOKUP($M644,Criterion_list!$C:$C,Criterion_list!A:A)=0,"",_xlfn.XLOOKUP($M644,Criterion_list!$C:$C,Criterion_list!A:A)),"")</f>
        <v/>
      </c>
      <c r="L644" s="317" t="str">
        <f>IFERROR(IF(_xlfn.XLOOKUP($M644,Criterion_list!$C:$C,Criterion_list!B:B)=0,"",_xlfn.XLOOKUP($M644,Criterion_list!$C:$C,Criterion_list!B:B)),"")</f>
        <v/>
      </c>
      <c r="M644" s="317" t="str">
        <f>IF(J644="","",_xlfn.XLOOKUP(J644,'Criteria Mapping'!B:B,'Criteria Mapping'!A:A))</f>
        <v/>
      </c>
      <c r="N644" s="318" t="str">
        <f>IFERROR(IF(_xlfn.XLOOKUP($J644,Criterion_list!$J:$J,Criterion_list!D:D)=0,"",_xlfn.XLOOKUP($J644,Criterion_list!$J:$J,Criterion_list!D:D)),"")</f>
        <v/>
      </c>
      <c r="O644" s="318" t="str">
        <f>IFERROR(IF(_xlfn.XLOOKUP($M644,Criterion_list!$C:$C,Criterion_list!E:E)=0,"",_xlfn.XLOOKUP($M644,Criterion_list!$C:$C,Criterion_list!E:E)),"")</f>
        <v/>
      </c>
      <c r="P644" s="330"/>
      <c r="Q644" s="304"/>
      <c r="R644" s="319" t="str">
        <f t="shared" si="9"/>
        <v/>
      </c>
      <c r="S644" s="304"/>
      <c r="T644" s="306"/>
      <c r="U644" s="305"/>
      <c r="V644" s="304"/>
      <c r="W644" s="304"/>
      <c r="X644" s="320" t="str">
        <f>IF(M644="","",_xlfn.XLOOKUP(M644,'Criteria Mapping'!A:A,'Criteria Mapping'!W:W))</f>
        <v/>
      </c>
      <c r="Y644" s="320" t="str">
        <f>IF(M644="","",_xlfn.XLOOKUP(M644,'Criteria Mapping'!A:A,'Criteria Mapping'!AH:AH))</f>
        <v/>
      </c>
      <c r="Z644" s="320" t="str">
        <f>IF(M644="","",_xlfn.XLOOKUP(M644,'Criteria Mapping'!A:A,'Criteria Mapping'!AD:AD))</f>
        <v/>
      </c>
      <c r="AA644"/>
      <c r="AC644" s="313"/>
      <c r="AE644" s="313"/>
      <c r="AG644" s="313"/>
      <c r="AI644" s="313"/>
      <c r="AK644" s="313"/>
      <c r="AM644" s="313"/>
      <c r="AO644" s="313"/>
      <c r="AQ644" s="313"/>
      <c r="AS644" s="313"/>
      <c r="AU644" s="313"/>
      <c r="KR644" s="313"/>
      <c r="KT644" s="313"/>
      <c r="KV644" s="313"/>
      <c r="KX644" s="313"/>
      <c r="KZ644" s="313"/>
      <c r="LB644" s="313"/>
      <c r="LD644" s="313"/>
      <c r="LF644" s="313"/>
      <c r="LH644" s="313"/>
      <c r="LJ644" s="313"/>
      <c r="LL644" s="313"/>
      <c r="LN644" s="313"/>
      <c r="LP644" s="313"/>
      <c r="LR644" s="313"/>
      <c r="LT644" s="313"/>
      <c r="LV644" s="313"/>
      <c r="LX644" s="313"/>
      <c r="LZ644" s="313"/>
      <c r="MB644" s="313"/>
      <c r="MD644" s="313"/>
      <c r="MF644" s="313"/>
      <c r="MH644" s="313"/>
      <c r="MJ644" s="313"/>
      <c r="ML644" s="313"/>
      <c r="MN644" s="313"/>
      <c r="MP644" s="313"/>
      <c r="MR644" s="313"/>
      <c r="MT644" s="313"/>
      <c r="MV644" s="313"/>
      <c r="MX644" s="313"/>
      <c r="MZ644" s="313"/>
      <c r="NB644" s="313"/>
      <c r="ND644" s="313"/>
      <c r="NF644" s="313"/>
      <c r="NH644" s="313"/>
      <c r="NJ644" s="313"/>
      <c r="NL644" s="313"/>
      <c r="NN644" s="313"/>
      <c r="NP644" s="313"/>
      <c r="NR644" s="313"/>
    </row>
    <row r="645" spans="1:382" s="281" customFormat="1" ht="150" customHeight="1">
      <c r="A645"/>
      <c r="B645"/>
      <c r="C645"/>
      <c r="D645"/>
      <c r="E645"/>
      <c r="F645"/>
      <c r="G645"/>
      <c r="H645"/>
      <c r="I645" t="str">
        <f>IF(M645="","",INDEX(Criterion_list!F:F,MATCH('MMS criteria'!M645,Criterion_list!C:C,0)))</f>
        <v/>
      </c>
      <c r="J645" s="312"/>
      <c r="K645" s="316" t="str">
        <f>IFERROR(IF(_xlfn.XLOOKUP($M645,Criterion_list!$C:$C,Criterion_list!A:A)=0,"",_xlfn.XLOOKUP($M645,Criterion_list!$C:$C,Criterion_list!A:A)),"")</f>
        <v/>
      </c>
      <c r="L645" s="317" t="str">
        <f>IFERROR(IF(_xlfn.XLOOKUP($M645,Criterion_list!$C:$C,Criterion_list!B:B)=0,"",_xlfn.XLOOKUP($M645,Criterion_list!$C:$C,Criterion_list!B:B)),"")</f>
        <v/>
      </c>
      <c r="M645" s="317" t="str">
        <f>IF(J645="","",_xlfn.XLOOKUP(J645,'Criteria Mapping'!B:B,'Criteria Mapping'!A:A))</f>
        <v/>
      </c>
      <c r="N645" s="318" t="str">
        <f>IFERROR(IF(_xlfn.XLOOKUP($J645,Criterion_list!$J:$J,Criterion_list!D:D)=0,"",_xlfn.XLOOKUP($J645,Criterion_list!$J:$J,Criterion_list!D:D)),"")</f>
        <v/>
      </c>
      <c r="O645" s="318" t="str">
        <f>IFERROR(IF(_xlfn.XLOOKUP($M645,Criterion_list!$C:$C,Criterion_list!E:E)=0,"",_xlfn.XLOOKUP($M645,Criterion_list!$C:$C,Criterion_list!E:E)),"")</f>
        <v/>
      </c>
      <c r="P645" s="330"/>
      <c r="Q645" s="304"/>
      <c r="R645" s="319" t="str">
        <f t="shared" si="9"/>
        <v/>
      </c>
      <c r="S645" s="304"/>
      <c r="T645" s="306"/>
      <c r="U645" s="305"/>
      <c r="V645" s="304"/>
      <c r="W645" s="304"/>
      <c r="X645" s="320" t="str">
        <f>IF(M645="","",_xlfn.XLOOKUP(M645,'Criteria Mapping'!A:A,'Criteria Mapping'!W:W))</f>
        <v/>
      </c>
      <c r="Y645" s="320" t="str">
        <f>IF(M645="","",_xlfn.XLOOKUP(M645,'Criteria Mapping'!A:A,'Criteria Mapping'!AH:AH))</f>
        <v/>
      </c>
      <c r="Z645" s="320" t="str">
        <f>IF(M645="","",_xlfn.XLOOKUP(M645,'Criteria Mapping'!A:A,'Criteria Mapping'!AD:AD))</f>
        <v/>
      </c>
      <c r="AA645"/>
      <c r="AC645" s="313"/>
      <c r="AE645" s="313"/>
      <c r="AG645" s="313"/>
      <c r="AI645" s="313"/>
      <c r="AK645" s="313"/>
      <c r="AM645" s="313"/>
      <c r="AO645" s="313"/>
      <c r="AQ645" s="313"/>
      <c r="AS645" s="313"/>
      <c r="AU645" s="313"/>
      <c r="KR645" s="313"/>
      <c r="KT645" s="313"/>
      <c r="KV645" s="313"/>
      <c r="KX645" s="313"/>
      <c r="KZ645" s="313"/>
      <c r="LB645" s="313"/>
      <c r="LD645" s="313"/>
      <c r="LF645" s="313"/>
      <c r="LH645" s="313"/>
      <c r="LJ645" s="313"/>
      <c r="LL645" s="313"/>
      <c r="LN645" s="313"/>
      <c r="LP645" s="313"/>
      <c r="LR645" s="313"/>
      <c r="LT645" s="313"/>
      <c r="LV645" s="313"/>
      <c r="LX645" s="313"/>
      <c r="LZ645" s="313"/>
      <c r="MB645" s="313"/>
      <c r="MD645" s="313"/>
      <c r="MF645" s="313"/>
      <c r="MH645" s="313"/>
      <c r="MJ645" s="313"/>
      <c r="ML645" s="313"/>
      <c r="MN645" s="313"/>
      <c r="MP645" s="313"/>
      <c r="MR645" s="313"/>
      <c r="MT645" s="313"/>
      <c r="MV645" s="313"/>
      <c r="MX645" s="313"/>
      <c r="MZ645" s="313"/>
      <c r="NB645" s="313"/>
      <c r="ND645" s="313"/>
      <c r="NF645" s="313"/>
      <c r="NH645" s="313"/>
      <c r="NJ645" s="313"/>
      <c r="NL645" s="313"/>
      <c r="NN645" s="313"/>
      <c r="NP645" s="313"/>
      <c r="NR645" s="313"/>
    </row>
    <row r="646" spans="1:382" s="281" customFormat="1" ht="150" customHeight="1">
      <c r="A646"/>
      <c r="B646"/>
      <c r="C646"/>
      <c r="D646"/>
      <c r="E646"/>
      <c r="F646"/>
      <c r="G646"/>
      <c r="H646"/>
      <c r="I646" t="str">
        <f>IF(M646="","",INDEX(Criterion_list!F:F,MATCH('MMS criteria'!M646,Criterion_list!C:C,0)))</f>
        <v/>
      </c>
      <c r="J646" s="312"/>
      <c r="K646" s="316" t="str">
        <f>IFERROR(IF(_xlfn.XLOOKUP($M646,Criterion_list!$C:$C,Criterion_list!A:A)=0,"",_xlfn.XLOOKUP($M646,Criterion_list!$C:$C,Criterion_list!A:A)),"")</f>
        <v/>
      </c>
      <c r="L646" s="317" t="str">
        <f>IFERROR(IF(_xlfn.XLOOKUP($M646,Criterion_list!$C:$C,Criterion_list!B:B)=0,"",_xlfn.XLOOKUP($M646,Criterion_list!$C:$C,Criterion_list!B:B)),"")</f>
        <v/>
      </c>
      <c r="M646" s="317" t="str">
        <f>IF(J646="","",_xlfn.XLOOKUP(J646,'Criteria Mapping'!B:B,'Criteria Mapping'!A:A))</f>
        <v/>
      </c>
      <c r="N646" s="318" t="str">
        <f>IFERROR(IF(_xlfn.XLOOKUP($J646,Criterion_list!$J:$J,Criterion_list!D:D)=0,"",_xlfn.XLOOKUP($J646,Criterion_list!$J:$J,Criterion_list!D:D)),"")</f>
        <v/>
      </c>
      <c r="O646" s="318" t="str">
        <f>IFERROR(IF(_xlfn.XLOOKUP($M646,Criterion_list!$C:$C,Criterion_list!E:E)=0,"",_xlfn.XLOOKUP($M646,Criterion_list!$C:$C,Criterion_list!E:E)),"")</f>
        <v/>
      </c>
      <c r="P646" s="330"/>
      <c r="Q646" s="304"/>
      <c r="R646" s="319" t="str">
        <f t="shared" si="9"/>
        <v/>
      </c>
      <c r="S646" s="304"/>
      <c r="T646" s="306"/>
      <c r="U646" s="305"/>
      <c r="V646" s="304"/>
      <c r="W646" s="304"/>
      <c r="X646" s="320" t="str">
        <f>IF(M646="","",_xlfn.XLOOKUP(M646,'Criteria Mapping'!A:A,'Criteria Mapping'!W:W))</f>
        <v/>
      </c>
      <c r="Y646" s="320" t="str">
        <f>IF(M646="","",_xlfn.XLOOKUP(M646,'Criteria Mapping'!A:A,'Criteria Mapping'!AH:AH))</f>
        <v/>
      </c>
      <c r="Z646" s="320" t="str">
        <f>IF(M646="","",_xlfn.XLOOKUP(M646,'Criteria Mapping'!A:A,'Criteria Mapping'!AD:AD))</f>
        <v/>
      </c>
      <c r="AA646"/>
      <c r="AC646" s="313"/>
      <c r="AE646" s="313"/>
      <c r="AG646" s="313"/>
      <c r="AI646" s="313"/>
      <c r="AK646" s="313"/>
      <c r="AM646" s="313"/>
      <c r="AO646" s="313"/>
      <c r="AQ646" s="313"/>
      <c r="AS646" s="313"/>
      <c r="AU646" s="313"/>
      <c r="KR646" s="313"/>
      <c r="KT646" s="313"/>
      <c r="KV646" s="313"/>
      <c r="KX646" s="313"/>
      <c r="KZ646" s="313"/>
      <c r="LB646" s="313"/>
      <c r="LD646" s="313"/>
      <c r="LF646" s="313"/>
      <c r="LH646" s="313"/>
      <c r="LJ646" s="313"/>
      <c r="LL646" s="313"/>
      <c r="LN646" s="313"/>
      <c r="LP646" s="313"/>
      <c r="LR646" s="313"/>
      <c r="LT646" s="313"/>
      <c r="LV646" s="313"/>
      <c r="LX646" s="313"/>
      <c r="LZ646" s="313"/>
      <c r="MB646" s="313"/>
      <c r="MD646" s="313"/>
      <c r="MF646" s="313"/>
      <c r="MH646" s="313"/>
      <c r="MJ646" s="313"/>
      <c r="ML646" s="313"/>
      <c r="MN646" s="313"/>
      <c r="MP646" s="313"/>
      <c r="MR646" s="313"/>
      <c r="MT646" s="313"/>
      <c r="MV646" s="313"/>
      <c r="MX646" s="313"/>
      <c r="MZ646" s="313"/>
      <c r="NB646" s="313"/>
      <c r="ND646" s="313"/>
      <c r="NF646" s="313"/>
      <c r="NH646" s="313"/>
      <c r="NJ646" s="313"/>
      <c r="NL646" s="313"/>
      <c r="NN646" s="313"/>
      <c r="NP646" s="313"/>
      <c r="NR646" s="313"/>
    </row>
    <row r="647" spans="1:382" s="281" customFormat="1" ht="150" customHeight="1">
      <c r="A647"/>
      <c r="B647"/>
      <c r="C647"/>
      <c r="D647"/>
      <c r="E647"/>
      <c r="F647"/>
      <c r="G647"/>
      <c r="H647"/>
      <c r="I647" t="str">
        <f>IF(M647="","",INDEX(Criterion_list!F:F,MATCH('MMS criteria'!M647,Criterion_list!C:C,0)))</f>
        <v/>
      </c>
      <c r="J647" s="312"/>
      <c r="K647" s="316" t="str">
        <f>IFERROR(IF(_xlfn.XLOOKUP($M647,Criterion_list!$C:$C,Criterion_list!A:A)=0,"",_xlfn.XLOOKUP($M647,Criterion_list!$C:$C,Criterion_list!A:A)),"")</f>
        <v/>
      </c>
      <c r="L647" s="317" t="str">
        <f>IFERROR(IF(_xlfn.XLOOKUP($M647,Criterion_list!$C:$C,Criterion_list!B:B)=0,"",_xlfn.XLOOKUP($M647,Criterion_list!$C:$C,Criterion_list!B:B)),"")</f>
        <v/>
      </c>
      <c r="M647" s="317" t="str">
        <f>IF(J647="","",_xlfn.XLOOKUP(J647,'Criteria Mapping'!B:B,'Criteria Mapping'!A:A))</f>
        <v/>
      </c>
      <c r="N647" s="318" t="str">
        <f>IFERROR(IF(_xlfn.XLOOKUP($J647,Criterion_list!$J:$J,Criterion_list!D:D)=0,"",_xlfn.XLOOKUP($J647,Criterion_list!$J:$J,Criterion_list!D:D)),"")</f>
        <v/>
      </c>
      <c r="O647" s="318" t="str">
        <f>IFERROR(IF(_xlfn.XLOOKUP($M647,Criterion_list!$C:$C,Criterion_list!E:E)=0,"",_xlfn.XLOOKUP($M647,Criterion_list!$C:$C,Criterion_list!E:E)),"")</f>
        <v/>
      </c>
      <c r="P647" s="330"/>
      <c r="Q647" s="304"/>
      <c r="R647" s="319" t="str">
        <f t="shared" si="9"/>
        <v/>
      </c>
      <c r="S647" s="304"/>
      <c r="T647" s="306"/>
      <c r="U647" s="305"/>
      <c r="V647" s="304"/>
      <c r="W647" s="304"/>
      <c r="X647" s="320" t="str">
        <f>IF(M647="","",_xlfn.XLOOKUP(M647,'Criteria Mapping'!A:A,'Criteria Mapping'!W:W))</f>
        <v/>
      </c>
      <c r="Y647" s="320" t="str">
        <f>IF(M647="","",_xlfn.XLOOKUP(M647,'Criteria Mapping'!A:A,'Criteria Mapping'!AH:AH))</f>
        <v/>
      </c>
      <c r="Z647" s="320" t="str">
        <f>IF(M647="","",_xlfn.XLOOKUP(M647,'Criteria Mapping'!A:A,'Criteria Mapping'!AD:AD))</f>
        <v/>
      </c>
      <c r="AA647"/>
      <c r="AC647" s="313"/>
      <c r="AE647" s="313"/>
      <c r="AG647" s="313"/>
      <c r="AI647" s="313"/>
      <c r="AK647" s="313"/>
      <c r="AM647" s="313"/>
      <c r="AO647" s="313"/>
      <c r="AQ647" s="313"/>
      <c r="AS647" s="313"/>
      <c r="AU647" s="313"/>
      <c r="KR647" s="313"/>
      <c r="KT647" s="313"/>
      <c r="KV647" s="313"/>
      <c r="KX647" s="313"/>
      <c r="KZ647" s="313"/>
      <c r="LB647" s="313"/>
      <c r="LD647" s="313"/>
      <c r="LF647" s="313"/>
      <c r="LH647" s="313"/>
      <c r="LJ647" s="313"/>
      <c r="LL647" s="313"/>
      <c r="LN647" s="313"/>
      <c r="LP647" s="313"/>
      <c r="LR647" s="313"/>
      <c r="LT647" s="313"/>
      <c r="LV647" s="313"/>
      <c r="LX647" s="313"/>
      <c r="LZ647" s="313"/>
      <c r="MB647" s="313"/>
      <c r="MD647" s="313"/>
      <c r="MF647" s="313"/>
      <c r="MH647" s="313"/>
      <c r="MJ647" s="313"/>
      <c r="ML647" s="313"/>
      <c r="MN647" s="313"/>
      <c r="MP647" s="313"/>
      <c r="MR647" s="313"/>
      <c r="MT647" s="313"/>
      <c r="MV647" s="313"/>
      <c r="MX647" s="313"/>
      <c r="MZ647" s="313"/>
      <c r="NB647" s="313"/>
      <c r="ND647" s="313"/>
      <c r="NF647" s="313"/>
      <c r="NH647" s="313"/>
      <c r="NJ647" s="313"/>
      <c r="NL647" s="313"/>
      <c r="NN647" s="313"/>
      <c r="NP647" s="313"/>
      <c r="NR647" s="313"/>
    </row>
    <row r="648" spans="1:382" s="281" customFormat="1" ht="150" customHeight="1">
      <c r="A648"/>
      <c r="B648"/>
      <c r="C648"/>
      <c r="D648"/>
      <c r="E648"/>
      <c r="F648"/>
      <c r="G648"/>
      <c r="H648"/>
      <c r="I648" t="str">
        <f>IF(M648="","",INDEX(Criterion_list!F:F,MATCH('MMS criteria'!M648,Criterion_list!C:C,0)))</f>
        <v/>
      </c>
      <c r="J648" s="312"/>
      <c r="K648" s="316" t="str">
        <f>IFERROR(IF(_xlfn.XLOOKUP($M648,Criterion_list!$C:$C,Criterion_list!A:A)=0,"",_xlfn.XLOOKUP($M648,Criterion_list!$C:$C,Criterion_list!A:A)),"")</f>
        <v/>
      </c>
      <c r="L648" s="317" t="str">
        <f>IFERROR(IF(_xlfn.XLOOKUP($M648,Criterion_list!$C:$C,Criterion_list!B:B)=0,"",_xlfn.XLOOKUP($M648,Criterion_list!$C:$C,Criterion_list!B:B)),"")</f>
        <v/>
      </c>
      <c r="M648" s="317" t="str">
        <f>IF(J648="","",_xlfn.XLOOKUP(J648,'Criteria Mapping'!B:B,'Criteria Mapping'!A:A))</f>
        <v/>
      </c>
      <c r="N648" s="318" t="str">
        <f>IFERROR(IF(_xlfn.XLOOKUP($J648,Criterion_list!$J:$J,Criterion_list!D:D)=0,"",_xlfn.XLOOKUP($J648,Criterion_list!$J:$J,Criterion_list!D:D)),"")</f>
        <v/>
      </c>
      <c r="O648" s="318" t="str">
        <f>IFERROR(IF(_xlfn.XLOOKUP($M648,Criterion_list!$C:$C,Criterion_list!E:E)=0,"",_xlfn.XLOOKUP($M648,Criterion_list!$C:$C,Criterion_list!E:E)),"")</f>
        <v/>
      </c>
      <c r="P648" s="330"/>
      <c r="Q648" s="304"/>
      <c r="R648" s="319" t="str">
        <f t="shared" si="9"/>
        <v/>
      </c>
      <c r="S648" s="304"/>
      <c r="T648" s="306"/>
      <c r="U648" s="305"/>
      <c r="V648" s="304"/>
      <c r="W648" s="304"/>
      <c r="X648" s="320" t="str">
        <f>IF(M648="","",_xlfn.XLOOKUP(M648,'Criteria Mapping'!A:A,'Criteria Mapping'!W:W))</f>
        <v/>
      </c>
      <c r="Y648" s="320" t="str">
        <f>IF(M648="","",_xlfn.XLOOKUP(M648,'Criteria Mapping'!A:A,'Criteria Mapping'!AH:AH))</f>
        <v/>
      </c>
      <c r="Z648" s="320" t="str">
        <f>IF(M648="","",_xlfn.XLOOKUP(M648,'Criteria Mapping'!A:A,'Criteria Mapping'!AD:AD))</f>
        <v/>
      </c>
      <c r="AA648"/>
      <c r="AC648" s="313"/>
      <c r="AE648" s="313"/>
      <c r="AG648" s="313"/>
      <c r="AI648" s="313"/>
      <c r="AK648" s="313"/>
      <c r="AM648" s="313"/>
      <c r="AO648" s="313"/>
      <c r="AQ648" s="313"/>
      <c r="AS648" s="313"/>
      <c r="AU648" s="313"/>
      <c r="KR648" s="313"/>
      <c r="KT648" s="313"/>
      <c r="KV648" s="313"/>
      <c r="KX648" s="313"/>
      <c r="KZ648" s="313"/>
      <c r="LB648" s="313"/>
      <c r="LD648" s="313"/>
      <c r="LF648" s="313"/>
      <c r="LH648" s="313"/>
      <c r="LJ648" s="313"/>
      <c r="LL648" s="313"/>
      <c r="LN648" s="313"/>
      <c r="LP648" s="313"/>
      <c r="LR648" s="313"/>
      <c r="LT648" s="313"/>
      <c r="LV648" s="313"/>
      <c r="LX648" s="313"/>
      <c r="LZ648" s="313"/>
      <c r="MB648" s="313"/>
      <c r="MD648" s="313"/>
      <c r="MF648" s="313"/>
      <c r="MH648" s="313"/>
      <c r="MJ648" s="313"/>
      <c r="ML648" s="313"/>
      <c r="MN648" s="313"/>
      <c r="MP648" s="313"/>
      <c r="MR648" s="313"/>
      <c r="MT648" s="313"/>
      <c r="MV648" s="313"/>
      <c r="MX648" s="313"/>
      <c r="MZ648" s="313"/>
      <c r="NB648" s="313"/>
      <c r="ND648" s="313"/>
      <c r="NF648" s="313"/>
      <c r="NH648" s="313"/>
      <c r="NJ648" s="313"/>
      <c r="NL648" s="313"/>
      <c r="NN648" s="313"/>
      <c r="NP648" s="313"/>
      <c r="NR648" s="313"/>
    </row>
    <row r="649" spans="1:382" s="281" customFormat="1" ht="150" customHeight="1">
      <c r="A649"/>
      <c r="B649"/>
      <c r="C649"/>
      <c r="D649"/>
      <c r="E649"/>
      <c r="F649"/>
      <c r="G649"/>
      <c r="H649"/>
      <c r="I649" t="str">
        <f>IF(M649="","",INDEX(Criterion_list!F:F,MATCH('MMS criteria'!M649,Criterion_list!C:C,0)))</f>
        <v/>
      </c>
      <c r="J649" s="312"/>
      <c r="K649" s="316" t="str">
        <f>IFERROR(IF(_xlfn.XLOOKUP($M649,Criterion_list!$C:$C,Criterion_list!A:A)=0,"",_xlfn.XLOOKUP($M649,Criterion_list!$C:$C,Criterion_list!A:A)),"")</f>
        <v/>
      </c>
      <c r="L649" s="317" t="str">
        <f>IFERROR(IF(_xlfn.XLOOKUP($M649,Criterion_list!$C:$C,Criterion_list!B:B)=0,"",_xlfn.XLOOKUP($M649,Criterion_list!$C:$C,Criterion_list!B:B)),"")</f>
        <v/>
      </c>
      <c r="M649" s="317" t="str">
        <f>IF(J649="","",_xlfn.XLOOKUP(J649,'Criteria Mapping'!B:B,'Criteria Mapping'!A:A))</f>
        <v/>
      </c>
      <c r="N649" s="318" t="str">
        <f>IFERROR(IF(_xlfn.XLOOKUP($J649,Criterion_list!$J:$J,Criterion_list!D:D)=0,"",_xlfn.XLOOKUP($J649,Criterion_list!$J:$J,Criterion_list!D:D)),"")</f>
        <v/>
      </c>
      <c r="O649" s="318" t="str">
        <f>IFERROR(IF(_xlfn.XLOOKUP($M649,Criterion_list!$C:$C,Criterion_list!E:E)=0,"",_xlfn.XLOOKUP($M649,Criterion_list!$C:$C,Criterion_list!E:E)),"")</f>
        <v/>
      </c>
      <c r="P649" s="330"/>
      <c r="Q649" s="304"/>
      <c r="R649" s="319" t="str">
        <f t="shared" si="9"/>
        <v/>
      </c>
      <c r="S649" s="304"/>
      <c r="T649" s="306"/>
      <c r="U649" s="305"/>
      <c r="V649" s="304"/>
      <c r="W649" s="304"/>
      <c r="X649" s="320" t="str">
        <f>IF(M649="","",_xlfn.XLOOKUP(M649,'Criteria Mapping'!A:A,'Criteria Mapping'!W:W))</f>
        <v/>
      </c>
      <c r="Y649" s="320" t="str">
        <f>IF(M649="","",_xlfn.XLOOKUP(M649,'Criteria Mapping'!A:A,'Criteria Mapping'!AH:AH))</f>
        <v/>
      </c>
      <c r="Z649" s="320" t="str">
        <f>IF(M649="","",_xlfn.XLOOKUP(M649,'Criteria Mapping'!A:A,'Criteria Mapping'!AD:AD))</f>
        <v/>
      </c>
      <c r="AA649"/>
      <c r="AC649" s="313"/>
      <c r="AE649" s="313"/>
      <c r="AG649" s="313"/>
      <c r="AI649" s="313"/>
      <c r="AK649" s="313"/>
      <c r="AM649" s="313"/>
      <c r="AO649" s="313"/>
      <c r="AQ649" s="313"/>
      <c r="AS649" s="313"/>
      <c r="AU649" s="313"/>
      <c r="KR649" s="313"/>
      <c r="KT649" s="313"/>
      <c r="KV649" s="313"/>
      <c r="KX649" s="313"/>
      <c r="KZ649" s="313"/>
      <c r="LB649" s="313"/>
      <c r="LD649" s="313"/>
      <c r="LF649" s="313"/>
      <c r="LH649" s="313"/>
      <c r="LJ649" s="313"/>
      <c r="LL649" s="313"/>
      <c r="LN649" s="313"/>
      <c r="LP649" s="313"/>
      <c r="LR649" s="313"/>
      <c r="LT649" s="313"/>
      <c r="LV649" s="313"/>
      <c r="LX649" s="313"/>
      <c r="LZ649" s="313"/>
      <c r="MB649" s="313"/>
      <c r="MD649" s="313"/>
      <c r="MF649" s="313"/>
      <c r="MH649" s="313"/>
      <c r="MJ649" s="313"/>
      <c r="ML649" s="313"/>
      <c r="MN649" s="313"/>
      <c r="MP649" s="313"/>
      <c r="MR649" s="313"/>
      <c r="MT649" s="313"/>
      <c r="MV649" s="313"/>
      <c r="MX649" s="313"/>
      <c r="MZ649" s="313"/>
      <c r="NB649" s="313"/>
      <c r="ND649" s="313"/>
      <c r="NF649" s="313"/>
      <c r="NH649" s="313"/>
      <c r="NJ649" s="313"/>
      <c r="NL649" s="313"/>
      <c r="NN649" s="313"/>
      <c r="NP649" s="313"/>
      <c r="NR649" s="313"/>
    </row>
    <row r="650" spans="1:382" s="281" customFormat="1" ht="150" customHeight="1">
      <c r="A650"/>
      <c r="B650"/>
      <c r="C650"/>
      <c r="D650"/>
      <c r="E650"/>
      <c r="F650"/>
      <c r="G650"/>
      <c r="H650"/>
      <c r="I650" t="str">
        <f>IF(M650="","",INDEX(Criterion_list!F:F,MATCH('MMS criteria'!M650,Criterion_list!C:C,0)))</f>
        <v/>
      </c>
      <c r="J650" s="312"/>
      <c r="K650" s="316" t="str">
        <f>IFERROR(IF(_xlfn.XLOOKUP($M650,Criterion_list!$C:$C,Criterion_list!A:A)=0,"",_xlfn.XLOOKUP($M650,Criterion_list!$C:$C,Criterion_list!A:A)),"")</f>
        <v/>
      </c>
      <c r="L650" s="317" t="str">
        <f>IFERROR(IF(_xlfn.XLOOKUP($M650,Criterion_list!$C:$C,Criterion_list!B:B)=0,"",_xlfn.XLOOKUP($M650,Criterion_list!$C:$C,Criterion_list!B:B)),"")</f>
        <v/>
      </c>
      <c r="M650" s="317" t="str">
        <f>IF(J650="","",_xlfn.XLOOKUP(J650,'Criteria Mapping'!B:B,'Criteria Mapping'!A:A))</f>
        <v/>
      </c>
      <c r="N650" s="318" t="str">
        <f>IFERROR(IF(_xlfn.XLOOKUP($J650,Criterion_list!$J:$J,Criterion_list!D:D)=0,"",_xlfn.XLOOKUP($J650,Criterion_list!$J:$J,Criterion_list!D:D)),"")</f>
        <v/>
      </c>
      <c r="O650" s="318" t="str">
        <f>IFERROR(IF(_xlfn.XLOOKUP($M650,Criterion_list!$C:$C,Criterion_list!E:E)=0,"",_xlfn.XLOOKUP($M650,Criterion_list!$C:$C,Criterion_list!E:E)),"")</f>
        <v/>
      </c>
      <c r="P650" s="330"/>
      <c r="Q650" s="304"/>
      <c r="R650" s="319" t="str">
        <f t="shared" si="9"/>
        <v/>
      </c>
      <c r="S650" s="304"/>
      <c r="T650" s="306"/>
      <c r="U650" s="305"/>
      <c r="V650" s="304"/>
      <c r="W650" s="304"/>
      <c r="X650" s="320" t="str">
        <f>IF(M650="","",_xlfn.XLOOKUP(M650,'Criteria Mapping'!A:A,'Criteria Mapping'!W:W))</f>
        <v/>
      </c>
      <c r="Y650" s="320" t="str">
        <f>IF(M650="","",_xlfn.XLOOKUP(M650,'Criteria Mapping'!A:A,'Criteria Mapping'!AH:AH))</f>
        <v/>
      </c>
      <c r="Z650" s="320" t="str">
        <f>IF(M650="","",_xlfn.XLOOKUP(M650,'Criteria Mapping'!A:A,'Criteria Mapping'!AD:AD))</f>
        <v/>
      </c>
      <c r="AA650"/>
      <c r="AC650" s="313"/>
      <c r="AE650" s="313"/>
      <c r="AG650" s="313"/>
      <c r="AI650" s="313"/>
      <c r="AK650" s="313"/>
      <c r="AM650" s="313"/>
      <c r="AO650" s="313"/>
      <c r="AQ650" s="313"/>
      <c r="AS650" s="313"/>
      <c r="AU650" s="313"/>
      <c r="KR650" s="313"/>
      <c r="KT650" s="313"/>
      <c r="KV650" s="313"/>
      <c r="KX650" s="313"/>
      <c r="KZ650" s="313"/>
      <c r="LB650" s="313"/>
      <c r="LD650" s="313"/>
      <c r="LF650" s="313"/>
      <c r="LH650" s="313"/>
      <c r="LJ650" s="313"/>
      <c r="LL650" s="313"/>
      <c r="LN650" s="313"/>
      <c r="LP650" s="313"/>
      <c r="LR650" s="313"/>
      <c r="LT650" s="313"/>
      <c r="LV650" s="313"/>
      <c r="LX650" s="313"/>
      <c r="LZ650" s="313"/>
      <c r="MB650" s="313"/>
      <c r="MD650" s="313"/>
      <c r="MF650" s="313"/>
      <c r="MH650" s="313"/>
      <c r="MJ650" s="313"/>
      <c r="ML650" s="313"/>
      <c r="MN650" s="313"/>
      <c r="MP650" s="313"/>
      <c r="MR650" s="313"/>
      <c r="MT650" s="313"/>
      <c r="MV650" s="313"/>
      <c r="MX650" s="313"/>
      <c r="MZ650" s="313"/>
      <c r="NB650" s="313"/>
      <c r="ND650" s="313"/>
      <c r="NF650" s="313"/>
      <c r="NH650" s="313"/>
      <c r="NJ650" s="313"/>
      <c r="NL650" s="313"/>
      <c r="NN650" s="313"/>
      <c r="NP650" s="313"/>
      <c r="NR650" s="313"/>
    </row>
    <row r="651" spans="1:382" s="281" customFormat="1" ht="150" customHeight="1">
      <c r="A651"/>
      <c r="B651"/>
      <c r="C651"/>
      <c r="D651"/>
      <c r="E651"/>
      <c r="F651"/>
      <c r="G651"/>
      <c r="H651"/>
      <c r="I651" t="str">
        <f>IF(M651="","",INDEX(Criterion_list!F:F,MATCH('MMS criteria'!M651,Criterion_list!C:C,0)))</f>
        <v/>
      </c>
      <c r="J651" s="312"/>
      <c r="K651" s="316" t="str">
        <f>IFERROR(IF(_xlfn.XLOOKUP($M651,Criterion_list!$C:$C,Criterion_list!A:A)=0,"",_xlfn.XLOOKUP($M651,Criterion_list!$C:$C,Criterion_list!A:A)),"")</f>
        <v/>
      </c>
      <c r="L651" s="317" t="str">
        <f>IFERROR(IF(_xlfn.XLOOKUP($M651,Criterion_list!$C:$C,Criterion_list!B:B)=0,"",_xlfn.XLOOKUP($M651,Criterion_list!$C:$C,Criterion_list!B:B)),"")</f>
        <v/>
      </c>
      <c r="M651" s="317" t="str">
        <f>IF(J651="","",_xlfn.XLOOKUP(J651,'Criteria Mapping'!B:B,'Criteria Mapping'!A:A))</f>
        <v/>
      </c>
      <c r="N651" s="318" t="str">
        <f>IFERROR(IF(_xlfn.XLOOKUP($J651,Criterion_list!$J:$J,Criterion_list!D:D)=0,"",_xlfn.XLOOKUP($J651,Criterion_list!$J:$J,Criterion_list!D:D)),"")</f>
        <v/>
      </c>
      <c r="O651" s="318" t="str">
        <f>IFERROR(IF(_xlfn.XLOOKUP($M651,Criterion_list!$C:$C,Criterion_list!E:E)=0,"",_xlfn.XLOOKUP($M651,Criterion_list!$C:$C,Criterion_list!E:E)),"")</f>
        <v/>
      </c>
      <c r="P651" s="330"/>
      <c r="Q651" s="304"/>
      <c r="R651" s="319" t="str">
        <f t="shared" si="9"/>
        <v/>
      </c>
      <c r="S651" s="304"/>
      <c r="T651" s="306"/>
      <c r="U651" s="305"/>
      <c r="V651" s="304"/>
      <c r="W651" s="304"/>
      <c r="X651" s="320" t="str">
        <f>IF(M651="","",_xlfn.XLOOKUP(M651,'Criteria Mapping'!A:A,'Criteria Mapping'!W:W))</f>
        <v/>
      </c>
      <c r="Y651" s="320" t="str">
        <f>IF(M651="","",_xlfn.XLOOKUP(M651,'Criteria Mapping'!A:A,'Criteria Mapping'!AH:AH))</f>
        <v/>
      </c>
      <c r="Z651" s="320" t="str">
        <f>IF(M651="","",_xlfn.XLOOKUP(M651,'Criteria Mapping'!A:A,'Criteria Mapping'!AD:AD))</f>
        <v/>
      </c>
      <c r="AA651"/>
      <c r="AC651" s="313"/>
      <c r="AE651" s="313"/>
      <c r="AG651" s="313"/>
      <c r="AI651" s="313"/>
      <c r="AK651" s="313"/>
      <c r="AM651" s="313"/>
      <c r="AO651" s="313"/>
      <c r="AQ651" s="313"/>
      <c r="AS651" s="313"/>
      <c r="AU651" s="313"/>
      <c r="KR651" s="313"/>
      <c r="KT651" s="313"/>
      <c r="KV651" s="313"/>
      <c r="KX651" s="313"/>
      <c r="KZ651" s="313"/>
      <c r="LB651" s="313"/>
      <c r="LD651" s="313"/>
      <c r="LF651" s="313"/>
      <c r="LH651" s="313"/>
      <c r="LJ651" s="313"/>
      <c r="LL651" s="313"/>
      <c r="LN651" s="313"/>
      <c r="LP651" s="313"/>
      <c r="LR651" s="313"/>
      <c r="LT651" s="313"/>
      <c r="LV651" s="313"/>
      <c r="LX651" s="313"/>
      <c r="LZ651" s="313"/>
      <c r="MB651" s="313"/>
      <c r="MD651" s="313"/>
      <c r="MF651" s="313"/>
      <c r="MH651" s="313"/>
      <c r="MJ651" s="313"/>
      <c r="ML651" s="313"/>
      <c r="MN651" s="313"/>
      <c r="MP651" s="313"/>
      <c r="MR651" s="313"/>
      <c r="MT651" s="313"/>
      <c r="MV651" s="313"/>
      <c r="MX651" s="313"/>
      <c r="MZ651" s="313"/>
      <c r="NB651" s="313"/>
      <c r="ND651" s="313"/>
      <c r="NF651" s="313"/>
      <c r="NH651" s="313"/>
      <c r="NJ651" s="313"/>
      <c r="NL651" s="313"/>
      <c r="NN651" s="313"/>
      <c r="NP651" s="313"/>
      <c r="NR651" s="313"/>
    </row>
    <row r="652" spans="1:382" s="281" customFormat="1" ht="150" customHeight="1">
      <c r="A652"/>
      <c r="B652"/>
      <c r="C652"/>
      <c r="D652"/>
      <c r="E652"/>
      <c r="F652"/>
      <c r="G652"/>
      <c r="H652"/>
      <c r="I652" t="str">
        <f>IF(M652="","",INDEX(Criterion_list!F:F,MATCH('MMS criteria'!M652,Criterion_list!C:C,0)))</f>
        <v/>
      </c>
      <c r="J652" s="312"/>
      <c r="K652" s="316" t="str">
        <f>IFERROR(IF(_xlfn.XLOOKUP($M652,Criterion_list!$C:$C,Criterion_list!A:A)=0,"",_xlfn.XLOOKUP($M652,Criterion_list!$C:$C,Criterion_list!A:A)),"")</f>
        <v/>
      </c>
      <c r="L652" s="317" t="str">
        <f>IFERROR(IF(_xlfn.XLOOKUP($M652,Criterion_list!$C:$C,Criterion_list!B:B)=0,"",_xlfn.XLOOKUP($M652,Criterion_list!$C:$C,Criterion_list!B:B)),"")</f>
        <v/>
      </c>
      <c r="M652" s="317" t="str">
        <f>IF(J652="","",_xlfn.XLOOKUP(J652,'Criteria Mapping'!B:B,'Criteria Mapping'!A:A))</f>
        <v/>
      </c>
      <c r="N652" s="318" t="str">
        <f>IFERROR(IF(_xlfn.XLOOKUP($J652,Criterion_list!$J:$J,Criterion_list!D:D)=0,"",_xlfn.XLOOKUP($J652,Criterion_list!$J:$J,Criterion_list!D:D)),"")</f>
        <v/>
      </c>
      <c r="O652" s="318" t="str">
        <f>IFERROR(IF(_xlfn.XLOOKUP($M652,Criterion_list!$C:$C,Criterion_list!E:E)=0,"",_xlfn.XLOOKUP($M652,Criterion_list!$C:$C,Criterion_list!E:E)),"")</f>
        <v/>
      </c>
      <c r="P652" s="330"/>
      <c r="Q652" s="304"/>
      <c r="R652" s="319" t="str">
        <f t="shared" si="9"/>
        <v/>
      </c>
      <c r="S652" s="304"/>
      <c r="T652" s="306"/>
      <c r="U652" s="305"/>
      <c r="V652" s="304"/>
      <c r="W652" s="304"/>
      <c r="X652" s="320" t="str">
        <f>IF(M652="","",_xlfn.XLOOKUP(M652,'Criteria Mapping'!A:A,'Criteria Mapping'!W:W))</f>
        <v/>
      </c>
      <c r="Y652" s="320" t="str">
        <f>IF(M652="","",_xlfn.XLOOKUP(M652,'Criteria Mapping'!A:A,'Criteria Mapping'!AH:AH))</f>
        <v/>
      </c>
      <c r="Z652" s="320" t="str">
        <f>IF(M652="","",_xlfn.XLOOKUP(M652,'Criteria Mapping'!A:A,'Criteria Mapping'!AD:AD))</f>
        <v/>
      </c>
      <c r="AA652"/>
      <c r="AC652" s="313"/>
      <c r="AE652" s="313"/>
      <c r="AG652" s="313"/>
      <c r="AI652" s="313"/>
      <c r="AK652" s="313"/>
      <c r="AM652" s="313"/>
      <c r="AO652" s="313"/>
      <c r="AQ652" s="313"/>
      <c r="AS652" s="313"/>
      <c r="AU652" s="313"/>
      <c r="KR652" s="313"/>
      <c r="KT652" s="313"/>
      <c r="KV652" s="313"/>
      <c r="KX652" s="313"/>
      <c r="KZ652" s="313"/>
      <c r="LB652" s="313"/>
      <c r="LD652" s="313"/>
      <c r="LF652" s="313"/>
      <c r="LH652" s="313"/>
      <c r="LJ652" s="313"/>
      <c r="LL652" s="313"/>
      <c r="LN652" s="313"/>
      <c r="LP652" s="313"/>
      <c r="LR652" s="313"/>
      <c r="LT652" s="313"/>
      <c r="LV652" s="313"/>
      <c r="LX652" s="313"/>
      <c r="LZ652" s="313"/>
      <c r="MB652" s="313"/>
      <c r="MD652" s="313"/>
      <c r="MF652" s="313"/>
      <c r="MH652" s="313"/>
      <c r="MJ652" s="313"/>
      <c r="ML652" s="313"/>
      <c r="MN652" s="313"/>
      <c r="MP652" s="313"/>
      <c r="MR652" s="313"/>
      <c r="MT652" s="313"/>
      <c r="MV652" s="313"/>
      <c r="MX652" s="313"/>
      <c r="MZ652" s="313"/>
      <c r="NB652" s="313"/>
      <c r="ND652" s="313"/>
      <c r="NF652" s="313"/>
      <c r="NH652" s="313"/>
      <c r="NJ652" s="313"/>
      <c r="NL652" s="313"/>
      <c r="NN652" s="313"/>
      <c r="NP652" s="313"/>
      <c r="NR652" s="313"/>
    </row>
    <row r="653" spans="1:382" s="281" customFormat="1" ht="150" customHeight="1">
      <c r="A653"/>
      <c r="B653"/>
      <c r="C653"/>
      <c r="D653"/>
      <c r="E653"/>
      <c r="F653"/>
      <c r="G653"/>
      <c r="H653"/>
      <c r="I653" t="str">
        <f>IF(M653="","",INDEX(Criterion_list!F:F,MATCH('MMS criteria'!M653,Criterion_list!C:C,0)))</f>
        <v/>
      </c>
      <c r="J653" s="312"/>
      <c r="K653" s="316" t="str">
        <f>IFERROR(IF(_xlfn.XLOOKUP($M653,Criterion_list!$C:$C,Criterion_list!A:A)=0,"",_xlfn.XLOOKUP($M653,Criterion_list!$C:$C,Criterion_list!A:A)),"")</f>
        <v/>
      </c>
      <c r="L653" s="317" t="str">
        <f>IFERROR(IF(_xlfn.XLOOKUP($M653,Criterion_list!$C:$C,Criterion_list!B:B)=0,"",_xlfn.XLOOKUP($M653,Criterion_list!$C:$C,Criterion_list!B:B)),"")</f>
        <v/>
      </c>
      <c r="M653" s="317" t="str">
        <f>IF(J653="","",_xlfn.XLOOKUP(J653,'Criteria Mapping'!B:B,'Criteria Mapping'!A:A))</f>
        <v/>
      </c>
      <c r="N653" s="318" t="str">
        <f>IFERROR(IF(_xlfn.XLOOKUP($J653,Criterion_list!$J:$J,Criterion_list!D:D)=0,"",_xlfn.XLOOKUP($J653,Criterion_list!$J:$J,Criterion_list!D:D)),"")</f>
        <v/>
      </c>
      <c r="O653" s="318" t="str">
        <f>IFERROR(IF(_xlfn.XLOOKUP($M653,Criterion_list!$C:$C,Criterion_list!E:E)=0,"",_xlfn.XLOOKUP($M653,Criterion_list!$C:$C,Criterion_list!E:E)),"")</f>
        <v/>
      </c>
      <c r="P653" s="330"/>
      <c r="Q653" s="304"/>
      <c r="R653" s="319" t="str">
        <f t="shared" si="9"/>
        <v/>
      </c>
      <c r="S653" s="304"/>
      <c r="T653" s="306"/>
      <c r="U653" s="305"/>
      <c r="V653" s="304"/>
      <c r="W653" s="304"/>
      <c r="X653" s="320" t="str">
        <f>IF(M653="","",_xlfn.XLOOKUP(M653,'Criteria Mapping'!A:A,'Criteria Mapping'!W:W))</f>
        <v/>
      </c>
      <c r="Y653" s="320" t="str">
        <f>IF(M653="","",_xlfn.XLOOKUP(M653,'Criteria Mapping'!A:A,'Criteria Mapping'!AH:AH))</f>
        <v/>
      </c>
      <c r="Z653" s="320" t="str">
        <f>IF(M653="","",_xlfn.XLOOKUP(M653,'Criteria Mapping'!A:A,'Criteria Mapping'!AD:AD))</f>
        <v/>
      </c>
      <c r="AA653"/>
      <c r="AC653" s="313"/>
      <c r="AE653" s="313"/>
      <c r="AG653" s="313"/>
      <c r="AI653" s="313"/>
      <c r="AK653" s="313"/>
      <c r="AM653" s="313"/>
      <c r="AO653" s="313"/>
      <c r="AQ653" s="313"/>
      <c r="AS653" s="313"/>
      <c r="AU653" s="313"/>
      <c r="KR653" s="313"/>
      <c r="KT653" s="313"/>
      <c r="KV653" s="313"/>
      <c r="KX653" s="313"/>
      <c r="KZ653" s="313"/>
      <c r="LB653" s="313"/>
      <c r="LD653" s="313"/>
      <c r="LF653" s="313"/>
      <c r="LH653" s="313"/>
      <c r="LJ653" s="313"/>
      <c r="LL653" s="313"/>
      <c r="LN653" s="313"/>
      <c r="LP653" s="313"/>
      <c r="LR653" s="313"/>
      <c r="LT653" s="313"/>
      <c r="LV653" s="313"/>
      <c r="LX653" s="313"/>
      <c r="LZ653" s="313"/>
      <c r="MB653" s="313"/>
      <c r="MD653" s="313"/>
      <c r="MF653" s="313"/>
      <c r="MH653" s="313"/>
      <c r="MJ653" s="313"/>
      <c r="ML653" s="313"/>
      <c r="MN653" s="313"/>
      <c r="MP653" s="313"/>
      <c r="MR653" s="313"/>
      <c r="MT653" s="313"/>
      <c r="MV653" s="313"/>
      <c r="MX653" s="313"/>
      <c r="MZ653" s="313"/>
      <c r="NB653" s="313"/>
      <c r="ND653" s="313"/>
      <c r="NF653" s="313"/>
      <c r="NH653" s="313"/>
      <c r="NJ653" s="313"/>
      <c r="NL653" s="313"/>
      <c r="NN653" s="313"/>
      <c r="NP653" s="313"/>
      <c r="NR653" s="313"/>
    </row>
    <row r="654" spans="1:382" s="281" customFormat="1" ht="150" customHeight="1">
      <c r="A654"/>
      <c r="B654"/>
      <c r="C654"/>
      <c r="D654"/>
      <c r="E654"/>
      <c r="F654"/>
      <c r="G654"/>
      <c r="H654"/>
      <c r="I654" t="str">
        <f>IF(M654="","",INDEX(Criterion_list!F:F,MATCH('MMS criteria'!M654,Criterion_list!C:C,0)))</f>
        <v/>
      </c>
      <c r="J654" s="312"/>
      <c r="K654" s="316" t="str">
        <f>IFERROR(IF(_xlfn.XLOOKUP($M654,Criterion_list!$C:$C,Criterion_list!A:A)=0,"",_xlfn.XLOOKUP($M654,Criterion_list!$C:$C,Criterion_list!A:A)),"")</f>
        <v/>
      </c>
      <c r="L654" s="317" t="str">
        <f>IFERROR(IF(_xlfn.XLOOKUP($M654,Criterion_list!$C:$C,Criterion_list!B:B)=0,"",_xlfn.XLOOKUP($M654,Criterion_list!$C:$C,Criterion_list!B:B)),"")</f>
        <v/>
      </c>
      <c r="M654" s="317" t="str">
        <f>IF(J654="","",_xlfn.XLOOKUP(J654,'Criteria Mapping'!B:B,'Criteria Mapping'!A:A))</f>
        <v/>
      </c>
      <c r="N654" s="318" t="str">
        <f>IFERROR(IF(_xlfn.XLOOKUP($J654,Criterion_list!$J:$J,Criterion_list!D:D)=0,"",_xlfn.XLOOKUP($J654,Criterion_list!$J:$J,Criterion_list!D:D)),"")</f>
        <v/>
      </c>
      <c r="O654" s="318" t="str">
        <f>IFERROR(IF(_xlfn.XLOOKUP($M654,Criterion_list!$C:$C,Criterion_list!E:E)=0,"",_xlfn.XLOOKUP($M654,Criterion_list!$C:$C,Criterion_list!E:E)),"")</f>
        <v/>
      </c>
      <c r="P654" s="330"/>
      <c r="Q654" s="304"/>
      <c r="R654" s="319" t="str">
        <f t="shared" si="9"/>
        <v/>
      </c>
      <c r="S654" s="304"/>
      <c r="T654" s="306"/>
      <c r="U654" s="305"/>
      <c r="V654" s="304"/>
      <c r="W654" s="304"/>
      <c r="X654" s="320" t="str">
        <f>IF(M654="","",_xlfn.XLOOKUP(M654,'Criteria Mapping'!A:A,'Criteria Mapping'!W:W))</f>
        <v/>
      </c>
      <c r="Y654" s="320" t="str">
        <f>IF(M654="","",_xlfn.XLOOKUP(M654,'Criteria Mapping'!A:A,'Criteria Mapping'!AH:AH))</f>
        <v/>
      </c>
      <c r="Z654" s="320" t="str">
        <f>IF(M654="","",_xlfn.XLOOKUP(M654,'Criteria Mapping'!A:A,'Criteria Mapping'!AD:AD))</f>
        <v/>
      </c>
      <c r="AA654"/>
      <c r="AC654" s="313"/>
      <c r="AE654" s="313"/>
      <c r="AG654" s="313"/>
      <c r="AI654" s="313"/>
      <c r="AK654" s="313"/>
      <c r="AM654" s="313"/>
      <c r="AO654" s="313"/>
      <c r="AQ654" s="313"/>
      <c r="AS654" s="313"/>
      <c r="AU654" s="313"/>
      <c r="KR654" s="313"/>
      <c r="KT654" s="313"/>
      <c r="KV654" s="313"/>
      <c r="KX654" s="313"/>
      <c r="KZ654" s="313"/>
      <c r="LB654" s="313"/>
      <c r="LD654" s="313"/>
      <c r="LF654" s="313"/>
      <c r="LH654" s="313"/>
      <c r="LJ654" s="313"/>
      <c r="LL654" s="313"/>
      <c r="LN654" s="313"/>
      <c r="LP654" s="313"/>
      <c r="LR654" s="313"/>
      <c r="LT654" s="313"/>
      <c r="LV654" s="313"/>
      <c r="LX654" s="313"/>
      <c r="LZ654" s="313"/>
      <c r="MB654" s="313"/>
      <c r="MD654" s="313"/>
      <c r="MF654" s="313"/>
      <c r="MH654" s="313"/>
      <c r="MJ654" s="313"/>
      <c r="ML654" s="313"/>
      <c r="MN654" s="313"/>
      <c r="MP654" s="313"/>
      <c r="MR654" s="313"/>
      <c r="MT654" s="313"/>
      <c r="MV654" s="313"/>
      <c r="MX654" s="313"/>
      <c r="MZ654" s="313"/>
      <c r="NB654" s="313"/>
      <c r="ND654" s="313"/>
      <c r="NF654" s="313"/>
      <c r="NH654" s="313"/>
      <c r="NJ654" s="313"/>
      <c r="NL654" s="313"/>
      <c r="NN654" s="313"/>
      <c r="NP654" s="313"/>
      <c r="NR654" s="313"/>
    </row>
    <row r="655" spans="1:382" s="281" customFormat="1" ht="150" customHeight="1">
      <c r="A655"/>
      <c r="B655"/>
      <c r="C655"/>
      <c r="D655"/>
      <c r="E655"/>
      <c r="F655"/>
      <c r="G655"/>
      <c r="H655"/>
      <c r="I655" t="str">
        <f>IF(M655="","",INDEX(Criterion_list!F:F,MATCH('MMS criteria'!M655,Criterion_list!C:C,0)))</f>
        <v/>
      </c>
      <c r="J655" s="312"/>
      <c r="K655" s="316" t="str">
        <f>IFERROR(IF(_xlfn.XLOOKUP($M655,Criterion_list!$C:$C,Criterion_list!A:A)=0,"",_xlfn.XLOOKUP($M655,Criterion_list!$C:$C,Criterion_list!A:A)),"")</f>
        <v/>
      </c>
      <c r="L655" s="317" t="str">
        <f>IFERROR(IF(_xlfn.XLOOKUP($M655,Criterion_list!$C:$C,Criterion_list!B:B)=0,"",_xlfn.XLOOKUP($M655,Criterion_list!$C:$C,Criterion_list!B:B)),"")</f>
        <v/>
      </c>
      <c r="M655" s="317" t="str">
        <f>IF(J655="","",_xlfn.XLOOKUP(J655,'Criteria Mapping'!B:B,'Criteria Mapping'!A:A))</f>
        <v/>
      </c>
      <c r="N655" s="318" t="str">
        <f>IFERROR(IF(_xlfn.XLOOKUP($J655,Criterion_list!$J:$J,Criterion_list!D:D)=0,"",_xlfn.XLOOKUP($J655,Criterion_list!$J:$J,Criterion_list!D:D)),"")</f>
        <v/>
      </c>
      <c r="O655" s="318" t="str">
        <f>IFERROR(IF(_xlfn.XLOOKUP($M655,Criterion_list!$C:$C,Criterion_list!E:E)=0,"",_xlfn.XLOOKUP($M655,Criterion_list!$C:$C,Criterion_list!E:E)),"")</f>
        <v/>
      </c>
      <c r="P655" s="330"/>
      <c r="Q655" s="304"/>
      <c r="R655" s="319" t="str">
        <f t="shared" ref="R655:R709" si="10">IF(M655="","",IF((COUNTIFS(AB655:XFD655,"NC")+COUNTIFS(AB655:XFD655,"NA")+COUNTIFS(AB655:XFD655,"C"))&lt;COUNTA($AB$13:$XFD$13)/2,"Please select conformity for all sites",IF(COUNTIF(AB655:XFD655,"NC")&gt;0,"NC",IF(COUNTIF(AB655:XFD655,"C")&gt;0,"C","NA"))))</f>
        <v/>
      </c>
      <c r="S655" s="304"/>
      <c r="T655" s="306"/>
      <c r="U655" s="305"/>
      <c r="V655" s="304"/>
      <c r="W655" s="304"/>
      <c r="X655" s="320" t="str">
        <f>IF(M655="","",_xlfn.XLOOKUP(M655,'Criteria Mapping'!A:A,'Criteria Mapping'!W:W))</f>
        <v/>
      </c>
      <c r="Y655" s="320" t="str">
        <f>IF(M655="","",_xlfn.XLOOKUP(M655,'Criteria Mapping'!A:A,'Criteria Mapping'!AH:AH))</f>
        <v/>
      </c>
      <c r="Z655" s="320" t="str">
        <f>IF(M655="","",_xlfn.XLOOKUP(M655,'Criteria Mapping'!A:A,'Criteria Mapping'!AD:AD))</f>
        <v/>
      </c>
      <c r="AA655"/>
      <c r="AC655" s="313"/>
      <c r="AE655" s="313"/>
      <c r="AG655" s="313"/>
      <c r="AI655" s="313"/>
      <c r="AK655" s="313"/>
      <c r="AM655" s="313"/>
      <c r="AO655" s="313"/>
      <c r="AQ655" s="313"/>
      <c r="AS655" s="313"/>
      <c r="AU655" s="313"/>
      <c r="KR655" s="313"/>
      <c r="KT655" s="313"/>
      <c r="KV655" s="313"/>
      <c r="KX655" s="313"/>
      <c r="KZ655" s="313"/>
      <c r="LB655" s="313"/>
      <c r="LD655" s="313"/>
      <c r="LF655" s="313"/>
      <c r="LH655" s="313"/>
      <c r="LJ655" s="313"/>
      <c r="LL655" s="313"/>
      <c r="LN655" s="313"/>
      <c r="LP655" s="313"/>
      <c r="LR655" s="313"/>
      <c r="LT655" s="313"/>
      <c r="LV655" s="313"/>
      <c r="LX655" s="313"/>
      <c r="LZ655" s="313"/>
      <c r="MB655" s="313"/>
      <c r="MD655" s="313"/>
      <c r="MF655" s="313"/>
      <c r="MH655" s="313"/>
      <c r="MJ655" s="313"/>
      <c r="ML655" s="313"/>
      <c r="MN655" s="313"/>
      <c r="MP655" s="313"/>
      <c r="MR655" s="313"/>
      <c r="MT655" s="313"/>
      <c r="MV655" s="313"/>
      <c r="MX655" s="313"/>
      <c r="MZ655" s="313"/>
      <c r="NB655" s="313"/>
      <c r="ND655" s="313"/>
      <c r="NF655" s="313"/>
      <c r="NH655" s="313"/>
      <c r="NJ655" s="313"/>
      <c r="NL655" s="313"/>
      <c r="NN655" s="313"/>
      <c r="NP655" s="313"/>
      <c r="NR655" s="313"/>
    </row>
    <row r="656" spans="1:382" s="281" customFormat="1" ht="150" customHeight="1">
      <c r="A656"/>
      <c r="B656"/>
      <c r="C656"/>
      <c r="D656"/>
      <c r="E656"/>
      <c r="F656"/>
      <c r="G656"/>
      <c r="H656"/>
      <c r="I656" t="str">
        <f>IF(M656="","",INDEX(Criterion_list!F:F,MATCH('MMS criteria'!M656,Criterion_list!C:C,0)))</f>
        <v/>
      </c>
      <c r="J656" s="312"/>
      <c r="K656" s="316" t="str">
        <f>IFERROR(IF(_xlfn.XLOOKUP($M656,Criterion_list!$C:$C,Criterion_list!A:A)=0,"",_xlfn.XLOOKUP($M656,Criterion_list!$C:$C,Criterion_list!A:A)),"")</f>
        <v/>
      </c>
      <c r="L656" s="317" t="str">
        <f>IFERROR(IF(_xlfn.XLOOKUP($M656,Criterion_list!$C:$C,Criterion_list!B:B)=0,"",_xlfn.XLOOKUP($M656,Criterion_list!$C:$C,Criterion_list!B:B)),"")</f>
        <v/>
      </c>
      <c r="M656" s="317" t="str">
        <f>IF(J656="","",_xlfn.XLOOKUP(J656,'Criteria Mapping'!B:B,'Criteria Mapping'!A:A))</f>
        <v/>
      </c>
      <c r="N656" s="318" t="str">
        <f>IFERROR(IF(_xlfn.XLOOKUP($J656,Criterion_list!$J:$J,Criterion_list!D:D)=0,"",_xlfn.XLOOKUP($J656,Criterion_list!$J:$J,Criterion_list!D:D)),"")</f>
        <v/>
      </c>
      <c r="O656" s="318" t="str">
        <f>IFERROR(IF(_xlfn.XLOOKUP($M656,Criterion_list!$C:$C,Criterion_list!E:E)=0,"",_xlfn.XLOOKUP($M656,Criterion_list!$C:$C,Criterion_list!E:E)),"")</f>
        <v/>
      </c>
      <c r="P656" s="330"/>
      <c r="Q656" s="304"/>
      <c r="R656" s="319" t="str">
        <f t="shared" si="10"/>
        <v/>
      </c>
      <c r="S656" s="304"/>
      <c r="T656" s="306"/>
      <c r="U656" s="305"/>
      <c r="V656" s="304"/>
      <c r="W656" s="304"/>
      <c r="X656" s="320" t="str">
        <f>IF(M656="","",_xlfn.XLOOKUP(M656,'Criteria Mapping'!A:A,'Criteria Mapping'!W:W))</f>
        <v/>
      </c>
      <c r="Y656" s="320" t="str">
        <f>IF(M656="","",_xlfn.XLOOKUP(M656,'Criteria Mapping'!A:A,'Criteria Mapping'!AH:AH))</f>
        <v/>
      </c>
      <c r="Z656" s="320" t="str">
        <f>IF(M656="","",_xlfn.XLOOKUP(M656,'Criteria Mapping'!A:A,'Criteria Mapping'!AD:AD))</f>
        <v/>
      </c>
      <c r="AA656"/>
      <c r="AC656" s="313"/>
      <c r="AE656" s="313"/>
      <c r="AG656" s="313"/>
      <c r="AI656" s="313"/>
      <c r="AK656" s="313"/>
      <c r="AM656" s="313"/>
      <c r="AO656" s="313"/>
      <c r="AQ656" s="313"/>
      <c r="AS656" s="313"/>
      <c r="AU656" s="313"/>
      <c r="KR656" s="313"/>
      <c r="KT656" s="313"/>
      <c r="KV656" s="313"/>
      <c r="KX656" s="313"/>
      <c r="KZ656" s="313"/>
      <c r="LB656" s="313"/>
      <c r="LD656" s="313"/>
      <c r="LF656" s="313"/>
      <c r="LH656" s="313"/>
      <c r="LJ656" s="313"/>
      <c r="LL656" s="313"/>
      <c r="LN656" s="313"/>
      <c r="LP656" s="313"/>
      <c r="LR656" s="313"/>
      <c r="LT656" s="313"/>
      <c r="LV656" s="313"/>
      <c r="LX656" s="313"/>
      <c r="LZ656" s="313"/>
      <c r="MB656" s="313"/>
      <c r="MD656" s="313"/>
      <c r="MF656" s="313"/>
      <c r="MH656" s="313"/>
      <c r="MJ656" s="313"/>
      <c r="ML656" s="313"/>
      <c r="MN656" s="313"/>
      <c r="MP656" s="313"/>
      <c r="MR656" s="313"/>
      <c r="MT656" s="313"/>
      <c r="MV656" s="313"/>
      <c r="MX656" s="313"/>
      <c r="MZ656" s="313"/>
      <c r="NB656" s="313"/>
      <c r="ND656" s="313"/>
      <c r="NF656" s="313"/>
      <c r="NH656" s="313"/>
      <c r="NJ656" s="313"/>
      <c r="NL656" s="313"/>
      <c r="NN656" s="313"/>
      <c r="NP656" s="313"/>
      <c r="NR656" s="313"/>
    </row>
    <row r="657" spans="1:382" s="281" customFormat="1" ht="150" customHeight="1">
      <c r="A657"/>
      <c r="B657"/>
      <c r="C657"/>
      <c r="D657"/>
      <c r="E657"/>
      <c r="F657"/>
      <c r="G657"/>
      <c r="H657"/>
      <c r="I657" t="str">
        <f>IF(M657="","",INDEX(Criterion_list!F:F,MATCH('MMS criteria'!M657,Criterion_list!C:C,0)))</f>
        <v/>
      </c>
      <c r="J657" s="312"/>
      <c r="K657" s="316" t="str">
        <f>IFERROR(IF(_xlfn.XLOOKUP($M657,Criterion_list!$C:$C,Criterion_list!A:A)=0,"",_xlfn.XLOOKUP($M657,Criterion_list!$C:$C,Criterion_list!A:A)),"")</f>
        <v/>
      </c>
      <c r="L657" s="317" t="str">
        <f>IFERROR(IF(_xlfn.XLOOKUP($M657,Criterion_list!$C:$C,Criterion_list!B:B)=0,"",_xlfn.XLOOKUP($M657,Criterion_list!$C:$C,Criterion_list!B:B)),"")</f>
        <v/>
      </c>
      <c r="M657" s="317" t="str">
        <f>IF(J657="","",_xlfn.XLOOKUP(J657,'Criteria Mapping'!B:B,'Criteria Mapping'!A:A))</f>
        <v/>
      </c>
      <c r="N657" s="318" t="str">
        <f>IFERROR(IF(_xlfn.XLOOKUP($J657,Criterion_list!$J:$J,Criterion_list!D:D)=0,"",_xlfn.XLOOKUP($J657,Criterion_list!$J:$J,Criterion_list!D:D)),"")</f>
        <v/>
      </c>
      <c r="O657" s="318" t="str">
        <f>IFERROR(IF(_xlfn.XLOOKUP($M657,Criterion_list!$C:$C,Criterion_list!E:E)=0,"",_xlfn.XLOOKUP($M657,Criterion_list!$C:$C,Criterion_list!E:E)),"")</f>
        <v/>
      </c>
      <c r="P657" s="330"/>
      <c r="Q657" s="304"/>
      <c r="R657" s="319" t="str">
        <f t="shared" si="10"/>
        <v/>
      </c>
      <c r="S657" s="304"/>
      <c r="T657" s="306"/>
      <c r="U657" s="305"/>
      <c r="V657" s="304"/>
      <c r="W657" s="304"/>
      <c r="X657" s="320" t="str">
        <f>IF(M657="","",_xlfn.XLOOKUP(M657,'Criteria Mapping'!A:A,'Criteria Mapping'!W:W))</f>
        <v/>
      </c>
      <c r="Y657" s="320" t="str">
        <f>IF(M657="","",_xlfn.XLOOKUP(M657,'Criteria Mapping'!A:A,'Criteria Mapping'!AH:AH))</f>
        <v/>
      </c>
      <c r="Z657" s="320" t="str">
        <f>IF(M657="","",_xlfn.XLOOKUP(M657,'Criteria Mapping'!A:A,'Criteria Mapping'!AD:AD))</f>
        <v/>
      </c>
      <c r="AA657"/>
      <c r="AC657" s="313"/>
      <c r="AE657" s="313"/>
      <c r="AG657" s="313"/>
      <c r="AI657" s="313"/>
      <c r="AK657" s="313"/>
      <c r="AM657" s="313"/>
      <c r="AO657" s="313"/>
      <c r="AQ657" s="313"/>
      <c r="AS657" s="313"/>
      <c r="AU657" s="313"/>
      <c r="KR657" s="313"/>
      <c r="KT657" s="313"/>
      <c r="KV657" s="313"/>
      <c r="KX657" s="313"/>
      <c r="KZ657" s="313"/>
      <c r="LB657" s="313"/>
      <c r="LD657" s="313"/>
      <c r="LF657" s="313"/>
      <c r="LH657" s="313"/>
      <c r="LJ657" s="313"/>
      <c r="LL657" s="313"/>
      <c r="LN657" s="313"/>
      <c r="LP657" s="313"/>
      <c r="LR657" s="313"/>
      <c r="LT657" s="313"/>
      <c r="LV657" s="313"/>
      <c r="LX657" s="313"/>
      <c r="LZ657" s="313"/>
      <c r="MB657" s="313"/>
      <c r="MD657" s="313"/>
      <c r="MF657" s="313"/>
      <c r="MH657" s="313"/>
      <c r="MJ657" s="313"/>
      <c r="ML657" s="313"/>
      <c r="MN657" s="313"/>
      <c r="MP657" s="313"/>
      <c r="MR657" s="313"/>
      <c r="MT657" s="313"/>
      <c r="MV657" s="313"/>
      <c r="MX657" s="313"/>
      <c r="MZ657" s="313"/>
      <c r="NB657" s="313"/>
      <c r="ND657" s="313"/>
      <c r="NF657" s="313"/>
      <c r="NH657" s="313"/>
      <c r="NJ657" s="313"/>
      <c r="NL657" s="313"/>
      <c r="NN657" s="313"/>
      <c r="NP657" s="313"/>
      <c r="NR657" s="313"/>
    </row>
    <row r="658" spans="1:382" s="281" customFormat="1" ht="150" customHeight="1">
      <c r="A658"/>
      <c r="B658"/>
      <c r="C658"/>
      <c r="D658"/>
      <c r="E658"/>
      <c r="F658"/>
      <c r="G658"/>
      <c r="H658"/>
      <c r="I658" t="str">
        <f>IF(M658="","",INDEX(Criterion_list!F:F,MATCH('MMS criteria'!M658,Criterion_list!C:C,0)))</f>
        <v/>
      </c>
      <c r="J658" s="312"/>
      <c r="K658" s="316" t="str">
        <f>IFERROR(IF(_xlfn.XLOOKUP($M658,Criterion_list!$C:$C,Criterion_list!A:A)=0,"",_xlfn.XLOOKUP($M658,Criterion_list!$C:$C,Criterion_list!A:A)),"")</f>
        <v/>
      </c>
      <c r="L658" s="317" t="str">
        <f>IFERROR(IF(_xlfn.XLOOKUP($M658,Criterion_list!$C:$C,Criterion_list!B:B)=0,"",_xlfn.XLOOKUP($M658,Criterion_list!$C:$C,Criterion_list!B:B)),"")</f>
        <v/>
      </c>
      <c r="M658" s="317" t="str">
        <f>IF(J658="","",_xlfn.XLOOKUP(J658,'Criteria Mapping'!B:B,'Criteria Mapping'!A:A))</f>
        <v/>
      </c>
      <c r="N658" s="318" t="str">
        <f>IFERROR(IF(_xlfn.XLOOKUP($J658,Criterion_list!$J:$J,Criterion_list!D:D)=0,"",_xlfn.XLOOKUP($J658,Criterion_list!$J:$J,Criterion_list!D:D)),"")</f>
        <v/>
      </c>
      <c r="O658" s="318" t="str">
        <f>IFERROR(IF(_xlfn.XLOOKUP($M658,Criterion_list!$C:$C,Criterion_list!E:E)=0,"",_xlfn.XLOOKUP($M658,Criterion_list!$C:$C,Criterion_list!E:E)),"")</f>
        <v/>
      </c>
      <c r="P658" s="330"/>
      <c r="Q658" s="304"/>
      <c r="R658" s="319" t="str">
        <f t="shared" si="10"/>
        <v/>
      </c>
      <c r="S658" s="304"/>
      <c r="T658" s="306"/>
      <c r="U658" s="305"/>
      <c r="V658" s="304"/>
      <c r="W658" s="304"/>
      <c r="X658" s="320" t="str">
        <f>IF(M658="","",_xlfn.XLOOKUP(M658,'Criteria Mapping'!A:A,'Criteria Mapping'!W:W))</f>
        <v/>
      </c>
      <c r="Y658" s="320" t="str">
        <f>IF(M658="","",_xlfn.XLOOKUP(M658,'Criteria Mapping'!A:A,'Criteria Mapping'!AH:AH))</f>
        <v/>
      </c>
      <c r="Z658" s="320" t="str">
        <f>IF(M658="","",_xlfn.XLOOKUP(M658,'Criteria Mapping'!A:A,'Criteria Mapping'!AD:AD))</f>
        <v/>
      </c>
      <c r="AA658"/>
      <c r="AC658" s="313"/>
      <c r="AE658" s="313"/>
      <c r="AG658" s="313"/>
      <c r="AI658" s="313"/>
      <c r="AK658" s="313"/>
      <c r="AM658" s="313"/>
      <c r="AO658" s="313"/>
      <c r="AQ658" s="313"/>
      <c r="AS658" s="313"/>
      <c r="AU658" s="313"/>
      <c r="KR658" s="313"/>
      <c r="KT658" s="313"/>
      <c r="KV658" s="313"/>
      <c r="KX658" s="313"/>
      <c r="KZ658" s="313"/>
      <c r="LB658" s="313"/>
      <c r="LD658" s="313"/>
      <c r="LF658" s="313"/>
      <c r="LH658" s="313"/>
      <c r="LJ658" s="313"/>
      <c r="LL658" s="313"/>
      <c r="LN658" s="313"/>
      <c r="LP658" s="313"/>
      <c r="LR658" s="313"/>
      <c r="LT658" s="313"/>
      <c r="LV658" s="313"/>
      <c r="LX658" s="313"/>
      <c r="LZ658" s="313"/>
      <c r="MB658" s="313"/>
      <c r="MD658" s="313"/>
      <c r="MF658" s="313"/>
      <c r="MH658" s="313"/>
      <c r="MJ658" s="313"/>
      <c r="ML658" s="313"/>
      <c r="MN658" s="313"/>
      <c r="MP658" s="313"/>
      <c r="MR658" s="313"/>
      <c r="MT658" s="313"/>
      <c r="MV658" s="313"/>
      <c r="MX658" s="313"/>
      <c r="MZ658" s="313"/>
      <c r="NB658" s="313"/>
      <c r="ND658" s="313"/>
      <c r="NF658" s="313"/>
      <c r="NH658" s="313"/>
      <c r="NJ658" s="313"/>
      <c r="NL658" s="313"/>
      <c r="NN658" s="313"/>
      <c r="NP658" s="313"/>
      <c r="NR658" s="313"/>
    </row>
    <row r="659" spans="1:382" s="281" customFormat="1" ht="150" customHeight="1">
      <c r="A659"/>
      <c r="B659"/>
      <c r="C659"/>
      <c r="D659"/>
      <c r="E659"/>
      <c r="F659"/>
      <c r="G659"/>
      <c r="H659"/>
      <c r="I659" t="str">
        <f>IF(M659="","",INDEX(Criterion_list!F:F,MATCH('MMS criteria'!M659,Criterion_list!C:C,0)))</f>
        <v/>
      </c>
      <c r="J659" s="312"/>
      <c r="K659" s="316" t="str">
        <f>IFERROR(IF(_xlfn.XLOOKUP($M659,Criterion_list!$C:$C,Criterion_list!A:A)=0,"",_xlfn.XLOOKUP($M659,Criterion_list!$C:$C,Criterion_list!A:A)),"")</f>
        <v/>
      </c>
      <c r="L659" s="317" t="str">
        <f>IFERROR(IF(_xlfn.XLOOKUP($M659,Criterion_list!$C:$C,Criterion_list!B:B)=0,"",_xlfn.XLOOKUP($M659,Criterion_list!$C:$C,Criterion_list!B:B)),"")</f>
        <v/>
      </c>
      <c r="M659" s="317" t="str">
        <f>IF(J659="","",_xlfn.XLOOKUP(J659,'Criteria Mapping'!B:B,'Criteria Mapping'!A:A))</f>
        <v/>
      </c>
      <c r="N659" s="318" t="str">
        <f>IFERROR(IF(_xlfn.XLOOKUP($J659,Criterion_list!$J:$J,Criterion_list!D:D)=0,"",_xlfn.XLOOKUP($J659,Criterion_list!$J:$J,Criterion_list!D:D)),"")</f>
        <v/>
      </c>
      <c r="O659" s="318" t="str">
        <f>IFERROR(IF(_xlfn.XLOOKUP($M659,Criterion_list!$C:$C,Criterion_list!E:E)=0,"",_xlfn.XLOOKUP($M659,Criterion_list!$C:$C,Criterion_list!E:E)),"")</f>
        <v/>
      </c>
      <c r="P659" s="330"/>
      <c r="Q659" s="304"/>
      <c r="R659" s="319" t="str">
        <f t="shared" si="10"/>
        <v/>
      </c>
      <c r="S659" s="304"/>
      <c r="T659" s="306"/>
      <c r="U659" s="305"/>
      <c r="V659" s="304"/>
      <c r="W659" s="304"/>
      <c r="X659" s="320" t="str">
        <f>IF(M659="","",_xlfn.XLOOKUP(M659,'Criteria Mapping'!A:A,'Criteria Mapping'!W:W))</f>
        <v/>
      </c>
      <c r="Y659" s="320" t="str">
        <f>IF(M659="","",_xlfn.XLOOKUP(M659,'Criteria Mapping'!A:A,'Criteria Mapping'!AH:AH))</f>
        <v/>
      </c>
      <c r="Z659" s="320" t="str">
        <f>IF(M659="","",_xlfn.XLOOKUP(M659,'Criteria Mapping'!A:A,'Criteria Mapping'!AD:AD))</f>
        <v/>
      </c>
      <c r="AA659"/>
      <c r="AC659" s="313"/>
      <c r="AE659" s="313"/>
      <c r="AG659" s="313"/>
      <c r="AI659" s="313"/>
      <c r="AK659" s="313"/>
      <c r="AM659" s="313"/>
      <c r="AO659" s="313"/>
      <c r="AQ659" s="313"/>
      <c r="AS659" s="313"/>
      <c r="AU659" s="313"/>
      <c r="KR659" s="313"/>
      <c r="KT659" s="313"/>
      <c r="KV659" s="313"/>
      <c r="KX659" s="313"/>
      <c r="KZ659" s="313"/>
      <c r="LB659" s="313"/>
      <c r="LD659" s="313"/>
      <c r="LF659" s="313"/>
      <c r="LH659" s="313"/>
      <c r="LJ659" s="313"/>
      <c r="LL659" s="313"/>
      <c r="LN659" s="313"/>
      <c r="LP659" s="313"/>
      <c r="LR659" s="313"/>
      <c r="LT659" s="313"/>
      <c r="LV659" s="313"/>
      <c r="LX659" s="313"/>
      <c r="LZ659" s="313"/>
      <c r="MB659" s="313"/>
      <c r="MD659" s="313"/>
      <c r="MF659" s="313"/>
      <c r="MH659" s="313"/>
      <c r="MJ659" s="313"/>
      <c r="ML659" s="313"/>
      <c r="MN659" s="313"/>
      <c r="MP659" s="313"/>
      <c r="MR659" s="313"/>
      <c r="MT659" s="313"/>
      <c r="MV659" s="313"/>
      <c r="MX659" s="313"/>
      <c r="MZ659" s="313"/>
      <c r="NB659" s="313"/>
      <c r="ND659" s="313"/>
      <c r="NF659" s="313"/>
      <c r="NH659" s="313"/>
      <c r="NJ659" s="313"/>
      <c r="NL659" s="313"/>
      <c r="NN659" s="313"/>
      <c r="NP659" s="313"/>
      <c r="NR659" s="313"/>
    </row>
    <row r="660" spans="1:382" s="281" customFormat="1" ht="150" customHeight="1">
      <c r="A660"/>
      <c r="B660"/>
      <c r="C660"/>
      <c r="D660"/>
      <c r="E660"/>
      <c r="F660"/>
      <c r="G660"/>
      <c r="H660"/>
      <c r="I660" t="str">
        <f>IF(M660="","",INDEX(Criterion_list!F:F,MATCH('MMS criteria'!M660,Criterion_list!C:C,0)))</f>
        <v/>
      </c>
      <c r="J660" s="312"/>
      <c r="K660" s="316" t="str">
        <f>IFERROR(IF(_xlfn.XLOOKUP($M660,Criterion_list!$C:$C,Criterion_list!A:A)=0,"",_xlfn.XLOOKUP($M660,Criterion_list!$C:$C,Criterion_list!A:A)),"")</f>
        <v/>
      </c>
      <c r="L660" s="317" t="str">
        <f>IFERROR(IF(_xlfn.XLOOKUP($M660,Criterion_list!$C:$C,Criterion_list!B:B)=0,"",_xlfn.XLOOKUP($M660,Criterion_list!$C:$C,Criterion_list!B:B)),"")</f>
        <v/>
      </c>
      <c r="M660" s="317" t="str">
        <f>IF(J660="","",_xlfn.XLOOKUP(J660,'Criteria Mapping'!B:B,'Criteria Mapping'!A:A))</f>
        <v/>
      </c>
      <c r="N660" s="318" t="str">
        <f>IFERROR(IF(_xlfn.XLOOKUP($J660,Criterion_list!$J:$J,Criterion_list!D:D)=0,"",_xlfn.XLOOKUP($J660,Criterion_list!$J:$J,Criterion_list!D:D)),"")</f>
        <v/>
      </c>
      <c r="O660" s="318" t="str">
        <f>IFERROR(IF(_xlfn.XLOOKUP($M660,Criterion_list!$C:$C,Criterion_list!E:E)=0,"",_xlfn.XLOOKUP($M660,Criterion_list!$C:$C,Criterion_list!E:E)),"")</f>
        <v/>
      </c>
      <c r="P660" s="330"/>
      <c r="Q660" s="304"/>
      <c r="R660" s="319" t="str">
        <f t="shared" si="10"/>
        <v/>
      </c>
      <c r="S660" s="304"/>
      <c r="T660" s="306"/>
      <c r="U660" s="305"/>
      <c r="V660" s="304"/>
      <c r="W660" s="304"/>
      <c r="X660" s="320" t="str">
        <f>IF(M660="","",_xlfn.XLOOKUP(M660,'Criteria Mapping'!A:A,'Criteria Mapping'!W:W))</f>
        <v/>
      </c>
      <c r="Y660" s="320" t="str">
        <f>IF(M660="","",_xlfn.XLOOKUP(M660,'Criteria Mapping'!A:A,'Criteria Mapping'!AH:AH))</f>
        <v/>
      </c>
      <c r="Z660" s="320" t="str">
        <f>IF(M660="","",_xlfn.XLOOKUP(M660,'Criteria Mapping'!A:A,'Criteria Mapping'!AD:AD))</f>
        <v/>
      </c>
      <c r="AA660"/>
      <c r="AC660" s="313"/>
      <c r="AE660" s="313"/>
      <c r="AG660" s="313"/>
      <c r="AI660" s="313"/>
      <c r="AK660" s="313"/>
      <c r="AM660" s="313"/>
      <c r="AO660" s="313"/>
      <c r="AQ660" s="313"/>
      <c r="AS660" s="313"/>
      <c r="AU660" s="313"/>
      <c r="KR660" s="313"/>
      <c r="KT660" s="313"/>
      <c r="KV660" s="313"/>
      <c r="KX660" s="313"/>
      <c r="KZ660" s="313"/>
      <c r="LB660" s="313"/>
      <c r="LD660" s="313"/>
      <c r="LF660" s="313"/>
      <c r="LH660" s="313"/>
      <c r="LJ660" s="313"/>
      <c r="LL660" s="313"/>
      <c r="LN660" s="313"/>
      <c r="LP660" s="313"/>
      <c r="LR660" s="313"/>
      <c r="LT660" s="313"/>
      <c r="LV660" s="313"/>
      <c r="LX660" s="313"/>
      <c r="LZ660" s="313"/>
      <c r="MB660" s="313"/>
      <c r="MD660" s="313"/>
      <c r="MF660" s="313"/>
      <c r="MH660" s="313"/>
      <c r="MJ660" s="313"/>
      <c r="ML660" s="313"/>
      <c r="MN660" s="313"/>
      <c r="MP660" s="313"/>
      <c r="MR660" s="313"/>
      <c r="MT660" s="313"/>
      <c r="MV660" s="313"/>
      <c r="MX660" s="313"/>
      <c r="MZ660" s="313"/>
      <c r="NB660" s="313"/>
      <c r="ND660" s="313"/>
      <c r="NF660" s="313"/>
      <c r="NH660" s="313"/>
      <c r="NJ660" s="313"/>
      <c r="NL660" s="313"/>
      <c r="NN660" s="313"/>
      <c r="NP660" s="313"/>
      <c r="NR660" s="313"/>
    </row>
    <row r="661" spans="1:382" s="281" customFormat="1" ht="150" customHeight="1">
      <c r="A661"/>
      <c r="B661"/>
      <c r="C661"/>
      <c r="D661"/>
      <c r="E661"/>
      <c r="F661"/>
      <c r="G661"/>
      <c r="H661"/>
      <c r="I661" t="str">
        <f>IF(M661="","",INDEX(Criterion_list!F:F,MATCH('MMS criteria'!M661,Criterion_list!C:C,0)))</f>
        <v/>
      </c>
      <c r="J661" s="312"/>
      <c r="K661" s="316" t="str">
        <f>IFERROR(IF(_xlfn.XLOOKUP($M661,Criterion_list!$C:$C,Criterion_list!A:A)=0,"",_xlfn.XLOOKUP($M661,Criterion_list!$C:$C,Criterion_list!A:A)),"")</f>
        <v/>
      </c>
      <c r="L661" s="317" t="str">
        <f>IFERROR(IF(_xlfn.XLOOKUP($M661,Criterion_list!$C:$C,Criterion_list!B:B)=0,"",_xlfn.XLOOKUP($M661,Criterion_list!$C:$C,Criterion_list!B:B)),"")</f>
        <v/>
      </c>
      <c r="M661" s="317" t="str">
        <f>IF(J661="","",_xlfn.XLOOKUP(J661,'Criteria Mapping'!B:B,'Criteria Mapping'!A:A))</f>
        <v/>
      </c>
      <c r="N661" s="318" t="str">
        <f>IFERROR(IF(_xlfn.XLOOKUP($J661,Criterion_list!$J:$J,Criterion_list!D:D)=0,"",_xlfn.XLOOKUP($J661,Criterion_list!$J:$J,Criterion_list!D:D)),"")</f>
        <v/>
      </c>
      <c r="O661" s="318" t="str">
        <f>IFERROR(IF(_xlfn.XLOOKUP($M661,Criterion_list!$C:$C,Criterion_list!E:E)=0,"",_xlfn.XLOOKUP($M661,Criterion_list!$C:$C,Criterion_list!E:E)),"")</f>
        <v/>
      </c>
      <c r="P661" s="330"/>
      <c r="Q661" s="304"/>
      <c r="R661" s="319" t="str">
        <f t="shared" si="10"/>
        <v/>
      </c>
      <c r="S661" s="304"/>
      <c r="T661" s="306"/>
      <c r="U661" s="305"/>
      <c r="V661" s="304"/>
      <c r="W661" s="304"/>
      <c r="X661" s="320" t="str">
        <f>IF(M661="","",_xlfn.XLOOKUP(M661,'Criteria Mapping'!A:A,'Criteria Mapping'!W:W))</f>
        <v/>
      </c>
      <c r="Y661" s="320" t="str">
        <f>IF(M661="","",_xlfn.XLOOKUP(M661,'Criteria Mapping'!A:A,'Criteria Mapping'!AH:AH))</f>
        <v/>
      </c>
      <c r="Z661" s="320" t="str">
        <f>IF(M661="","",_xlfn.XLOOKUP(M661,'Criteria Mapping'!A:A,'Criteria Mapping'!AD:AD))</f>
        <v/>
      </c>
      <c r="AA661"/>
      <c r="AC661" s="313"/>
      <c r="AE661" s="313"/>
      <c r="AG661" s="313"/>
      <c r="AI661" s="313"/>
      <c r="AK661" s="313"/>
      <c r="AM661" s="313"/>
      <c r="AO661" s="313"/>
      <c r="AQ661" s="313"/>
      <c r="AS661" s="313"/>
      <c r="AU661" s="313"/>
      <c r="KR661" s="313"/>
      <c r="KT661" s="313"/>
      <c r="KV661" s="313"/>
      <c r="KX661" s="313"/>
      <c r="KZ661" s="313"/>
      <c r="LB661" s="313"/>
      <c r="LD661" s="313"/>
      <c r="LF661" s="313"/>
      <c r="LH661" s="313"/>
      <c r="LJ661" s="313"/>
      <c r="LL661" s="313"/>
      <c r="LN661" s="313"/>
      <c r="LP661" s="313"/>
      <c r="LR661" s="313"/>
      <c r="LT661" s="313"/>
      <c r="LV661" s="313"/>
      <c r="LX661" s="313"/>
      <c r="LZ661" s="313"/>
      <c r="MB661" s="313"/>
      <c r="MD661" s="313"/>
      <c r="MF661" s="313"/>
      <c r="MH661" s="313"/>
      <c r="MJ661" s="313"/>
      <c r="ML661" s="313"/>
      <c r="MN661" s="313"/>
      <c r="MP661" s="313"/>
      <c r="MR661" s="313"/>
      <c r="MT661" s="313"/>
      <c r="MV661" s="313"/>
      <c r="MX661" s="313"/>
      <c r="MZ661" s="313"/>
      <c r="NB661" s="313"/>
      <c r="ND661" s="313"/>
      <c r="NF661" s="313"/>
      <c r="NH661" s="313"/>
      <c r="NJ661" s="313"/>
      <c r="NL661" s="313"/>
      <c r="NN661" s="313"/>
      <c r="NP661" s="313"/>
      <c r="NR661" s="313"/>
    </row>
    <row r="662" spans="1:382" s="281" customFormat="1" ht="150" customHeight="1">
      <c r="A662"/>
      <c r="B662"/>
      <c r="C662"/>
      <c r="D662"/>
      <c r="E662"/>
      <c r="F662"/>
      <c r="G662"/>
      <c r="H662"/>
      <c r="I662" t="str">
        <f>IF(M662="","",INDEX(Criterion_list!F:F,MATCH('MMS criteria'!M662,Criterion_list!C:C,0)))</f>
        <v/>
      </c>
      <c r="J662" s="312"/>
      <c r="K662" s="316" t="str">
        <f>IFERROR(IF(_xlfn.XLOOKUP($M662,Criterion_list!$C:$C,Criterion_list!A:A)=0,"",_xlfn.XLOOKUP($M662,Criterion_list!$C:$C,Criterion_list!A:A)),"")</f>
        <v/>
      </c>
      <c r="L662" s="317" t="str">
        <f>IFERROR(IF(_xlfn.XLOOKUP($M662,Criterion_list!$C:$C,Criterion_list!B:B)=0,"",_xlfn.XLOOKUP($M662,Criterion_list!$C:$C,Criterion_list!B:B)),"")</f>
        <v/>
      </c>
      <c r="M662" s="317" t="str">
        <f>IF(J662="","",_xlfn.XLOOKUP(J662,'Criteria Mapping'!B:B,'Criteria Mapping'!A:A))</f>
        <v/>
      </c>
      <c r="N662" s="318" t="str">
        <f>IFERROR(IF(_xlfn.XLOOKUP($J662,Criterion_list!$J:$J,Criterion_list!D:D)=0,"",_xlfn.XLOOKUP($J662,Criterion_list!$J:$J,Criterion_list!D:D)),"")</f>
        <v/>
      </c>
      <c r="O662" s="318" t="str">
        <f>IFERROR(IF(_xlfn.XLOOKUP($M662,Criterion_list!$C:$C,Criterion_list!E:E)=0,"",_xlfn.XLOOKUP($M662,Criterion_list!$C:$C,Criterion_list!E:E)),"")</f>
        <v/>
      </c>
      <c r="P662" s="330"/>
      <c r="Q662" s="304"/>
      <c r="R662" s="319" t="str">
        <f t="shared" si="10"/>
        <v/>
      </c>
      <c r="S662" s="304"/>
      <c r="T662" s="306"/>
      <c r="U662" s="305"/>
      <c r="V662" s="304"/>
      <c r="W662" s="304"/>
      <c r="X662" s="320" t="str">
        <f>IF(M662="","",_xlfn.XLOOKUP(M662,'Criteria Mapping'!A:A,'Criteria Mapping'!W:W))</f>
        <v/>
      </c>
      <c r="Y662" s="320" t="str">
        <f>IF(M662="","",_xlfn.XLOOKUP(M662,'Criteria Mapping'!A:A,'Criteria Mapping'!AH:AH))</f>
        <v/>
      </c>
      <c r="Z662" s="320" t="str">
        <f>IF(M662="","",_xlfn.XLOOKUP(M662,'Criteria Mapping'!A:A,'Criteria Mapping'!AD:AD))</f>
        <v/>
      </c>
      <c r="AA662"/>
      <c r="AC662" s="313"/>
      <c r="AE662" s="313"/>
      <c r="AG662" s="313"/>
      <c r="AI662" s="313"/>
      <c r="AK662" s="313"/>
      <c r="AM662" s="313"/>
      <c r="AO662" s="313"/>
      <c r="AQ662" s="313"/>
      <c r="AS662" s="313"/>
      <c r="AU662" s="313"/>
      <c r="KR662" s="313"/>
      <c r="KT662" s="313"/>
      <c r="KV662" s="313"/>
      <c r="KX662" s="313"/>
      <c r="KZ662" s="313"/>
      <c r="LB662" s="313"/>
      <c r="LD662" s="313"/>
      <c r="LF662" s="313"/>
      <c r="LH662" s="313"/>
      <c r="LJ662" s="313"/>
      <c r="LL662" s="313"/>
      <c r="LN662" s="313"/>
      <c r="LP662" s="313"/>
      <c r="LR662" s="313"/>
      <c r="LT662" s="313"/>
      <c r="LV662" s="313"/>
      <c r="LX662" s="313"/>
      <c r="LZ662" s="313"/>
      <c r="MB662" s="313"/>
      <c r="MD662" s="313"/>
      <c r="MF662" s="313"/>
      <c r="MH662" s="313"/>
      <c r="MJ662" s="313"/>
      <c r="ML662" s="313"/>
      <c r="MN662" s="313"/>
      <c r="MP662" s="313"/>
      <c r="MR662" s="313"/>
      <c r="MT662" s="313"/>
      <c r="MV662" s="313"/>
      <c r="MX662" s="313"/>
      <c r="MZ662" s="313"/>
      <c r="NB662" s="313"/>
      <c r="ND662" s="313"/>
      <c r="NF662" s="313"/>
      <c r="NH662" s="313"/>
      <c r="NJ662" s="313"/>
      <c r="NL662" s="313"/>
      <c r="NN662" s="313"/>
      <c r="NP662" s="313"/>
      <c r="NR662" s="313"/>
    </row>
    <row r="663" spans="1:382" s="281" customFormat="1" ht="150" customHeight="1">
      <c r="A663"/>
      <c r="B663"/>
      <c r="C663"/>
      <c r="D663"/>
      <c r="E663"/>
      <c r="F663"/>
      <c r="G663"/>
      <c r="H663"/>
      <c r="I663" t="str">
        <f>IF(M663="","",INDEX(Criterion_list!F:F,MATCH('MMS criteria'!M663,Criterion_list!C:C,0)))</f>
        <v/>
      </c>
      <c r="J663" s="312"/>
      <c r="K663" s="316" t="str">
        <f>IFERROR(IF(_xlfn.XLOOKUP($M663,Criterion_list!$C:$C,Criterion_list!A:A)=0,"",_xlfn.XLOOKUP($M663,Criterion_list!$C:$C,Criterion_list!A:A)),"")</f>
        <v/>
      </c>
      <c r="L663" s="317" t="str">
        <f>IFERROR(IF(_xlfn.XLOOKUP($M663,Criterion_list!$C:$C,Criterion_list!B:B)=0,"",_xlfn.XLOOKUP($M663,Criterion_list!$C:$C,Criterion_list!B:B)),"")</f>
        <v/>
      </c>
      <c r="M663" s="317" t="str">
        <f>IF(J663="","",_xlfn.XLOOKUP(J663,'Criteria Mapping'!B:B,'Criteria Mapping'!A:A))</f>
        <v/>
      </c>
      <c r="N663" s="318" t="str">
        <f>IFERROR(IF(_xlfn.XLOOKUP($J663,Criterion_list!$J:$J,Criterion_list!D:D)=0,"",_xlfn.XLOOKUP($J663,Criterion_list!$J:$J,Criterion_list!D:D)),"")</f>
        <v/>
      </c>
      <c r="O663" s="318" t="str">
        <f>IFERROR(IF(_xlfn.XLOOKUP($M663,Criterion_list!$C:$C,Criterion_list!E:E)=0,"",_xlfn.XLOOKUP($M663,Criterion_list!$C:$C,Criterion_list!E:E)),"")</f>
        <v/>
      </c>
      <c r="P663" s="330"/>
      <c r="Q663" s="304"/>
      <c r="R663" s="319" t="str">
        <f t="shared" si="10"/>
        <v/>
      </c>
      <c r="S663" s="304"/>
      <c r="T663" s="306"/>
      <c r="U663" s="305"/>
      <c r="V663" s="304"/>
      <c r="W663" s="304"/>
      <c r="X663" s="320" t="str">
        <f>IF(M663="","",_xlfn.XLOOKUP(M663,'Criteria Mapping'!A:A,'Criteria Mapping'!W:W))</f>
        <v/>
      </c>
      <c r="Y663" s="320" t="str">
        <f>IF(M663="","",_xlfn.XLOOKUP(M663,'Criteria Mapping'!A:A,'Criteria Mapping'!AH:AH))</f>
        <v/>
      </c>
      <c r="Z663" s="320" t="str">
        <f>IF(M663="","",_xlfn.XLOOKUP(M663,'Criteria Mapping'!A:A,'Criteria Mapping'!AD:AD))</f>
        <v/>
      </c>
      <c r="AA663"/>
      <c r="AC663" s="313"/>
      <c r="AE663" s="313"/>
      <c r="AG663" s="313"/>
      <c r="AI663" s="313"/>
      <c r="AK663" s="313"/>
      <c r="AM663" s="313"/>
      <c r="AO663" s="313"/>
      <c r="AQ663" s="313"/>
      <c r="AS663" s="313"/>
      <c r="AU663" s="313"/>
      <c r="KR663" s="313"/>
      <c r="KT663" s="313"/>
      <c r="KV663" s="313"/>
      <c r="KX663" s="313"/>
      <c r="KZ663" s="313"/>
      <c r="LB663" s="313"/>
      <c r="LD663" s="313"/>
      <c r="LF663" s="313"/>
      <c r="LH663" s="313"/>
      <c r="LJ663" s="313"/>
      <c r="LL663" s="313"/>
      <c r="LN663" s="313"/>
      <c r="LP663" s="313"/>
      <c r="LR663" s="313"/>
      <c r="LT663" s="313"/>
      <c r="LV663" s="313"/>
      <c r="LX663" s="313"/>
      <c r="LZ663" s="313"/>
      <c r="MB663" s="313"/>
      <c r="MD663" s="313"/>
      <c r="MF663" s="313"/>
      <c r="MH663" s="313"/>
      <c r="MJ663" s="313"/>
      <c r="ML663" s="313"/>
      <c r="MN663" s="313"/>
      <c r="MP663" s="313"/>
      <c r="MR663" s="313"/>
      <c r="MT663" s="313"/>
      <c r="MV663" s="313"/>
      <c r="MX663" s="313"/>
      <c r="MZ663" s="313"/>
      <c r="NB663" s="313"/>
      <c r="ND663" s="313"/>
      <c r="NF663" s="313"/>
      <c r="NH663" s="313"/>
      <c r="NJ663" s="313"/>
      <c r="NL663" s="313"/>
      <c r="NN663" s="313"/>
      <c r="NP663" s="313"/>
      <c r="NR663" s="313"/>
    </row>
    <row r="664" spans="1:382" s="281" customFormat="1" ht="150" customHeight="1">
      <c r="A664"/>
      <c r="B664"/>
      <c r="C664"/>
      <c r="D664"/>
      <c r="E664"/>
      <c r="F664"/>
      <c r="G664"/>
      <c r="H664"/>
      <c r="I664" t="str">
        <f>IF(M664="","",INDEX(Criterion_list!F:F,MATCH('MMS criteria'!M664,Criterion_list!C:C,0)))</f>
        <v/>
      </c>
      <c r="J664" s="312"/>
      <c r="K664" s="316" t="str">
        <f>IFERROR(IF(_xlfn.XLOOKUP($M664,Criterion_list!$C:$C,Criterion_list!A:A)=0,"",_xlfn.XLOOKUP($M664,Criterion_list!$C:$C,Criterion_list!A:A)),"")</f>
        <v/>
      </c>
      <c r="L664" s="317" t="str">
        <f>IFERROR(IF(_xlfn.XLOOKUP($M664,Criterion_list!$C:$C,Criterion_list!B:B)=0,"",_xlfn.XLOOKUP($M664,Criterion_list!$C:$C,Criterion_list!B:B)),"")</f>
        <v/>
      </c>
      <c r="M664" s="317" t="str">
        <f>IF(J664="","",_xlfn.XLOOKUP(J664,'Criteria Mapping'!B:B,'Criteria Mapping'!A:A))</f>
        <v/>
      </c>
      <c r="N664" s="318" t="str">
        <f>IFERROR(IF(_xlfn.XLOOKUP($J664,Criterion_list!$J:$J,Criterion_list!D:D)=0,"",_xlfn.XLOOKUP($J664,Criterion_list!$J:$J,Criterion_list!D:D)),"")</f>
        <v/>
      </c>
      <c r="O664" s="318" t="str">
        <f>IFERROR(IF(_xlfn.XLOOKUP($M664,Criterion_list!$C:$C,Criterion_list!E:E)=0,"",_xlfn.XLOOKUP($M664,Criterion_list!$C:$C,Criterion_list!E:E)),"")</f>
        <v/>
      </c>
      <c r="P664" s="330"/>
      <c r="Q664" s="304"/>
      <c r="R664" s="319" t="str">
        <f t="shared" si="10"/>
        <v/>
      </c>
      <c r="S664" s="304"/>
      <c r="T664" s="306"/>
      <c r="U664" s="305"/>
      <c r="V664" s="304"/>
      <c r="W664" s="304"/>
      <c r="X664" s="320" t="str">
        <f>IF(M664="","",_xlfn.XLOOKUP(M664,'Criteria Mapping'!A:A,'Criteria Mapping'!W:W))</f>
        <v/>
      </c>
      <c r="Y664" s="320" t="str">
        <f>IF(M664="","",_xlfn.XLOOKUP(M664,'Criteria Mapping'!A:A,'Criteria Mapping'!AH:AH))</f>
        <v/>
      </c>
      <c r="Z664" s="320" t="str">
        <f>IF(M664="","",_xlfn.XLOOKUP(M664,'Criteria Mapping'!A:A,'Criteria Mapping'!AD:AD))</f>
        <v/>
      </c>
      <c r="AA664"/>
      <c r="AC664" s="313"/>
      <c r="AE664" s="313"/>
      <c r="AG664" s="313"/>
      <c r="AI664" s="313"/>
      <c r="AK664" s="313"/>
      <c r="AM664" s="313"/>
      <c r="AO664" s="313"/>
      <c r="AQ664" s="313"/>
      <c r="AS664" s="313"/>
      <c r="AU664" s="313"/>
      <c r="KR664" s="313"/>
      <c r="KT664" s="313"/>
      <c r="KV664" s="313"/>
      <c r="KX664" s="313"/>
      <c r="KZ664" s="313"/>
      <c r="LB664" s="313"/>
      <c r="LD664" s="313"/>
      <c r="LF664" s="313"/>
      <c r="LH664" s="313"/>
      <c r="LJ664" s="313"/>
      <c r="LL664" s="313"/>
      <c r="LN664" s="313"/>
      <c r="LP664" s="313"/>
      <c r="LR664" s="313"/>
      <c r="LT664" s="313"/>
      <c r="LV664" s="313"/>
      <c r="LX664" s="313"/>
      <c r="LZ664" s="313"/>
      <c r="MB664" s="313"/>
      <c r="MD664" s="313"/>
      <c r="MF664" s="313"/>
      <c r="MH664" s="313"/>
      <c r="MJ664" s="313"/>
      <c r="ML664" s="313"/>
      <c r="MN664" s="313"/>
      <c r="MP664" s="313"/>
      <c r="MR664" s="313"/>
      <c r="MT664" s="313"/>
      <c r="MV664" s="313"/>
      <c r="MX664" s="313"/>
      <c r="MZ664" s="313"/>
      <c r="NB664" s="313"/>
      <c r="ND664" s="313"/>
      <c r="NF664" s="313"/>
      <c r="NH664" s="313"/>
      <c r="NJ664" s="313"/>
      <c r="NL664" s="313"/>
      <c r="NN664" s="313"/>
      <c r="NP664" s="313"/>
      <c r="NR664" s="313"/>
    </row>
    <row r="665" spans="1:382" s="281" customFormat="1" ht="150" customHeight="1">
      <c r="A665"/>
      <c r="B665"/>
      <c r="C665"/>
      <c r="D665"/>
      <c r="E665"/>
      <c r="F665"/>
      <c r="G665"/>
      <c r="H665"/>
      <c r="I665" t="str">
        <f>IF(M665="","",INDEX(Criterion_list!F:F,MATCH('MMS criteria'!M665,Criterion_list!C:C,0)))</f>
        <v/>
      </c>
      <c r="J665" s="312"/>
      <c r="K665" s="316" t="str">
        <f>IFERROR(IF(_xlfn.XLOOKUP($M665,Criterion_list!$C:$C,Criterion_list!A:A)=0,"",_xlfn.XLOOKUP($M665,Criterion_list!$C:$C,Criterion_list!A:A)),"")</f>
        <v/>
      </c>
      <c r="L665" s="317" t="str">
        <f>IFERROR(IF(_xlfn.XLOOKUP($M665,Criterion_list!$C:$C,Criterion_list!B:B)=0,"",_xlfn.XLOOKUP($M665,Criterion_list!$C:$C,Criterion_list!B:B)),"")</f>
        <v/>
      </c>
      <c r="M665" s="317" t="str">
        <f>IF(J665="","",_xlfn.XLOOKUP(J665,'Criteria Mapping'!B:B,'Criteria Mapping'!A:A))</f>
        <v/>
      </c>
      <c r="N665" s="318" t="str">
        <f>IFERROR(IF(_xlfn.XLOOKUP($J665,Criterion_list!$J:$J,Criterion_list!D:D)=0,"",_xlfn.XLOOKUP($J665,Criterion_list!$J:$J,Criterion_list!D:D)),"")</f>
        <v/>
      </c>
      <c r="O665" s="318" t="str">
        <f>IFERROR(IF(_xlfn.XLOOKUP($M665,Criterion_list!$C:$C,Criterion_list!E:E)=0,"",_xlfn.XLOOKUP($M665,Criterion_list!$C:$C,Criterion_list!E:E)),"")</f>
        <v/>
      </c>
      <c r="P665" s="330"/>
      <c r="Q665" s="304"/>
      <c r="R665" s="319" t="str">
        <f t="shared" si="10"/>
        <v/>
      </c>
      <c r="S665" s="304"/>
      <c r="T665" s="306"/>
      <c r="U665" s="305"/>
      <c r="V665" s="304"/>
      <c r="W665" s="304"/>
      <c r="X665" s="320" t="str">
        <f>IF(M665="","",_xlfn.XLOOKUP(M665,'Criteria Mapping'!A:A,'Criteria Mapping'!W:W))</f>
        <v/>
      </c>
      <c r="Y665" s="320" t="str">
        <f>IF(M665="","",_xlfn.XLOOKUP(M665,'Criteria Mapping'!A:A,'Criteria Mapping'!AH:AH))</f>
        <v/>
      </c>
      <c r="Z665" s="320" t="str">
        <f>IF(M665="","",_xlfn.XLOOKUP(M665,'Criteria Mapping'!A:A,'Criteria Mapping'!AD:AD))</f>
        <v/>
      </c>
      <c r="AA665"/>
      <c r="AC665" s="313"/>
      <c r="AE665" s="313"/>
      <c r="AG665" s="313"/>
      <c r="AI665" s="313"/>
      <c r="AK665" s="313"/>
      <c r="AM665" s="313"/>
      <c r="AO665" s="313"/>
      <c r="AQ665" s="313"/>
      <c r="AS665" s="313"/>
      <c r="AU665" s="313"/>
      <c r="KR665" s="313"/>
      <c r="KT665" s="313"/>
      <c r="KV665" s="313"/>
      <c r="KX665" s="313"/>
      <c r="KZ665" s="313"/>
      <c r="LB665" s="313"/>
      <c r="LD665" s="313"/>
      <c r="LF665" s="313"/>
      <c r="LH665" s="313"/>
      <c r="LJ665" s="313"/>
      <c r="LL665" s="313"/>
      <c r="LN665" s="313"/>
      <c r="LP665" s="313"/>
      <c r="LR665" s="313"/>
      <c r="LT665" s="313"/>
      <c r="LV665" s="313"/>
      <c r="LX665" s="313"/>
      <c r="LZ665" s="313"/>
      <c r="MB665" s="313"/>
      <c r="MD665" s="313"/>
      <c r="MF665" s="313"/>
      <c r="MH665" s="313"/>
      <c r="MJ665" s="313"/>
      <c r="ML665" s="313"/>
      <c r="MN665" s="313"/>
      <c r="MP665" s="313"/>
      <c r="MR665" s="313"/>
      <c r="MT665" s="313"/>
      <c r="MV665" s="313"/>
      <c r="MX665" s="313"/>
      <c r="MZ665" s="313"/>
      <c r="NB665" s="313"/>
      <c r="ND665" s="313"/>
      <c r="NF665" s="313"/>
      <c r="NH665" s="313"/>
      <c r="NJ665" s="313"/>
      <c r="NL665" s="313"/>
      <c r="NN665" s="313"/>
      <c r="NP665" s="313"/>
      <c r="NR665" s="313"/>
    </row>
    <row r="666" spans="1:382" s="281" customFormat="1" ht="150" customHeight="1">
      <c r="A666"/>
      <c r="B666"/>
      <c r="C666"/>
      <c r="D666"/>
      <c r="E666"/>
      <c r="F666"/>
      <c r="G666"/>
      <c r="H666"/>
      <c r="I666" t="str">
        <f>IF(M666="","",INDEX(Criterion_list!F:F,MATCH('MMS criteria'!M666,Criterion_list!C:C,0)))</f>
        <v/>
      </c>
      <c r="J666" s="312"/>
      <c r="K666" s="316" t="str">
        <f>IFERROR(IF(_xlfn.XLOOKUP($M666,Criterion_list!$C:$C,Criterion_list!A:A)=0,"",_xlfn.XLOOKUP($M666,Criterion_list!$C:$C,Criterion_list!A:A)),"")</f>
        <v/>
      </c>
      <c r="L666" s="317" t="str">
        <f>IFERROR(IF(_xlfn.XLOOKUP($M666,Criterion_list!$C:$C,Criterion_list!B:B)=0,"",_xlfn.XLOOKUP($M666,Criterion_list!$C:$C,Criterion_list!B:B)),"")</f>
        <v/>
      </c>
      <c r="M666" s="317" t="str">
        <f>IF(J666="","",_xlfn.XLOOKUP(J666,'Criteria Mapping'!B:B,'Criteria Mapping'!A:A))</f>
        <v/>
      </c>
      <c r="N666" s="318" t="str">
        <f>IFERROR(IF(_xlfn.XLOOKUP($J666,Criterion_list!$J:$J,Criterion_list!D:D)=0,"",_xlfn.XLOOKUP($J666,Criterion_list!$J:$J,Criterion_list!D:D)),"")</f>
        <v/>
      </c>
      <c r="O666" s="318" t="str">
        <f>IFERROR(IF(_xlfn.XLOOKUP($M666,Criterion_list!$C:$C,Criterion_list!E:E)=0,"",_xlfn.XLOOKUP($M666,Criterion_list!$C:$C,Criterion_list!E:E)),"")</f>
        <v/>
      </c>
      <c r="P666" s="330"/>
      <c r="Q666" s="304"/>
      <c r="R666" s="319" t="str">
        <f t="shared" si="10"/>
        <v/>
      </c>
      <c r="S666" s="304"/>
      <c r="T666" s="306"/>
      <c r="U666" s="305"/>
      <c r="V666" s="304"/>
      <c r="W666" s="304"/>
      <c r="X666" s="320" t="str">
        <f>IF(M666="","",_xlfn.XLOOKUP(M666,'Criteria Mapping'!A:A,'Criteria Mapping'!W:W))</f>
        <v/>
      </c>
      <c r="Y666" s="320" t="str">
        <f>IF(M666="","",_xlfn.XLOOKUP(M666,'Criteria Mapping'!A:A,'Criteria Mapping'!AH:AH))</f>
        <v/>
      </c>
      <c r="Z666" s="320" t="str">
        <f>IF(M666="","",_xlfn.XLOOKUP(M666,'Criteria Mapping'!A:A,'Criteria Mapping'!AD:AD))</f>
        <v/>
      </c>
      <c r="AA666"/>
      <c r="AC666" s="313"/>
      <c r="AE666" s="313"/>
      <c r="AG666" s="313"/>
      <c r="AI666" s="313"/>
      <c r="AK666" s="313"/>
      <c r="AM666" s="313"/>
      <c r="AO666" s="313"/>
      <c r="AQ666" s="313"/>
      <c r="AS666" s="313"/>
      <c r="AU666" s="313"/>
      <c r="KR666" s="313"/>
      <c r="KT666" s="313"/>
      <c r="KV666" s="313"/>
      <c r="KX666" s="313"/>
      <c r="KZ666" s="313"/>
      <c r="LB666" s="313"/>
      <c r="LD666" s="313"/>
      <c r="LF666" s="313"/>
      <c r="LH666" s="313"/>
      <c r="LJ666" s="313"/>
      <c r="LL666" s="313"/>
      <c r="LN666" s="313"/>
      <c r="LP666" s="313"/>
      <c r="LR666" s="313"/>
      <c r="LT666" s="313"/>
      <c r="LV666" s="313"/>
      <c r="LX666" s="313"/>
      <c r="LZ666" s="313"/>
      <c r="MB666" s="313"/>
      <c r="MD666" s="313"/>
      <c r="MF666" s="313"/>
      <c r="MH666" s="313"/>
      <c r="MJ666" s="313"/>
      <c r="ML666" s="313"/>
      <c r="MN666" s="313"/>
      <c r="MP666" s="313"/>
      <c r="MR666" s="313"/>
      <c r="MT666" s="313"/>
      <c r="MV666" s="313"/>
      <c r="MX666" s="313"/>
      <c r="MZ666" s="313"/>
      <c r="NB666" s="313"/>
      <c r="ND666" s="313"/>
      <c r="NF666" s="313"/>
      <c r="NH666" s="313"/>
      <c r="NJ666" s="313"/>
      <c r="NL666" s="313"/>
      <c r="NN666" s="313"/>
      <c r="NP666" s="313"/>
      <c r="NR666" s="313"/>
    </row>
    <row r="667" spans="1:382" s="281" customFormat="1" ht="150" customHeight="1">
      <c r="A667"/>
      <c r="B667"/>
      <c r="C667"/>
      <c r="D667"/>
      <c r="E667"/>
      <c r="F667"/>
      <c r="G667"/>
      <c r="H667"/>
      <c r="I667" t="str">
        <f>IF(M667="","",INDEX(Criterion_list!F:F,MATCH('MMS criteria'!M667,Criterion_list!C:C,0)))</f>
        <v/>
      </c>
      <c r="J667" s="312"/>
      <c r="K667" s="316" t="str">
        <f>IFERROR(IF(_xlfn.XLOOKUP($M667,Criterion_list!$C:$C,Criterion_list!A:A)=0,"",_xlfn.XLOOKUP($M667,Criterion_list!$C:$C,Criterion_list!A:A)),"")</f>
        <v/>
      </c>
      <c r="L667" s="317" t="str">
        <f>IFERROR(IF(_xlfn.XLOOKUP($M667,Criterion_list!$C:$C,Criterion_list!B:B)=0,"",_xlfn.XLOOKUP($M667,Criterion_list!$C:$C,Criterion_list!B:B)),"")</f>
        <v/>
      </c>
      <c r="M667" s="317" t="str">
        <f>IF(J667="","",_xlfn.XLOOKUP(J667,'Criteria Mapping'!B:B,'Criteria Mapping'!A:A))</f>
        <v/>
      </c>
      <c r="N667" s="318" t="str">
        <f>IFERROR(IF(_xlfn.XLOOKUP($J667,Criterion_list!$J:$J,Criterion_list!D:D)=0,"",_xlfn.XLOOKUP($J667,Criterion_list!$J:$J,Criterion_list!D:D)),"")</f>
        <v/>
      </c>
      <c r="O667" s="318" t="str">
        <f>IFERROR(IF(_xlfn.XLOOKUP($M667,Criterion_list!$C:$C,Criterion_list!E:E)=0,"",_xlfn.XLOOKUP($M667,Criterion_list!$C:$C,Criterion_list!E:E)),"")</f>
        <v/>
      </c>
      <c r="P667" s="330"/>
      <c r="Q667" s="304"/>
      <c r="R667" s="319" t="str">
        <f t="shared" si="10"/>
        <v/>
      </c>
      <c r="S667" s="304"/>
      <c r="T667" s="306"/>
      <c r="U667" s="305"/>
      <c r="V667" s="304"/>
      <c r="W667" s="304"/>
      <c r="X667" s="320" t="str">
        <f>IF(M667="","",_xlfn.XLOOKUP(M667,'Criteria Mapping'!A:A,'Criteria Mapping'!W:W))</f>
        <v/>
      </c>
      <c r="Y667" s="320" t="str">
        <f>IF(M667="","",_xlfn.XLOOKUP(M667,'Criteria Mapping'!A:A,'Criteria Mapping'!AH:AH))</f>
        <v/>
      </c>
      <c r="Z667" s="320" t="str">
        <f>IF(M667="","",_xlfn.XLOOKUP(M667,'Criteria Mapping'!A:A,'Criteria Mapping'!AD:AD))</f>
        <v/>
      </c>
      <c r="AA667"/>
      <c r="AC667" s="313"/>
      <c r="AE667" s="313"/>
      <c r="AG667" s="313"/>
      <c r="AI667" s="313"/>
      <c r="AK667" s="313"/>
      <c r="AM667" s="313"/>
      <c r="AO667" s="313"/>
      <c r="AQ667" s="313"/>
      <c r="AS667" s="313"/>
      <c r="AU667" s="313"/>
      <c r="KR667" s="313"/>
      <c r="KT667" s="313"/>
      <c r="KV667" s="313"/>
      <c r="KX667" s="313"/>
      <c r="KZ667" s="313"/>
      <c r="LB667" s="313"/>
      <c r="LD667" s="313"/>
      <c r="LF667" s="313"/>
      <c r="LH667" s="313"/>
      <c r="LJ667" s="313"/>
      <c r="LL667" s="313"/>
      <c r="LN667" s="313"/>
      <c r="LP667" s="313"/>
      <c r="LR667" s="313"/>
      <c r="LT667" s="313"/>
      <c r="LV667" s="313"/>
      <c r="LX667" s="313"/>
      <c r="LZ667" s="313"/>
      <c r="MB667" s="313"/>
      <c r="MD667" s="313"/>
      <c r="MF667" s="313"/>
      <c r="MH667" s="313"/>
      <c r="MJ667" s="313"/>
      <c r="ML667" s="313"/>
      <c r="MN667" s="313"/>
      <c r="MP667" s="313"/>
      <c r="MR667" s="313"/>
      <c r="MT667" s="313"/>
      <c r="MV667" s="313"/>
      <c r="MX667" s="313"/>
      <c r="MZ667" s="313"/>
      <c r="NB667" s="313"/>
      <c r="ND667" s="313"/>
      <c r="NF667" s="313"/>
      <c r="NH667" s="313"/>
      <c r="NJ667" s="313"/>
      <c r="NL667" s="313"/>
      <c r="NN667" s="313"/>
      <c r="NP667" s="313"/>
      <c r="NR667" s="313"/>
    </row>
    <row r="668" spans="1:382" s="281" customFormat="1" ht="150" customHeight="1">
      <c r="A668"/>
      <c r="B668"/>
      <c r="C668"/>
      <c r="D668"/>
      <c r="E668"/>
      <c r="F668"/>
      <c r="G668"/>
      <c r="H668"/>
      <c r="I668" t="str">
        <f>IF(M668="","",INDEX(Criterion_list!F:F,MATCH('MMS criteria'!M668,Criterion_list!C:C,0)))</f>
        <v/>
      </c>
      <c r="J668" s="312"/>
      <c r="K668" s="316" t="str">
        <f>IFERROR(IF(_xlfn.XLOOKUP($M668,Criterion_list!$C:$C,Criterion_list!A:A)=0,"",_xlfn.XLOOKUP($M668,Criterion_list!$C:$C,Criterion_list!A:A)),"")</f>
        <v/>
      </c>
      <c r="L668" s="317" t="str">
        <f>IFERROR(IF(_xlfn.XLOOKUP($M668,Criterion_list!$C:$C,Criterion_list!B:B)=0,"",_xlfn.XLOOKUP($M668,Criterion_list!$C:$C,Criterion_list!B:B)),"")</f>
        <v/>
      </c>
      <c r="M668" s="317" t="str">
        <f>IF(J668="","",_xlfn.XLOOKUP(J668,'Criteria Mapping'!B:B,'Criteria Mapping'!A:A))</f>
        <v/>
      </c>
      <c r="N668" s="318" t="str">
        <f>IFERROR(IF(_xlfn.XLOOKUP($J668,Criterion_list!$J:$J,Criterion_list!D:D)=0,"",_xlfn.XLOOKUP($J668,Criterion_list!$J:$J,Criterion_list!D:D)),"")</f>
        <v/>
      </c>
      <c r="O668" s="318" t="str">
        <f>IFERROR(IF(_xlfn.XLOOKUP($M668,Criterion_list!$C:$C,Criterion_list!E:E)=0,"",_xlfn.XLOOKUP($M668,Criterion_list!$C:$C,Criterion_list!E:E)),"")</f>
        <v/>
      </c>
      <c r="P668" s="330"/>
      <c r="Q668" s="304"/>
      <c r="R668" s="319" t="str">
        <f t="shared" si="10"/>
        <v/>
      </c>
      <c r="S668" s="304"/>
      <c r="T668" s="306"/>
      <c r="U668" s="305"/>
      <c r="V668" s="304"/>
      <c r="W668" s="304"/>
      <c r="X668" s="320" t="str">
        <f>IF(M668="","",_xlfn.XLOOKUP(M668,'Criteria Mapping'!A:A,'Criteria Mapping'!W:W))</f>
        <v/>
      </c>
      <c r="Y668" s="320" t="str">
        <f>IF(M668="","",_xlfn.XLOOKUP(M668,'Criteria Mapping'!A:A,'Criteria Mapping'!AH:AH))</f>
        <v/>
      </c>
      <c r="Z668" s="320" t="str">
        <f>IF(M668="","",_xlfn.XLOOKUP(M668,'Criteria Mapping'!A:A,'Criteria Mapping'!AD:AD))</f>
        <v/>
      </c>
      <c r="AA668"/>
      <c r="AC668" s="313"/>
      <c r="AE668" s="313"/>
      <c r="AG668" s="313"/>
      <c r="AI668" s="313"/>
      <c r="AK668" s="313"/>
      <c r="AM668" s="313"/>
      <c r="AO668" s="313"/>
      <c r="AQ668" s="313"/>
      <c r="AS668" s="313"/>
      <c r="AU668" s="313"/>
      <c r="KR668" s="313"/>
      <c r="KT668" s="313"/>
      <c r="KV668" s="313"/>
      <c r="KX668" s="313"/>
      <c r="KZ668" s="313"/>
      <c r="LB668" s="313"/>
      <c r="LD668" s="313"/>
      <c r="LF668" s="313"/>
      <c r="LH668" s="313"/>
      <c r="LJ668" s="313"/>
      <c r="LL668" s="313"/>
      <c r="LN668" s="313"/>
      <c r="LP668" s="313"/>
      <c r="LR668" s="313"/>
      <c r="LT668" s="313"/>
      <c r="LV668" s="313"/>
      <c r="LX668" s="313"/>
      <c r="LZ668" s="313"/>
      <c r="MB668" s="313"/>
      <c r="MD668" s="313"/>
      <c r="MF668" s="313"/>
      <c r="MH668" s="313"/>
      <c r="MJ668" s="313"/>
      <c r="ML668" s="313"/>
      <c r="MN668" s="313"/>
      <c r="MP668" s="313"/>
      <c r="MR668" s="313"/>
      <c r="MT668" s="313"/>
      <c r="MV668" s="313"/>
      <c r="MX668" s="313"/>
      <c r="MZ668" s="313"/>
      <c r="NB668" s="313"/>
      <c r="ND668" s="313"/>
      <c r="NF668" s="313"/>
      <c r="NH668" s="313"/>
      <c r="NJ668" s="313"/>
      <c r="NL668" s="313"/>
      <c r="NN668" s="313"/>
      <c r="NP668" s="313"/>
      <c r="NR668" s="313"/>
    </row>
    <row r="669" spans="1:382" s="281" customFormat="1" ht="150" customHeight="1">
      <c r="A669"/>
      <c r="B669"/>
      <c r="C669"/>
      <c r="D669"/>
      <c r="E669"/>
      <c r="F669"/>
      <c r="G669"/>
      <c r="H669"/>
      <c r="I669" t="str">
        <f>IF(M669="","",INDEX(Criterion_list!F:F,MATCH('MMS criteria'!M669,Criterion_list!C:C,0)))</f>
        <v/>
      </c>
      <c r="J669" s="312"/>
      <c r="K669" s="316" t="str">
        <f>IFERROR(IF(_xlfn.XLOOKUP($M669,Criterion_list!$C:$C,Criterion_list!A:A)=0,"",_xlfn.XLOOKUP($M669,Criterion_list!$C:$C,Criterion_list!A:A)),"")</f>
        <v/>
      </c>
      <c r="L669" s="317" t="str">
        <f>IFERROR(IF(_xlfn.XLOOKUP($M669,Criterion_list!$C:$C,Criterion_list!B:B)=0,"",_xlfn.XLOOKUP($M669,Criterion_list!$C:$C,Criterion_list!B:B)),"")</f>
        <v/>
      </c>
      <c r="M669" s="317" t="str">
        <f>IF(J669="","",_xlfn.XLOOKUP(J669,'Criteria Mapping'!B:B,'Criteria Mapping'!A:A))</f>
        <v/>
      </c>
      <c r="N669" s="318" t="str">
        <f>IFERROR(IF(_xlfn.XLOOKUP($J669,Criterion_list!$J:$J,Criterion_list!D:D)=0,"",_xlfn.XLOOKUP($J669,Criterion_list!$J:$J,Criterion_list!D:D)),"")</f>
        <v/>
      </c>
      <c r="O669" s="318" t="str">
        <f>IFERROR(IF(_xlfn.XLOOKUP($M669,Criterion_list!$C:$C,Criterion_list!E:E)=0,"",_xlfn.XLOOKUP($M669,Criterion_list!$C:$C,Criterion_list!E:E)),"")</f>
        <v/>
      </c>
      <c r="P669" s="330"/>
      <c r="Q669" s="304"/>
      <c r="R669" s="319" t="str">
        <f t="shared" si="10"/>
        <v/>
      </c>
      <c r="S669" s="304"/>
      <c r="T669" s="306"/>
      <c r="U669" s="305"/>
      <c r="V669" s="304"/>
      <c r="W669" s="304"/>
      <c r="X669" s="320" t="str">
        <f>IF(M669="","",_xlfn.XLOOKUP(M669,'Criteria Mapping'!A:A,'Criteria Mapping'!W:W))</f>
        <v/>
      </c>
      <c r="Y669" s="320" t="str">
        <f>IF(M669="","",_xlfn.XLOOKUP(M669,'Criteria Mapping'!A:A,'Criteria Mapping'!AH:AH))</f>
        <v/>
      </c>
      <c r="Z669" s="320" t="str">
        <f>IF(M669="","",_xlfn.XLOOKUP(M669,'Criteria Mapping'!A:A,'Criteria Mapping'!AD:AD))</f>
        <v/>
      </c>
      <c r="AA669"/>
      <c r="AC669" s="313"/>
      <c r="AE669" s="313"/>
      <c r="AG669" s="313"/>
      <c r="AI669" s="313"/>
      <c r="AK669" s="313"/>
      <c r="AM669" s="313"/>
      <c r="AO669" s="313"/>
      <c r="AQ669" s="313"/>
      <c r="AS669" s="313"/>
      <c r="AU669" s="313"/>
      <c r="KR669" s="313"/>
      <c r="KT669" s="313"/>
      <c r="KV669" s="313"/>
      <c r="KX669" s="313"/>
      <c r="KZ669" s="313"/>
      <c r="LB669" s="313"/>
      <c r="LD669" s="313"/>
      <c r="LF669" s="313"/>
      <c r="LH669" s="313"/>
      <c r="LJ669" s="313"/>
      <c r="LL669" s="313"/>
      <c r="LN669" s="313"/>
      <c r="LP669" s="313"/>
      <c r="LR669" s="313"/>
      <c r="LT669" s="313"/>
      <c r="LV669" s="313"/>
      <c r="LX669" s="313"/>
      <c r="LZ669" s="313"/>
      <c r="MB669" s="313"/>
      <c r="MD669" s="313"/>
      <c r="MF669" s="313"/>
      <c r="MH669" s="313"/>
      <c r="MJ669" s="313"/>
      <c r="ML669" s="313"/>
      <c r="MN669" s="313"/>
      <c r="MP669" s="313"/>
      <c r="MR669" s="313"/>
      <c r="MT669" s="313"/>
      <c r="MV669" s="313"/>
      <c r="MX669" s="313"/>
      <c r="MZ669" s="313"/>
      <c r="NB669" s="313"/>
      <c r="ND669" s="313"/>
      <c r="NF669" s="313"/>
      <c r="NH669" s="313"/>
      <c r="NJ669" s="313"/>
      <c r="NL669" s="313"/>
      <c r="NN669" s="313"/>
      <c r="NP669" s="313"/>
      <c r="NR669" s="313"/>
    </row>
    <row r="670" spans="1:382" s="281" customFormat="1" ht="150" customHeight="1">
      <c r="A670"/>
      <c r="B670"/>
      <c r="C670"/>
      <c r="D670"/>
      <c r="E670"/>
      <c r="F670"/>
      <c r="G670"/>
      <c r="H670"/>
      <c r="I670" t="str">
        <f>IF(M670="","",INDEX(Criterion_list!F:F,MATCH('MMS criteria'!M670,Criterion_list!C:C,0)))</f>
        <v/>
      </c>
      <c r="J670" s="312"/>
      <c r="K670" s="316" t="str">
        <f>IFERROR(IF(_xlfn.XLOOKUP($M670,Criterion_list!$C:$C,Criterion_list!A:A)=0,"",_xlfn.XLOOKUP($M670,Criterion_list!$C:$C,Criterion_list!A:A)),"")</f>
        <v/>
      </c>
      <c r="L670" s="317" t="str">
        <f>IFERROR(IF(_xlfn.XLOOKUP($M670,Criterion_list!$C:$C,Criterion_list!B:B)=0,"",_xlfn.XLOOKUP($M670,Criterion_list!$C:$C,Criterion_list!B:B)),"")</f>
        <v/>
      </c>
      <c r="M670" s="317" t="str">
        <f>IF(J670="","",_xlfn.XLOOKUP(J670,'Criteria Mapping'!B:B,'Criteria Mapping'!A:A))</f>
        <v/>
      </c>
      <c r="N670" s="318" t="str">
        <f>IFERROR(IF(_xlfn.XLOOKUP($J670,Criterion_list!$J:$J,Criterion_list!D:D)=0,"",_xlfn.XLOOKUP($J670,Criterion_list!$J:$J,Criterion_list!D:D)),"")</f>
        <v/>
      </c>
      <c r="O670" s="318" t="str">
        <f>IFERROR(IF(_xlfn.XLOOKUP($M670,Criterion_list!$C:$C,Criterion_list!E:E)=0,"",_xlfn.XLOOKUP($M670,Criterion_list!$C:$C,Criterion_list!E:E)),"")</f>
        <v/>
      </c>
      <c r="P670" s="330"/>
      <c r="Q670" s="304"/>
      <c r="R670" s="319" t="str">
        <f t="shared" si="10"/>
        <v/>
      </c>
      <c r="S670" s="304"/>
      <c r="T670" s="306"/>
      <c r="U670" s="305"/>
      <c r="V670" s="304"/>
      <c r="W670" s="304"/>
      <c r="X670" s="320" t="str">
        <f>IF(M670="","",_xlfn.XLOOKUP(M670,'Criteria Mapping'!A:A,'Criteria Mapping'!W:W))</f>
        <v/>
      </c>
      <c r="Y670" s="320" t="str">
        <f>IF(M670="","",_xlfn.XLOOKUP(M670,'Criteria Mapping'!A:A,'Criteria Mapping'!AH:AH))</f>
        <v/>
      </c>
      <c r="Z670" s="320" t="str">
        <f>IF(M670="","",_xlfn.XLOOKUP(M670,'Criteria Mapping'!A:A,'Criteria Mapping'!AD:AD))</f>
        <v/>
      </c>
      <c r="AA670"/>
      <c r="AC670" s="313"/>
      <c r="AE670" s="313"/>
      <c r="AG670" s="313"/>
      <c r="AI670" s="313"/>
      <c r="AK670" s="313"/>
      <c r="AM670" s="313"/>
      <c r="AO670" s="313"/>
      <c r="AQ670" s="313"/>
      <c r="AS670" s="313"/>
      <c r="AU670" s="313"/>
      <c r="KR670" s="313"/>
      <c r="KT670" s="313"/>
      <c r="KV670" s="313"/>
      <c r="KX670" s="313"/>
      <c r="KZ670" s="313"/>
      <c r="LB670" s="313"/>
      <c r="LD670" s="313"/>
      <c r="LF670" s="313"/>
      <c r="LH670" s="313"/>
      <c r="LJ670" s="313"/>
      <c r="LL670" s="313"/>
      <c r="LN670" s="313"/>
      <c r="LP670" s="313"/>
      <c r="LR670" s="313"/>
      <c r="LT670" s="313"/>
      <c r="LV670" s="313"/>
      <c r="LX670" s="313"/>
      <c r="LZ670" s="313"/>
      <c r="MB670" s="313"/>
      <c r="MD670" s="313"/>
      <c r="MF670" s="313"/>
      <c r="MH670" s="313"/>
      <c r="MJ670" s="313"/>
      <c r="ML670" s="313"/>
      <c r="MN670" s="313"/>
      <c r="MP670" s="313"/>
      <c r="MR670" s="313"/>
      <c r="MT670" s="313"/>
      <c r="MV670" s="313"/>
      <c r="MX670" s="313"/>
      <c r="MZ670" s="313"/>
      <c r="NB670" s="313"/>
      <c r="ND670" s="313"/>
      <c r="NF670" s="313"/>
      <c r="NH670" s="313"/>
      <c r="NJ670" s="313"/>
      <c r="NL670" s="313"/>
      <c r="NN670" s="313"/>
      <c r="NP670" s="313"/>
      <c r="NR670" s="313"/>
    </row>
    <row r="671" spans="1:382" s="281" customFormat="1" ht="150" customHeight="1">
      <c r="A671"/>
      <c r="B671"/>
      <c r="C671"/>
      <c r="D671"/>
      <c r="E671"/>
      <c r="F671"/>
      <c r="G671"/>
      <c r="H671"/>
      <c r="I671" t="str">
        <f>IF(M671="","",INDEX(Criterion_list!F:F,MATCH('MMS criteria'!M671,Criterion_list!C:C,0)))</f>
        <v/>
      </c>
      <c r="J671" s="312"/>
      <c r="K671" s="316" t="str">
        <f>IFERROR(IF(_xlfn.XLOOKUP($M671,Criterion_list!$C:$C,Criterion_list!A:A)=0,"",_xlfn.XLOOKUP($M671,Criterion_list!$C:$C,Criterion_list!A:A)),"")</f>
        <v/>
      </c>
      <c r="L671" s="317" t="str">
        <f>IFERROR(IF(_xlfn.XLOOKUP($M671,Criterion_list!$C:$C,Criterion_list!B:B)=0,"",_xlfn.XLOOKUP($M671,Criterion_list!$C:$C,Criterion_list!B:B)),"")</f>
        <v/>
      </c>
      <c r="M671" s="317" t="str">
        <f>IF(J671="","",_xlfn.XLOOKUP(J671,'Criteria Mapping'!B:B,'Criteria Mapping'!A:A))</f>
        <v/>
      </c>
      <c r="N671" s="318" t="str">
        <f>IFERROR(IF(_xlfn.XLOOKUP($J671,Criterion_list!$J:$J,Criterion_list!D:D)=0,"",_xlfn.XLOOKUP($J671,Criterion_list!$J:$J,Criterion_list!D:D)),"")</f>
        <v/>
      </c>
      <c r="O671" s="318" t="str">
        <f>IFERROR(IF(_xlfn.XLOOKUP($M671,Criterion_list!$C:$C,Criterion_list!E:E)=0,"",_xlfn.XLOOKUP($M671,Criterion_list!$C:$C,Criterion_list!E:E)),"")</f>
        <v/>
      </c>
      <c r="P671" s="330"/>
      <c r="Q671" s="304"/>
      <c r="R671" s="319" t="str">
        <f t="shared" si="10"/>
        <v/>
      </c>
      <c r="S671" s="304"/>
      <c r="T671" s="306"/>
      <c r="U671" s="305"/>
      <c r="V671" s="304"/>
      <c r="W671" s="304"/>
      <c r="X671" s="320" t="str">
        <f>IF(M671="","",_xlfn.XLOOKUP(M671,'Criteria Mapping'!A:A,'Criteria Mapping'!W:W))</f>
        <v/>
      </c>
      <c r="Y671" s="320" t="str">
        <f>IF(M671="","",_xlfn.XLOOKUP(M671,'Criteria Mapping'!A:A,'Criteria Mapping'!AH:AH))</f>
        <v/>
      </c>
      <c r="Z671" s="320" t="str">
        <f>IF(M671="","",_xlfn.XLOOKUP(M671,'Criteria Mapping'!A:A,'Criteria Mapping'!AD:AD))</f>
        <v/>
      </c>
      <c r="AA671"/>
      <c r="AC671" s="313"/>
      <c r="AE671" s="313"/>
      <c r="AG671" s="313"/>
      <c r="AI671" s="313"/>
      <c r="AK671" s="313"/>
      <c r="AM671" s="313"/>
      <c r="AO671" s="313"/>
      <c r="AQ671" s="313"/>
      <c r="AS671" s="313"/>
      <c r="AU671" s="313"/>
      <c r="KR671" s="313"/>
      <c r="KT671" s="313"/>
      <c r="KV671" s="313"/>
      <c r="KX671" s="313"/>
      <c r="KZ671" s="313"/>
      <c r="LB671" s="313"/>
      <c r="LD671" s="313"/>
      <c r="LF671" s="313"/>
      <c r="LH671" s="313"/>
      <c r="LJ671" s="313"/>
      <c r="LL671" s="313"/>
      <c r="LN671" s="313"/>
      <c r="LP671" s="313"/>
      <c r="LR671" s="313"/>
      <c r="LT671" s="313"/>
      <c r="LV671" s="313"/>
      <c r="LX671" s="313"/>
      <c r="LZ671" s="313"/>
      <c r="MB671" s="313"/>
      <c r="MD671" s="313"/>
      <c r="MF671" s="313"/>
      <c r="MH671" s="313"/>
      <c r="MJ671" s="313"/>
      <c r="ML671" s="313"/>
      <c r="MN671" s="313"/>
      <c r="MP671" s="313"/>
      <c r="MR671" s="313"/>
      <c r="MT671" s="313"/>
      <c r="MV671" s="313"/>
      <c r="MX671" s="313"/>
      <c r="MZ671" s="313"/>
      <c r="NB671" s="313"/>
      <c r="ND671" s="313"/>
      <c r="NF671" s="313"/>
      <c r="NH671" s="313"/>
      <c r="NJ671" s="313"/>
      <c r="NL671" s="313"/>
      <c r="NN671" s="313"/>
      <c r="NP671" s="313"/>
      <c r="NR671" s="313"/>
    </row>
    <row r="672" spans="1:382" s="281" customFormat="1" ht="150" customHeight="1">
      <c r="A672"/>
      <c r="B672"/>
      <c r="C672"/>
      <c r="D672"/>
      <c r="E672"/>
      <c r="F672"/>
      <c r="G672"/>
      <c r="H672"/>
      <c r="I672" t="str">
        <f>IF(M672="","",INDEX(Criterion_list!F:F,MATCH('MMS criteria'!M672,Criterion_list!C:C,0)))</f>
        <v/>
      </c>
      <c r="J672" s="312"/>
      <c r="K672" s="316" t="str">
        <f>IFERROR(IF(_xlfn.XLOOKUP($M672,Criterion_list!$C:$C,Criterion_list!A:A)=0,"",_xlfn.XLOOKUP($M672,Criterion_list!$C:$C,Criterion_list!A:A)),"")</f>
        <v/>
      </c>
      <c r="L672" s="317" t="str">
        <f>IFERROR(IF(_xlfn.XLOOKUP($M672,Criterion_list!$C:$C,Criterion_list!B:B)=0,"",_xlfn.XLOOKUP($M672,Criterion_list!$C:$C,Criterion_list!B:B)),"")</f>
        <v/>
      </c>
      <c r="M672" s="317" t="str">
        <f>IF(J672="","",_xlfn.XLOOKUP(J672,'Criteria Mapping'!B:B,'Criteria Mapping'!A:A))</f>
        <v/>
      </c>
      <c r="N672" s="318" t="str">
        <f>IFERROR(IF(_xlfn.XLOOKUP($J672,Criterion_list!$J:$J,Criterion_list!D:D)=0,"",_xlfn.XLOOKUP($J672,Criterion_list!$J:$J,Criterion_list!D:D)),"")</f>
        <v/>
      </c>
      <c r="O672" s="318" t="str">
        <f>IFERROR(IF(_xlfn.XLOOKUP($M672,Criterion_list!$C:$C,Criterion_list!E:E)=0,"",_xlfn.XLOOKUP($M672,Criterion_list!$C:$C,Criterion_list!E:E)),"")</f>
        <v/>
      </c>
      <c r="P672" s="330"/>
      <c r="Q672" s="304"/>
      <c r="R672" s="319" t="str">
        <f t="shared" si="10"/>
        <v/>
      </c>
      <c r="S672" s="304"/>
      <c r="T672" s="306"/>
      <c r="U672" s="305"/>
      <c r="V672" s="304"/>
      <c r="W672" s="304"/>
      <c r="X672" s="320" t="str">
        <f>IF(M672="","",_xlfn.XLOOKUP(M672,'Criteria Mapping'!A:A,'Criteria Mapping'!W:W))</f>
        <v/>
      </c>
      <c r="Y672" s="320" t="str">
        <f>IF(M672="","",_xlfn.XLOOKUP(M672,'Criteria Mapping'!A:A,'Criteria Mapping'!AH:AH))</f>
        <v/>
      </c>
      <c r="Z672" s="320" t="str">
        <f>IF(M672="","",_xlfn.XLOOKUP(M672,'Criteria Mapping'!A:A,'Criteria Mapping'!AD:AD))</f>
        <v/>
      </c>
      <c r="AA672"/>
      <c r="AC672" s="313"/>
      <c r="AE672" s="313"/>
      <c r="AG672" s="313"/>
      <c r="AI672" s="313"/>
      <c r="AK672" s="313"/>
      <c r="AM672" s="313"/>
      <c r="AO672" s="313"/>
      <c r="AQ672" s="313"/>
      <c r="AS672" s="313"/>
      <c r="AU672" s="313"/>
      <c r="KR672" s="313"/>
      <c r="KT672" s="313"/>
      <c r="KV672" s="313"/>
      <c r="KX672" s="313"/>
      <c r="KZ672" s="313"/>
      <c r="LB672" s="313"/>
      <c r="LD672" s="313"/>
      <c r="LF672" s="313"/>
      <c r="LH672" s="313"/>
      <c r="LJ672" s="313"/>
      <c r="LL672" s="313"/>
      <c r="LN672" s="313"/>
      <c r="LP672" s="313"/>
      <c r="LR672" s="313"/>
      <c r="LT672" s="313"/>
      <c r="LV672" s="313"/>
      <c r="LX672" s="313"/>
      <c r="LZ672" s="313"/>
      <c r="MB672" s="313"/>
      <c r="MD672" s="313"/>
      <c r="MF672" s="313"/>
      <c r="MH672" s="313"/>
      <c r="MJ672" s="313"/>
      <c r="ML672" s="313"/>
      <c r="MN672" s="313"/>
      <c r="MP672" s="313"/>
      <c r="MR672" s="313"/>
      <c r="MT672" s="313"/>
      <c r="MV672" s="313"/>
      <c r="MX672" s="313"/>
      <c r="MZ672" s="313"/>
      <c r="NB672" s="313"/>
      <c r="ND672" s="313"/>
      <c r="NF672" s="313"/>
      <c r="NH672" s="313"/>
      <c r="NJ672" s="313"/>
      <c r="NL672" s="313"/>
      <c r="NN672" s="313"/>
      <c r="NP672" s="313"/>
      <c r="NR672" s="313"/>
    </row>
    <row r="673" spans="1:382" s="281" customFormat="1" ht="150" customHeight="1">
      <c r="A673"/>
      <c r="B673"/>
      <c r="C673"/>
      <c r="D673"/>
      <c r="E673"/>
      <c r="F673"/>
      <c r="G673"/>
      <c r="H673"/>
      <c r="I673" t="str">
        <f>IF(M673="","",INDEX(Criterion_list!F:F,MATCH('MMS criteria'!M673,Criterion_list!C:C,0)))</f>
        <v/>
      </c>
      <c r="J673" s="312"/>
      <c r="K673" s="316" t="str">
        <f>IFERROR(IF(_xlfn.XLOOKUP($M673,Criterion_list!$C:$C,Criterion_list!A:A)=0,"",_xlfn.XLOOKUP($M673,Criterion_list!$C:$C,Criterion_list!A:A)),"")</f>
        <v/>
      </c>
      <c r="L673" s="317" t="str">
        <f>IFERROR(IF(_xlfn.XLOOKUP($M673,Criterion_list!$C:$C,Criterion_list!B:B)=0,"",_xlfn.XLOOKUP($M673,Criterion_list!$C:$C,Criterion_list!B:B)),"")</f>
        <v/>
      </c>
      <c r="M673" s="317" t="str">
        <f>IF(J673="","",_xlfn.XLOOKUP(J673,'Criteria Mapping'!B:B,'Criteria Mapping'!A:A))</f>
        <v/>
      </c>
      <c r="N673" s="318" t="str">
        <f>IFERROR(IF(_xlfn.XLOOKUP($J673,Criterion_list!$J:$J,Criterion_list!D:D)=0,"",_xlfn.XLOOKUP($J673,Criterion_list!$J:$J,Criterion_list!D:D)),"")</f>
        <v/>
      </c>
      <c r="O673" s="318" t="str">
        <f>IFERROR(IF(_xlfn.XLOOKUP($M673,Criterion_list!$C:$C,Criterion_list!E:E)=0,"",_xlfn.XLOOKUP($M673,Criterion_list!$C:$C,Criterion_list!E:E)),"")</f>
        <v/>
      </c>
      <c r="P673" s="330"/>
      <c r="Q673" s="304"/>
      <c r="R673" s="319" t="str">
        <f t="shared" si="10"/>
        <v/>
      </c>
      <c r="S673" s="304"/>
      <c r="T673" s="306"/>
      <c r="U673" s="305"/>
      <c r="V673" s="304"/>
      <c r="W673" s="304"/>
      <c r="X673" s="320" t="str">
        <f>IF(M673="","",_xlfn.XLOOKUP(M673,'Criteria Mapping'!A:A,'Criteria Mapping'!W:W))</f>
        <v/>
      </c>
      <c r="Y673" s="320" t="str">
        <f>IF(M673="","",_xlfn.XLOOKUP(M673,'Criteria Mapping'!A:A,'Criteria Mapping'!AH:AH))</f>
        <v/>
      </c>
      <c r="Z673" s="320" t="str">
        <f>IF(M673="","",_xlfn.XLOOKUP(M673,'Criteria Mapping'!A:A,'Criteria Mapping'!AD:AD))</f>
        <v/>
      </c>
      <c r="AA673"/>
      <c r="AC673" s="313"/>
      <c r="AE673" s="313"/>
      <c r="AG673" s="313"/>
      <c r="AI673" s="313"/>
      <c r="AK673" s="313"/>
      <c r="AM673" s="313"/>
      <c r="AO673" s="313"/>
      <c r="AQ673" s="313"/>
      <c r="AS673" s="313"/>
      <c r="AU673" s="313"/>
      <c r="KR673" s="313"/>
      <c r="KT673" s="313"/>
      <c r="KV673" s="313"/>
      <c r="KX673" s="313"/>
      <c r="KZ673" s="313"/>
      <c r="LB673" s="313"/>
      <c r="LD673" s="313"/>
      <c r="LF673" s="313"/>
      <c r="LH673" s="313"/>
      <c r="LJ673" s="313"/>
      <c r="LL673" s="313"/>
      <c r="LN673" s="313"/>
      <c r="LP673" s="313"/>
      <c r="LR673" s="313"/>
      <c r="LT673" s="313"/>
      <c r="LV673" s="313"/>
      <c r="LX673" s="313"/>
      <c r="LZ673" s="313"/>
      <c r="MB673" s="313"/>
      <c r="MD673" s="313"/>
      <c r="MF673" s="313"/>
      <c r="MH673" s="313"/>
      <c r="MJ673" s="313"/>
      <c r="ML673" s="313"/>
      <c r="MN673" s="313"/>
      <c r="MP673" s="313"/>
      <c r="MR673" s="313"/>
      <c r="MT673" s="313"/>
      <c r="MV673" s="313"/>
      <c r="MX673" s="313"/>
      <c r="MZ673" s="313"/>
      <c r="NB673" s="313"/>
      <c r="ND673" s="313"/>
      <c r="NF673" s="313"/>
      <c r="NH673" s="313"/>
      <c r="NJ673" s="313"/>
      <c r="NL673" s="313"/>
      <c r="NN673" s="313"/>
      <c r="NP673" s="313"/>
      <c r="NR673" s="313"/>
    </row>
    <row r="674" spans="1:382" s="281" customFormat="1" ht="150" customHeight="1">
      <c r="A674"/>
      <c r="B674"/>
      <c r="C674"/>
      <c r="D674"/>
      <c r="E674"/>
      <c r="F674"/>
      <c r="G674"/>
      <c r="H674"/>
      <c r="I674" t="str">
        <f>IF(M674="","",INDEX(Criterion_list!F:F,MATCH('MMS criteria'!M674,Criterion_list!C:C,0)))</f>
        <v/>
      </c>
      <c r="J674" s="312"/>
      <c r="K674" s="316" t="str">
        <f>IFERROR(IF(_xlfn.XLOOKUP($M674,Criterion_list!$C:$C,Criterion_list!A:A)=0,"",_xlfn.XLOOKUP($M674,Criterion_list!$C:$C,Criterion_list!A:A)),"")</f>
        <v/>
      </c>
      <c r="L674" s="317" t="str">
        <f>IFERROR(IF(_xlfn.XLOOKUP($M674,Criterion_list!$C:$C,Criterion_list!B:B)=0,"",_xlfn.XLOOKUP($M674,Criterion_list!$C:$C,Criterion_list!B:B)),"")</f>
        <v/>
      </c>
      <c r="M674" s="317" t="str">
        <f>IF(J674="","",_xlfn.XLOOKUP(J674,'Criteria Mapping'!B:B,'Criteria Mapping'!A:A))</f>
        <v/>
      </c>
      <c r="N674" s="318" t="str">
        <f>IFERROR(IF(_xlfn.XLOOKUP($J674,Criterion_list!$J:$J,Criterion_list!D:D)=0,"",_xlfn.XLOOKUP($J674,Criterion_list!$J:$J,Criterion_list!D:D)),"")</f>
        <v/>
      </c>
      <c r="O674" s="318" t="str">
        <f>IFERROR(IF(_xlfn.XLOOKUP($M674,Criterion_list!$C:$C,Criterion_list!E:E)=0,"",_xlfn.XLOOKUP($M674,Criterion_list!$C:$C,Criterion_list!E:E)),"")</f>
        <v/>
      </c>
      <c r="P674" s="330"/>
      <c r="Q674" s="304"/>
      <c r="R674" s="319" t="str">
        <f t="shared" si="10"/>
        <v/>
      </c>
      <c r="S674" s="304"/>
      <c r="T674" s="306"/>
      <c r="U674" s="305"/>
      <c r="V674" s="304"/>
      <c r="W674" s="304"/>
      <c r="X674" s="320" t="str">
        <f>IF(M674="","",_xlfn.XLOOKUP(M674,'Criteria Mapping'!A:A,'Criteria Mapping'!W:W))</f>
        <v/>
      </c>
      <c r="Y674" s="320" t="str">
        <f>IF(M674="","",_xlfn.XLOOKUP(M674,'Criteria Mapping'!A:A,'Criteria Mapping'!AH:AH))</f>
        <v/>
      </c>
      <c r="Z674" s="320" t="str">
        <f>IF(M674="","",_xlfn.XLOOKUP(M674,'Criteria Mapping'!A:A,'Criteria Mapping'!AD:AD))</f>
        <v/>
      </c>
      <c r="AA674"/>
      <c r="AC674" s="313"/>
      <c r="AE674" s="313"/>
      <c r="AG674" s="313"/>
      <c r="AI674" s="313"/>
      <c r="AK674" s="313"/>
      <c r="AM674" s="313"/>
      <c r="AO674" s="313"/>
      <c r="AQ674" s="313"/>
      <c r="AS674" s="313"/>
      <c r="AU674" s="313"/>
      <c r="KR674" s="313"/>
      <c r="KT674" s="313"/>
      <c r="KV674" s="313"/>
      <c r="KX674" s="313"/>
      <c r="KZ674" s="313"/>
      <c r="LB674" s="313"/>
      <c r="LD674" s="313"/>
      <c r="LF674" s="313"/>
      <c r="LH674" s="313"/>
      <c r="LJ674" s="313"/>
      <c r="LL674" s="313"/>
      <c r="LN674" s="313"/>
      <c r="LP674" s="313"/>
      <c r="LR674" s="313"/>
      <c r="LT674" s="313"/>
      <c r="LV674" s="313"/>
      <c r="LX674" s="313"/>
      <c r="LZ674" s="313"/>
      <c r="MB674" s="313"/>
      <c r="MD674" s="313"/>
      <c r="MF674" s="313"/>
      <c r="MH674" s="313"/>
      <c r="MJ674" s="313"/>
      <c r="ML674" s="313"/>
      <c r="MN674" s="313"/>
      <c r="MP674" s="313"/>
      <c r="MR674" s="313"/>
      <c r="MT674" s="313"/>
      <c r="MV674" s="313"/>
      <c r="MX674" s="313"/>
      <c r="MZ674" s="313"/>
      <c r="NB674" s="313"/>
      <c r="ND674" s="313"/>
      <c r="NF674" s="313"/>
      <c r="NH674" s="313"/>
      <c r="NJ674" s="313"/>
      <c r="NL674" s="313"/>
      <c r="NN674" s="313"/>
      <c r="NP674" s="313"/>
      <c r="NR674" s="313"/>
    </row>
    <row r="675" spans="1:382" s="281" customFormat="1" ht="150" customHeight="1">
      <c r="A675"/>
      <c r="B675"/>
      <c r="C675"/>
      <c r="D675"/>
      <c r="E675"/>
      <c r="F675"/>
      <c r="G675"/>
      <c r="H675"/>
      <c r="I675" t="str">
        <f>IF(M675="","",INDEX(Criterion_list!F:F,MATCH('MMS criteria'!M675,Criterion_list!C:C,0)))</f>
        <v/>
      </c>
      <c r="J675" s="312"/>
      <c r="K675" s="316" t="str">
        <f>IFERROR(IF(_xlfn.XLOOKUP($M675,Criterion_list!$C:$C,Criterion_list!A:A)=0,"",_xlfn.XLOOKUP($M675,Criterion_list!$C:$C,Criterion_list!A:A)),"")</f>
        <v/>
      </c>
      <c r="L675" s="317" t="str">
        <f>IFERROR(IF(_xlfn.XLOOKUP($M675,Criterion_list!$C:$C,Criterion_list!B:B)=0,"",_xlfn.XLOOKUP($M675,Criterion_list!$C:$C,Criterion_list!B:B)),"")</f>
        <v/>
      </c>
      <c r="M675" s="317" t="str">
        <f>IF(J675="","",_xlfn.XLOOKUP(J675,'Criteria Mapping'!B:B,'Criteria Mapping'!A:A))</f>
        <v/>
      </c>
      <c r="N675" s="318" t="str">
        <f>IFERROR(IF(_xlfn.XLOOKUP($J675,Criterion_list!$J:$J,Criterion_list!D:D)=0,"",_xlfn.XLOOKUP($J675,Criterion_list!$J:$J,Criterion_list!D:D)),"")</f>
        <v/>
      </c>
      <c r="O675" s="318" t="str">
        <f>IFERROR(IF(_xlfn.XLOOKUP($M675,Criterion_list!$C:$C,Criterion_list!E:E)=0,"",_xlfn.XLOOKUP($M675,Criterion_list!$C:$C,Criterion_list!E:E)),"")</f>
        <v/>
      </c>
      <c r="P675" s="330"/>
      <c r="Q675" s="304"/>
      <c r="R675" s="319" t="str">
        <f t="shared" si="10"/>
        <v/>
      </c>
      <c r="S675" s="304"/>
      <c r="T675" s="306"/>
      <c r="U675" s="305"/>
      <c r="V675" s="304"/>
      <c r="W675" s="304"/>
      <c r="X675" s="320" t="str">
        <f>IF(M675="","",_xlfn.XLOOKUP(M675,'Criteria Mapping'!A:A,'Criteria Mapping'!W:W))</f>
        <v/>
      </c>
      <c r="Y675" s="320" t="str">
        <f>IF(M675="","",_xlfn.XLOOKUP(M675,'Criteria Mapping'!A:A,'Criteria Mapping'!AH:AH))</f>
        <v/>
      </c>
      <c r="Z675" s="320" t="str">
        <f>IF(M675="","",_xlfn.XLOOKUP(M675,'Criteria Mapping'!A:A,'Criteria Mapping'!AD:AD))</f>
        <v/>
      </c>
      <c r="AA675"/>
      <c r="AC675" s="313"/>
      <c r="AE675" s="313"/>
      <c r="AG675" s="313"/>
      <c r="AI675" s="313"/>
      <c r="AK675" s="313"/>
      <c r="AM675" s="313"/>
      <c r="AO675" s="313"/>
      <c r="AQ675" s="313"/>
      <c r="AS675" s="313"/>
      <c r="AU675" s="313"/>
      <c r="KR675" s="313"/>
      <c r="KT675" s="313"/>
      <c r="KV675" s="313"/>
      <c r="KX675" s="313"/>
      <c r="KZ675" s="313"/>
      <c r="LB675" s="313"/>
      <c r="LD675" s="313"/>
      <c r="LF675" s="313"/>
      <c r="LH675" s="313"/>
      <c r="LJ675" s="313"/>
      <c r="LL675" s="313"/>
      <c r="LN675" s="313"/>
      <c r="LP675" s="313"/>
      <c r="LR675" s="313"/>
      <c r="LT675" s="313"/>
      <c r="LV675" s="313"/>
      <c r="LX675" s="313"/>
      <c r="LZ675" s="313"/>
      <c r="MB675" s="313"/>
      <c r="MD675" s="313"/>
      <c r="MF675" s="313"/>
      <c r="MH675" s="313"/>
      <c r="MJ675" s="313"/>
      <c r="ML675" s="313"/>
      <c r="MN675" s="313"/>
      <c r="MP675" s="313"/>
      <c r="MR675" s="313"/>
      <c r="MT675" s="313"/>
      <c r="MV675" s="313"/>
      <c r="MX675" s="313"/>
      <c r="MZ675" s="313"/>
      <c r="NB675" s="313"/>
      <c r="ND675" s="313"/>
      <c r="NF675" s="313"/>
      <c r="NH675" s="313"/>
      <c r="NJ675" s="313"/>
      <c r="NL675" s="313"/>
      <c r="NN675" s="313"/>
      <c r="NP675" s="313"/>
      <c r="NR675" s="313"/>
    </row>
    <row r="676" spans="1:382" s="281" customFormat="1" ht="150" customHeight="1">
      <c r="A676"/>
      <c r="B676"/>
      <c r="C676"/>
      <c r="D676"/>
      <c r="E676"/>
      <c r="F676"/>
      <c r="G676"/>
      <c r="H676"/>
      <c r="I676" t="str">
        <f>IF(M676="","",INDEX(Criterion_list!F:F,MATCH('MMS criteria'!M676,Criterion_list!C:C,0)))</f>
        <v/>
      </c>
      <c r="J676" s="312"/>
      <c r="K676" s="316" t="str">
        <f>IFERROR(IF(_xlfn.XLOOKUP($M676,Criterion_list!$C:$C,Criterion_list!A:A)=0,"",_xlfn.XLOOKUP($M676,Criterion_list!$C:$C,Criterion_list!A:A)),"")</f>
        <v/>
      </c>
      <c r="L676" s="317" t="str">
        <f>IFERROR(IF(_xlfn.XLOOKUP($M676,Criterion_list!$C:$C,Criterion_list!B:B)=0,"",_xlfn.XLOOKUP($M676,Criterion_list!$C:$C,Criterion_list!B:B)),"")</f>
        <v/>
      </c>
      <c r="M676" s="317" t="str">
        <f>IF(J676="","",_xlfn.XLOOKUP(J676,'Criteria Mapping'!B:B,'Criteria Mapping'!A:A))</f>
        <v/>
      </c>
      <c r="N676" s="318" t="str">
        <f>IFERROR(IF(_xlfn.XLOOKUP($J676,Criterion_list!$J:$J,Criterion_list!D:D)=0,"",_xlfn.XLOOKUP($J676,Criterion_list!$J:$J,Criterion_list!D:D)),"")</f>
        <v/>
      </c>
      <c r="O676" s="318" t="str">
        <f>IFERROR(IF(_xlfn.XLOOKUP($M676,Criterion_list!$C:$C,Criterion_list!E:E)=0,"",_xlfn.XLOOKUP($M676,Criterion_list!$C:$C,Criterion_list!E:E)),"")</f>
        <v/>
      </c>
      <c r="P676" s="330"/>
      <c r="Q676" s="304"/>
      <c r="R676" s="319" t="str">
        <f t="shared" si="10"/>
        <v/>
      </c>
      <c r="S676" s="304"/>
      <c r="T676" s="306"/>
      <c r="U676" s="305"/>
      <c r="V676" s="304"/>
      <c r="W676" s="304"/>
      <c r="X676" s="320" t="str">
        <f>IF(M676="","",_xlfn.XLOOKUP(M676,'Criteria Mapping'!A:A,'Criteria Mapping'!W:W))</f>
        <v/>
      </c>
      <c r="Y676" s="320" t="str">
        <f>IF(M676="","",_xlfn.XLOOKUP(M676,'Criteria Mapping'!A:A,'Criteria Mapping'!AH:AH))</f>
        <v/>
      </c>
      <c r="Z676" s="320" t="str">
        <f>IF(M676="","",_xlfn.XLOOKUP(M676,'Criteria Mapping'!A:A,'Criteria Mapping'!AD:AD))</f>
        <v/>
      </c>
      <c r="AA676"/>
      <c r="AC676" s="313"/>
      <c r="AE676" s="313"/>
      <c r="AG676" s="313"/>
      <c r="AI676" s="313"/>
      <c r="AK676" s="313"/>
      <c r="AM676" s="313"/>
      <c r="AO676" s="313"/>
      <c r="AQ676" s="313"/>
      <c r="AS676" s="313"/>
      <c r="AU676" s="313"/>
      <c r="KR676" s="313"/>
      <c r="KT676" s="313"/>
      <c r="KV676" s="313"/>
      <c r="KX676" s="313"/>
      <c r="KZ676" s="313"/>
      <c r="LB676" s="313"/>
      <c r="LD676" s="313"/>
      <c r="LF676" s="313"/>
      <c r="LH676" s="313"/>
      <c r="LJ676" s="313"/>
      <c r="LL676" s="313"/>
      <c r="LN676" s="313"/>
      <c r="LP676" s="313"/>
      <c r="LR676" s="313"/>
      <c r="LT676" s="313"/>
      <c r="LV676" s="313"/>
      <c r="LX676" s="313"/>
      <c r="LZ676" s="313"/>
      <c r="MB676" s="313"/>
      <c r="MD676" s="313"/>
      <c r="MF676" s="313"/>
      <c r="MH676" s="313"/>
      <c r="MJ676" s="313"/>
      <c r="ML676" s="313"/>
      <c r="MN676" s="313"/>
      <c r="MP676" s="313"/>
      <c r="MR676" s="313"/>
      <c r="MT676" s="313"/>
      <c r="MV676" s="313"/>
      <c r="MX676" s="313"/>
      <c r="MZ676" s="313"/>
      <c r="NB676" s="313"/>
      <c r="ND676" s="313"/>
      <c r="NF676" s="313"/>
      <c r="NH676" s="313"/>
      <c r="NJ676" s="313"/>
      <c r="NL676" s="313"/>
      <c r="NN676" s="313"/>
      <c r="NP676" s="313"/>
      <c r="NR676" s="313"/>
    </row>
    <row r="677" spans="1:382" s="281" customFormat="1" ht="150" customHeight="1">
      <c r="A677"/>
      <c r="B677"/>
      <c r="C677"/>
      <c r="D677"/>
      <c r="E677"/>
      <c r="F677"/>
      <c r="G677"/>
      <c r="H677"/>
      <c r="I677" t="str">
        <f>IF(M677="","",INDEX(Criterion_list!F:F,MATCH('MMS criteria'!M677,Criterion_list!C:C,0)))</f>
        <v/>
      </c>
      <c r="J677" s="312"/>
      <c r="K677" s="316" t="str">
        <f>IFERROR(IF(_xlfn.XLOOKUP($M677,Criterion_list!$C:$C,Criterion_list!A:A)=0,"",_xlfn.XLOOKUP($M677,Criterion_list!$C:$C,Criterion_list!A:A)),"")</f>
        <v/>
      </c>
      <c r="L677" s="317" t="str">
        <f>IFERROR(IF(_xlfn.XLOOKUP($M677,Criterion_list!$C:$C,Criterion_list!B:B)=0,"",_xlfn.XLOOKUP($M677,Criterion_list!$C:$C,Criterion_list!B:B)),"")</f>
        <v/>
      </c>
      <c r="M677" s="317" t="str">
        <f>IF(J677="","",_xlfn.XLOOKUP(J677,'Criteria Mapping'!B:B,'Criteria Mapping'!A:A))</f>
        <v/>
      </c>
      <c r="N677" s="318" t="str">
        <f>IFERROR(IF(_xlfn.XLOOKUP($J677,Criterion_list!$J:$J,Criterion_list!D:D)=0,"",_xlfn.XLOOKUP($J677,Criterion_list!$J:$J,Criterion_list!D:D)),"")</f>
        <v/>
      </c>
      <c r="O677" s="318" t="str">
        <f>IFERROR(IF(_xlfn.XLOOKUP($M677,Criterion_list!$C:$C,Criterion_list!E:E)=0,"",_xlfn.XLOOKUP($M677,Criterion_list!$C:$C,Criterion_list!E:E)),"")</f>
        <v/>
      </c>
      <c r="P677" s="330"/>
      <c r="Q677" s="304"/>
      <c r="R677" s="319" t="str">
        <f t="shared" si="10"/>
        <v/>
      </c>
      <c r="S677" s="304"/>
      <c r="T677" s="306"/>
      <c r="U677" s="305"/>
      <c r="V677" s="304"/>
      <c r="W677" s="304"/>
      <c r="X677" s="320" t="str">
        <f>IF(M677="","",_xlfn.XLOOKUP(M677,'Criteria Mapping'!A:A,'Criteria Mapping'!W:W))</f>
        <v/>
      </c>
      <c r="Y677" s="320" t="str">
        <f>IF(M677="","",_xlfn.XLOOKUP(M677,'Criteria Mapping'!A:A,'Criteria Mapping'!AH:AH))</f>
        <v/>
      </c>
      <c r="Z677" s="320" t="str">
        <f>IF(M677="","",_xlfn.XLOOKUP(M677,'Criteria Mapping'!A:A,'Criteria Mapping'!AD:AD))</f>
        <v/>
      </c>
      <c r="AA677"/>
      <c r="AC677" s="313"/>
      <c r="AE677" s="313"/>
      <c r="AG677" s="313"/>
      <c r="AI677" s="313"/>
      <c r="AK677" s="313"/>
      <c r="AM677" s="313"/>
      <c r="AO677" s="313"/>
      <c r="AQ677" s="313"/>
      <c r="AS677" s="313"/>
      <c r="AU677" s="313"/>
      <c r="KR677" s="313"/>
      <c r="KT677" s="313"/>
      <c r="KV677" s="313"/>
      <c r="KX677" s="313"/>
      <c r="KZ677" s="313"/>
      <c r="LB677" s="313"/>
      <c r="LD677" s="313"/>
      <c r="LF677" s="313"/>
      <c r="LH677" s="313"/>
      <c r="LJ677" s="313"/>
      <c r="LL677" s="313"/>
      <c r="LN677" s="313"/>
      <c r="LP677" s="313"/>
      <c r="LR677" s="313"/>
      <c r="LT677" s="313"/>
      <c r="LV677" s="313"/>
      <c r="LX677" s="313"/>
      <c r="LZ677" s="313"/>
      <c r="MB677" s="313"/>
      <c r="MD677" s="313"/>
      <c r="MF677" s="313"/>
      <c r="MH677" s="313"/>
      <c r="MJ677" s="313"/>
      <c r="ML677" s="313"/>
      <c r="MN677" s="313"/>
      <c r="MP677" s="313"/>
      <c r="MR677" s="313"/>
      <c r="MT677" s="313"/>
      <c r="MV677" s="313"/>
      <c r="MX677" s="313"/>
      <c r="MZ677" s="313"/>
      <c r="NB677" s="313"/>
      <c r="ND677" s="313"/>
      <c r="NF677" s="313"/>
      <c r="NH677" s="313"/>
      <c r="NJ677" s="313"/>
      <c r="NL677" s="313"/>
      <c r="NN677" s="313"/>
      <c r="NP677" s="313"/>
      <c r="NR677" s="313"/>
    </row>
    <row r="678" spans="1:382" s="281" customFormat="1" ht="150" customHeight="1">
      <c r="A678"/>
      <c r="B678"/>
      <c r="C678"/>
      <c r="D678"/>
      <c r="E678"/>
      <c r="F678"/>
      <c r="G678"/>
      <c r="H678"/>
      <c r="I678" t="str">
        <f>IF(M678="","",INDEX(Criterion_list!F:F,MATCH('MMS criteria'!M678,Criterion_list!C:C,0)))</f>
        <v/>
      </c>
      <c r="J678" s="312"/>
      <c r="K678" s="316" t="str">
        <f>IFERROR(IF(_xlfn.XLOOKUP($M678,Criterion_list!$C:$C,Criterion_list!A:A)=0,"",_xlfn.XLOOKUP($M678,Criterion_list!$C:$C,Criterion_list!A:A)),"")</f>
        <v/>
      </c>
      <c r="L678" s="317" t="str">
        <f>IFERROR(IF(_xlfn.XLOOKUP($M678,Criterion_list!$C:$C,Criterion_list!B:B)=0,"",_xlfn.XLOOKUP($M678,Criterion_list!$C:$C,Criterion_list!B:B)),"")</f>
        <v/>
      </c>
      <c r="M678" s="317" t="str">
        <f>IF(J678="","",_xlfn.XLOOKUP(J678,'Criteria Mapping'!B:B,'Criteria Mapping'!A:A))</f>
        <v/>
      </c>
      <c r="N678" s="318" t="str">
        <f>IFERROR(IF(_xlfn.XLOOKUP($J678,Criterion_list!$J:$J,Criterion_list!D:D)=0,"",_xlfn.XLOOKUP($J678,Criterion_list!$J:$J,Criterion_list!D:D)),"")</f>
        <v/>
      </c>
      <c r="O678" s="318" t="str">
        <f>IFERROR(IF(_xlfn.XLOOKUP($M678,Criterion_list!$C:$C,Criterion_list!E:E)=0,"",_xlfn.XLOOKUP($M678,Criterion_list!$C:$C,Criterion_list!E:E)),"")</f>
        <v/>
      </c>
      <c r="P678" s="330"/>
      <c r="Q678" s="304"/>
      <c r="R678" s="319" t="str">
        <f t="shared" si="10"/>
        <v/>
      </c>
      <c r="S678" s="304"/>
      <c r="T678" s="306"/>
      <c r="U678" s="305"/>
      <c r="V678" s="304"/>
      <c r="W678" s="304"/>
      <c r="X678" s="320" t="str">
        <f>IF(M678="","",_xlfn.XLOOKUP(M678,'Criteria Mapping'!A:A,'Criteria Mapping'!W:W))</f>
        <v/>
      </c>
      <c r="Y678" s="320" t="str">
        <f>IF(M678="","",_xlfn.XLOOKUP(M678,'Criteria Mapping'!A:A,'Criteria Mapping'!AH:AH))</f>
        <v/>
      </c>
      <c r="Z678" s="320" t="str">
        <f>IF(M678="","",_xlfn.XLOOKUP(M678,'Criteria Mapping'!A:A,'Criteria Mapping'!AD:AD))</f>
        <v/>
      </c>
      <c r="AA678"/>
      <c r="AC678" s="313"/>
      <c r="AE678" s="313"/>
      <c r="AG678" s="313"/>
      <c r="AI678" s="313"/>
      <c r="AK678" s="313"/>
      <c r="AM678" s="313"/>
      <c r="AO678" s="313"/>
      <c r="AQ678" s="313"/>
      <c r="AS678" s="313"/>
      <c r="AU678" s="313"/>
      <c r="KR678" s="313"/>
      <c r="KT678" s="313"/>
      <c r="KV678" s="313"/>
      <c r="KX678" s="313"/>
      <c r="KZ678" s="313"/>
      <c r="LB678" s="313"/>
      <c r="LD678" s="313"/>
      <c r="LF678" s="313"/>
      <c r="LH678" s="313"/>
      <c r="LJ678" s="313"/>
      <c r="LL678" s="313"/>
      <c r="LN678" s="313"/>
      <c r="LP678" s="313"/>
      <c r="LR678" s="313"/>
      <c r="LT678" s="313"/>
      <c r="LV678" s="313"/>
      <c r="LX678" s="313"/>
      <c r="LZ678" s="313"/>
      <c r="MB678" s="313"/>
      <c r="MD678" s="313"/>
      <c r="MF678" s="313"/>
      <c r="MH678" s="313"/>
      <c r="MJ678" s="313"/>
      <c r="ML678" s="313"/>
      <c r="MN678" s="313"/>
      <c r="MP678" s="313"/>
      <c r="MR678" s="313"/>
      <c r="MT678" s="313"/>
      <c r="MV678" s="313"/>
      <c r="MX678" s="313"/>
      <c r="MZ678" s="313"/>
      <c r="NB678" s="313"/>
      <c r="ND678" s="313"/>
      <c r="NF678" s="313"/>
      <c r="NH678" s="313"/>
      <c r="NJ678" s="313"/>
      <c r="NL678" s="313"/>
      <c r="NN678" s="313"/>
      <c r="NP678" s="313"/>
      <c r="NR678" s="313"/>
    </row>
    <row r="679" spans="1:382" s="281" customFormat="1" ht="150" customHeight="1">
      <c r="A679"/>
      <c r="B679"/>
      <c r="C679"/>
      <c r="D679"/>
      <c r="E679"/>
      <c r="F679"/>
      <c r="G679"/>
      <c r="H679"/>
      <c r="I679" t="str">
        <f>IF(M679="","",INDEX(Criterion_list!F:F,MATCH('MMS criteria'!M679,Criterion_list!C:C,0)))</f>
        <v/>
      </c>
      <c r="J679" s="312"/>
      <c r="K679" s="316" t="str">
        <f>IFERROR(IF(_xlfn.XLOOKUP($M679,Criterion_list!$C:$C,Criterion_list!A:A)=0,"",_xlfn.XLOOKUP($M679,Criterion_list!$C:$C,Criterion_list!A:A)),"")</f>
        <v/>
      </c>
      <c r="L679" s="317" t="str">
        <f>IFERROR(IF(_xlfn.XLOOKUP($M679,Criterion_list!$C:$C,Criterion_list!B:B)=0,"",_xlfn.XLOOKUP($M679,Criterion_list!$C:$C,Criterion_list!B:B)),"")</f>
        <v/>
      </c>
      <c r="M679" s="317" t="str">
        <f>IF(J679="","",_xlfn.XLOOKUP(J679,'Criteria Mapping'!B:B,'Criteria Mapping'!A:A))</f>
        <v/>
      </c>
      <c r="N679" s="318" t="str">
        <f>IFERROR(IF(_xlfn.XLOOKUP($J679,Criterion_list!$J:$J,Criterion_list!D:D)=0,"",_xlfn.XLOOKUP($J679,Criterion_list!$J:$J,Criterion_list!D:D)),"")</f>
        <v/>
      </c>
      <c r="O679" s="318" t="str">
        <f>IFERROR(IF(_xlfn.XLOOKUP($M679,Criterion_list!$C:$C,Criterion_list!E:E)=0,"",_xlfn.XLOOKUP($M679,Criterion_list!$C:$C,Criterion_list!E:E)),"")</f>
        <v/>
      </c>
      <c r="P679" s="330"/>
      <c r="Q679" s="304"/>
      <c r="R679" s="319" t="str">
        <f t="shared" si="10"/>
        <v/>
      </c>
      <c r="S679" s="304"/>
      <c r="T679" s="306"/>
      <c r="U679" s="305"/>
      <c r="V679" s="304"/>
      <c r="W679" s="304"/>
      <c r="X679" s="320" t="str">
        <f>IF(M679="","",_xlfn.XLOOKUP(M679,'Criteria Mapping'!A:A,'Criteria Mapping'!W:W))</f>
        <v/>
      </c>
      <c r="Y679" s="320" t="str">
        <f>IF(M679="","",_xlfn.XLOOKUP(M679,'Criteria Mapping'!A:A,'Criteria Mapping'!AH:AH))</f>
        <v/>
      </c>
      <c r="Z679" s="320" t="str">
        <f>IF(M679="","",_xlfn.XLOOKUP(M679,'Criteria Mapping'!A:A,'Criteria Mapping'!AD:AD))</f>
        <v/>
      </c>
      <c r="AA679"/>
      <c r="AC679" s="313"/>
      <c r="AE679" s="313"/>
      <c r="AG679" s="313"/>
      <c r="AI679" s="313"/>
      <c r="AK679" s="313"/>
      <c r="AM679" s="313"/>
      <c r="AO679" s="313"/>
      <c r="AQ679" s="313"/>
      <c r="AS679" s="313"/>
      <c r="AU679" s="313"/>
      <c r="KR679" s="313"/>
      <c r="KT679" s="313"/>
      <c r="KV679" s="313"/>
      <c r="KX679" s="313"/>
      <c r="KZ679" s="313"/>
      <c r="LB679" s="313"/>
      <c r="LD679" s="313"/>
      <c r="LF679" s="313"/>
      <c r="LH679" s="313"/>
      <c r="LJ679" s="313"/>
      <c r="LL679" s="313"/>
      <c r="LN679" s="313"/>
      <c r="LP679" s="313"/>
      <c r="LR679" s="313"/>
      <c r="LT679" s="313"/>
      <c r="LV679" s="313"/>
      <c r="LX679" s="313"/>
      <c r="LZ679" s="313"/>
      <c r="MB679" s="313"/>
      <c r="MD679" s="313"/>
      <c r="MF679" s="313"/>
      <c r="MH679" s="313"/>
      <c r="MJ679" s="313"/>
      <c r="ML679" s="313"/>
      <c r="MN679" s="313"/>
      <c r="MP679" s="313"/>
      <c r="MR679" s="313"/>
      <c r="MT679" s="313"/>
      <c r="MV679" s="313"/>
      <c r="MX679" s="313"/>
      <c r="MZ679" s="313"/>
      <c r="NB679" s="313"/>
      <c r="ND679" s="313"/>
      <c r="NF679" s="313"/>
      <c r="NH679" s="313"/>
      <c r="NJ679" s="313"/>
      <c r="NL679" s="313"/>
      <c r="NN679" s="313"/>
      <c r="NP679" s="313"/>
      <c r="NR679" s="313"/>
    </row>
    <row r="680" spans="1:382" s="281" customFormat="1" ht="150" customHeight="1">
      <c r="A680"/>
      <c r="B680"/>
      <c r="C680"/>
      <c r="D680"/>
      <c r="E680"/>
      <c r="F680"/>
      <c r="G680"/>
      <c r="H680"/>
      <c r="I680" t="str">
        <f>IF(M680="","",INDEX(Criterion_list!F:F,MATCH('MMS criteria'!M680,Criterion_list!C:C,0)))</f>
        <v/>
      </c>
      <c r="J680" s="312"/>
      <c r="K680" s="316" t="str">
        <f>IFERROR(IF(_xlfn.XLOOKUP($M680,Criterion_list!$C:$C,Criterion_list!A:A)=0,"",_xlfn.XLOOKUP($M680,Criterion_list!$C:$C,Criterion_list!A:A)),"")</f>
        <v/>
      </c>
      <c r="L680" s="317" t="str">
        <f>IFERROR(IF(_xlfn.XLOOKUP($M680,Criterion_list!$C:$C,Criterion_list!B:B)=0,"",_xlfn.XLOOKUP($M680,Criterion_list!$C:$C,Criterion_list!B:B)),"")</f>
        <v/>
      </c>
      <c r="M680" s="317" t="str">
        <f>IF(J680="","",_xlfn.XLOOKUP(J680,'Criteria Mapping'!B:B,'Criteria Mapping'!A:A))</f>
        <v/>
      </c>
      <c r="N680" s="318" t="str">
        <f>IFERROR(IF(_xlfn.XLOOKUP($J680,Criterion_list!$J:$J,Criterion_list!D:D)=0,"",_xlfn.XLOOKUP($J680,Criterion_list!$J:$J,Criterion_list!D:D)),"")</f>
        <v/>
      </c>
      <c r="O680" s="318" t="str">
        <f>IFERROR(IF(_xlfn.XLOOKUP($M680,Criterion_list!$C:$C,Criterion_list!E:E)=0,"",_xlfn.XLOOKUP($M680,Criterion_list!$C:$C,Criterion_list!E:E)),"")</f>
        <v/>
      </c>
      <c r="P680" s="330"/>
      <c r="Q680" s="304"/>
      <c r="R680" s="319" t="str">
        <f t="shared" si="10"/>
        <v/>
      </c>
      <c r="S680" s="304"/>
      <c r="T680" s="306"/>
      <c r="U680" s="305"/>
      <c r="V680" s="304"/>
      <c r="W680" s="304"/>
      <c r="X680" s="320" t="str">
        <f>IF(M680="","",_xlfn.XLOOKUP(M680,'Criteria Mapping'!A:A,'Criteria Mapping'!W:W))</f>
        <v/>
      </c>
      <c r="Y680" s="320" t="str">
        <f>IF(M680="","",_xlfn.XLOOKUP(M680,'Criteria Mapping'!A:A,'Criteria Mapping'!AH:AH))</f>
        <v/>
      </c>
      <c r="Z680" s="320" t="str">
        <f>IF(M680="","",_xlfn.XLOOKUP(M680,'Criteria Mapping'!A:A,'Criteria Mapping'!AD:AD))</f>
        <v/>
      </c>
      <c r="AA680"/>
      <c r="AC680" s="313"/>
      <c r="AE680" s="313"/>
      <c r="AG680" s="313"/>
      <c r="AI680" s="313"/>
      <c r="AK680" s="313"/>
      <c r="AM680" s="313"/>
      <c r="AO680" s="313"/>
      <c r="AQ680" s="313"/>
      <c r="AS680" s="313"/>
      <c r="AU680" s="313"/>
      <c r="KR680" s="313"/>
      <c r="KT680" s="313"/>
      <c r="KV680" s="313"/>
      <c r="KX680" s="313"/>
      <c r="KZ680" s="313"/>
      <c r="LB680" s="313"/>
      <c r="LD680" s="313"/>
      <c r="LF680" s="313"/>
      <c r="LH680" s="313"/>
      <c r="LJ680" s="313"/>
      <c r="LL680" s="313"/>
      <c r="LN680" s="313"/>
      <c r="LP680" s="313"/>
      <c r="LR680" s="313"/>
      <c r="LT680" s="313"/>
      <c r="LV680" s="313"/>
      <c r="LX680" s="313"/>
      <c r="LZ680" s="313"/>
      <c r="MB680" s="313"/>
      <c r="MD680" s="313"/>
      <c r="MF680" s="313"/>
      <c r="MH680" s="313"/>
      <c r="MJ680" s="313"/>
      <c r="ML680" s="313"/>
      <c r="MN680" s="313"/>
      <c r="MP680" s="313"/>
      <c r="MR680" s="313"/>
      <c r="MT680" s="313"/>
      <c r="MV680" s="313"/>
      <c r="MX680" s="313"/>
      <c r="MZ680" s="313"/>
      <c r="NB680" s="313"/>
      <c r="ND680" s="313"/>
      <c r="NF680" s="313"/>
      <c r="NH680" s="313"/>
      <c r="NJ680" s="313"/>
      <c r="NL680" s="313"/>
      <c r="NN680" s="313"/>
      <c r="NP680" s="313"/>
      <c r="NR680" s="313"/>
    </row>
    <row r="681" spans="1:382" s="281" customFormat="1" ht="150" customHeight="1">
      <c r="A681"/>
      <c r="B681"/>
      <c r="C681"/>
      <c r="D681"/>
      <c r="E681"/>
      <c r="F681"/>
      <c r="G681"/>
      <c r="H681"/>
      <c r="I681" t="str">
        <f>IF(M681="","",INDEX(Criterion_list!F:F,MATCH('MMS criteria'!M681,Criterion_list!C:C,0)))</f>
        <v/>
      </c>
      <c r="J681" s="312"/>
      <c r="K681" s="316" t="str">
        <f>IFERROR(IF(_xlfn.XLOOKUP($M681,Criterion_list!$C:$C,Criterion_list!A:A)=0,"",_xlfn.XLOOKUP($M681,Criterion_list!$C:$C,Criterion_list!A:A)),"")</f>
        <v/>
      </c>
      <c r="L681" s="317" t="str">
        <f>IFERROR(IF(_xlfn.XLOOKUP($M681,Criterion_list!$C:$C,Criterion_list!B:B)=0,"",_xlfn.XLOOKUP($M681,Criterion_list!$C:$C,Criterion_list!B:B)),"")</f>
        <v/>
      </c>
      <c r="M681" s="317" t="str">
        <f>IF(J681="","",_xlfn.XLOOKUP(J681,'Criteria Mapping'!B:B,'Criteria Mapping'!A:A))</f>
        <v/>
      </c>
      <c r="N681" s="318" t="str">
        <f>IFERROR(IF(_xlfn.XLOOKUP($J681,Criterion_list!$J:$J,Criterion_list!D:D)=0,"",_xlfn.XLOOKUP($J681,Criterion_list!$J:$J,Criterion_list!D:D)),"")</f>
        <v/>
      </c>
      <c r="O681" s="318" t="str">
        <f>IFERROR(IF(_xlfn.XLOOKUP($M681,Criterion_list!$C:$C,Criterion_list!E:E)=0,"",_xlfn.XLOOKUP($M681,Criterion_list!$C:$C,Criterion_list!E:E)),"")</f>
        <v/>
      </c>
      <c r="P681" s="330"/>
      <c r="Q681" s="304"/>
      <c r="R681" s="319" t="str">
        <f t="shared" si="10"/>
        <v/>
      </c>
      <c r="S681" s="304"/>
      <c r="T681" s="306"/>
      <c r="U681" s="305"/>
      <c r="V681" s="304"/>
      <c r="W681" s="304"/>
      <c r="X681" s="320" t="str">
        <f>IF(M681="","",_xlfn.XLOOKUP(M681,'Criteria Mapping'!A:A,'Criteria Mapping'!W:W))</f>
        <v/>
      </c>
      <c r="Y681" s="320" t="str">
        <f>IF(M681="","",_xlfn.XLOOKUP(M681,'Criteria Mapping'!A:A,'Criteria Mapping'!AH:AH))</f>
        <v/>
      </c>
      <c r="Z681" s="320" t="str">
        <f>IF(M681="","",_xlfn.XLOOKUP(M681,'Criteria Mapping'!A:A,'Criteria Mapping'!AD:AD))</f>
        <v/>
      </c>
      <c r="AA681"/>
      <c r="AC681" s="313"/>
      <c r="AE681" s="313"/>
      <c r="AG681" s="313"/>
      <c r="AI681" s="313"/>
      <c r="AK681" s="313"/>
      <c r="AM681" s="313"/>
      <c r="AO681" s="313"/>
      <c r="AQ681" s="313"/>
      <c r="AS681" s="313"/>
      <c r="AU681" s="313"/>
      <c r="KR681" s="313"/>
      <c r="KT681" s="313"/>
      <c r="KV681" s="313"/>
      <c r="KX681" s="313"/>
      <c r="KZ681" s="313"/>
      <c r="LB681" s="313"/>
      <c r="LD681" s="313"/>
      <c r="LF681" s="313"/>
      <c r="LH681" s="313"/>
      <c r="LJ681" s="313"/>
      <c r="LL681" s="313"/>
      <c r="LN681" s="313"/>
      <c r="LP681" s="313"/>
      <c r="LR681" s="313"/>
      <c r="LT681" s="313"/>
      <c r="LV681" s="313"/>
      <c r="LX681" s="313"/>
      <c r="LZ681" s="313"/>
      <c r="MB681" s="313"/>
      <c r="MD681" s="313"/>
      <c r="MF681" s="313"/>
      <c r="MH681" s="313"/>
      <c r="MJ681" s="313"/>
      <c r="ML681" s="313"/>
      <c r="MN681" s="313"/>
      <c r="MP681" s="313"/>
      <c r="MR681" s="313"/>
      <c r="MT681" s="313"/>
      <c r="MV681" s="313"/>
      <c r="MX681" s="313"/>
      <c r="MZ681" s="313"/>
      <c r="NB681" s="313"/>
      <c r="ND681" s="313"/>
      <c r="NF681" s="313"/>
      <c r="NH681" s="313"/>
      <c r="NJ681" s="313"/>
      <c r="NL681" s="313"/>
      <c r="NN681" s="313"/>
      <c r="NP681" s="313"/>
      <c r="NR681" s="313"/>
    </row>
    <row r="682" spans="1:382" s="281" customFormat="1" ht="150" customHeight="1">
      <c r="A682"/>
      <c r="B682"/>
      <c r="C682"/>
      <c r="D682"/>
      <c r="E682"/>
      <c r="F682"/>
      <c r="G682"/>
      <c r="H682"/>
      <c r="I682" t="str">
        <f>IF(M682="","",INDEX(Criterion_list!F:F,MATCH('MMS criteria'!M682,Criterion_list!C:C,0)))</f>
        <v/>
      </c>
      <c r="J682" s="312"/>
      <c r="K682" s="316" t="str">
        <f>IFERROR(IF(_xlfn.XLOOKUP($M682,Criterion_list!$C:$C,Criterion_list!A:A)=0,"",_xlfn.XLOOKUP($M682,Criterion_list!$C:$C,Criterion_list!A:A)),"")</f>
        <v/>
      </c>
      <c r="L682" s="317" t="str">
        <f>IFERROR(IF(_xlfn.XLOOKUP($M682,Criterion_list!$C:$C,Criterion_list!B:B)=0,"",_xlfn.XLOOKUP($M682,Criterion_list!$C:$C,Criterion_list!B:B)),"")</f>
        <v/>
      </c>
      <c r="M682" s="317" t="str">
        <f>IF(J682="","",_xlfn.XLOOKUP(J682,'Criteria Mapping'!B:B,'Criteria Mapping'!A:A))</f>
        <v/>
      </c>
      <c r="N682" s="318" t="str">
        <f>IFERROR(IF(_xlfn.XLOOKUP($J682,Criterion_list!$J:$J,Criterion_list!D:D)=0,"",_xlfn.XLOOKUP($J682,Criterion_list!$J:$J,Criterion_list!D:D)),"")</f>
        <v/>
      </c>
      <c r="O682" s="318" t="str">
        <f>IFERROR(IF(_xlfn.XLOOKUP($M682,Criterion_list!$C:$C,Criterion_list!E:E)=0,"",_xlfn.XLOOKUP($M682,Criterion_list!$C:$C,Criterion_list!E:E)),"")</f>
        <v/>
      </c>
      <c r="P682" s="330"/>
      <c r="Q682" s="304"/>
      <c r="R682" s="319" t="str">
        <f t="shared" si="10"/>
        <v/>
      </c>
      <c r="S682" s="304"/>
      <c r="T682" s="306"/>
      <c r="U682" s="305"/>
      <c r="V682" s="304"/>
      <c r="W682" s="304"/>
      <c r="X682" s="320" t="str">
        <f>IF(M682="","",_xlfn.XLOOKUP(M682,'Criteria Mapping'!A:A,'Criteria Mapping'!W:W))</f>
        <v/>
      </c>
      <c r="Y682" s="320" t="str">
        <f>IF(M682="","",_xlfn.XLOOKUP(M682,'Criteria Mapping'!A:A,'Criteria Mapping'!AH:AH))</f>
        <v/>
      </c>
      <c r="Z682" s="320" t="str">
        <f>IF(M682="","",_xlfn.XLOOKUP(M682,'Criteria Mapping'!A:A,'Criteria Mapping'!AD:AD))</f>
        <v/>
      </c>
      <c r="AA682"/>
      <c r="AC682" s="313"/>
      <c r="AE682" s="313"/>
      <c r="AG682" s="313"/>
      <c r="AI682" s="313"/>
      <c r="AK682" s="313"/>
      <c r="AM682" s="313"/>
      <c r="AO682" s="313"/>
      <c r="AQ682" s="313"/>
      <c r="AS682" s="313"/>
      <c r="AU682" s="313"/>
      <c r="KR682" s="313"/>
      <c r="KT682" s="313"/>
      <c r="KV682" s="313"/>
      <c r="KX682" s="313"/>
      <c r="KZ682" s="313"/>
      <c r="LB682" s="313"/>
      <c r="LD682" s="313"/>
      <c r="LF682" s="313"/>
      <c r="LH682" s="313"/>
      <c r="LJ682" s="313"/>
      <c r="LL682" s="313"/>
      <c r="LN682" s="313"/>
      <c r="LP682" s="313"/>
      <c r="LR682" s="313"/>
      <c r="LT682" s="313"/>
      <c r="LV682" s="313"/>
      <c r="LX682" s="313"/>
      <c r="LZ682" s="313"/>
      <c r="MB682" s="313"/>
      <c r="MD682" s="313"/>
      <c r="MF682" s="313"/>
      <c r="MH682" s="313"/>
      <c r="MJ682" s="313"/>
      <c r="ML682" s="313"/>
      <c r="MN682" s="313"/>
      <c r="MP682" s="313"/>
      <c r="MR682" s="313"/>
      <c r="MT682" s="313"/>
      <c r="MV682" s="313"/>
      <c r="MX682" s="313"/>
      <c r="MZ682" s="313"/>
      <c r="NB682" s="313"/>
      <c r="ND682" s="313"/>
      <c r="NF682" s="313"/>
      <c r="NH682" s="313"/>
      <c r="NJ682" s="313"/>
      <c r="NL682" s="313"/>
      <c r="NN682" s="313"/>
      <c r="NP682" s="313"/>
      <c r="NR682" s="313"/>
    </row>
    <row r="683" spans="1:382" s="281" customFormat="1" ht="150" customHeight="1">
      <c r="A683"/>
      <c r="B683"/>
      <c r="C683"/>
      <c r="D683"/>
      <c r="E683"/>
      <c r="F683"/>
      <c r="G683"/>
      <c r="H683"/>
      <c r="I683" t="str">
        <f>IF(M683="","",INDEX(Criterion_list!F:F,MATCH('MMS criteria'!M683,Criterion_list!C:C,0)))</f>
        <v/>
      </c>
      <c r="J683" s="312"/>
      <c r="K683" s="316" t="str">
        <f>IFERROR(IF(_xlfn.XLOOKUP($M683,Criterion_list!$C:$C,Criterion_list!A:A)=0,"",_xlfn.XLOOKUP($M683,Criterion_list!$C:$C,Criterion_list!A:A)),"")</f>
        <v/>
      </c>
      <c r="L683" s="317" t="str">
        <f>IFERROR(IF(_xlfn.XLOOKUP($M683,Criterion_list!$C:$C,Criterion_list!B:B)=0,"",_xlfn.XLOOKUP($M683,Criterion_list!$C:$C,Criterion_list!B:B)),"")</f>
        <v/>
      </c>
      <c r="M683" s="317" t="str">
        <f>IF(J683="","",_xlfn.XLOOKUP(J683,'Criteria Mapping'!B:B,'Criteria Mapping'!A:A))</f>
        <v/>
      </c>
      <c r="N683" s="318" t="str">
        <f>IFERROR(IF(_xlfn.XLOOKUP($J683,Criterion_list!$J:$J,Criterion_list!D:D)=0,"",_xlfn.XLOOKUP($J683,Criterion_list!$J:$J,Criterion_list!D:D)),"")</f>
        <v/>
      </c>
      <c r="O683" s="318" t="str">
        <f>IFERROR(IF(_xlfn.XLOOKUP($M683,Criterion_list!$C:$C,Criterion_list!E:E)=0,"",_xlfn.XLOOKUP($M683,Criterion_list!$C:$C,Criterion_list!E:E)),"")</f>
        <v/>
      </c>
      <c r="P683" s="330"/>
      <c r="Q683" s="304"/>
      <c r="R683" s="319" t="str">
        <f t="shared" si="10"/>
        <v/>
      </c>
      <c r="S683" s="304"/>
      <c r="T683" s="306"/>
      <c r="U683" s="305"/>
      <c r="V683" s="304"/>
      <c r="W683" s="304"/>
      <c r="X683" s="320" t="str">
        <f>IF(M683="","",_xlfn.XLOOKUP(M683,'Criteria Mapping'!A:A,'Criteria Mapping'!W:W))</f>
        <v/>
      </c>
      <c r="Y683" s="320" t="str">
        <f>IF(M683="","",_xlfn.XLOOKUP(M683,'Criteria Mapping'!A:A,'Criteria Mapping'!AH:AH))</f>
        <v/>
      </c>
      <c r="Z683" s="320" t="str">
        <f>IF(M683="","",_xlfn.XLOOKUP(M683,'Criteria Mapping'!A:A,'Criteria Mapping'!AD:AD))</f>
        <v/>
      </c>
      <c r="AA683"/>
      <c r="AC683" s="313"/>
      <c r="AE683" s="313"/>
      <c r="AG683" s="313"/>
      <c r="AI683" s="313"/>
      <c r="AK683" s="313"/>
      <c r="AM683" s="313"/>
      <c r="AO683" s="313"/>
      <c r="AQ683" s="313"/>
      <c r="AS683" s="313"/>
      <c r="AU683" s="313"/>
      <c r="KR683" s="313"/>
      <c r="KT683" s="313"/>
      <c r="KV683" s="313"/>
      <c r="KX683" s="313"/>
      <c r="KZ683" s="313"/>
      <c r="LB683" s="313"/>
      <c r="LD683" s="313"/>
      <c r="LF683" s="313"/>
      <c r="LH683" s="313"/>
      <c r="LJ683" s="313"/>
      <c r="LL683" s="313"/>
      <c r="LN683" s="313"/>
      <c r="LP683" s="313"/>
      <c r="LR683" s="313"/>
      <c r="LT683" s="313"/>
      <c r="LV683" s="313"/>
      <c r="LX683" s="313"/>
      <c r="LZ683" s="313"/>
      <c r="MB683" s="313"/>
      <c r="MD683" s="313"/>
      <c r="MF683" s="313"/>
      <c r="MH683" s="313"/>
      <c r="MJ683" s="313"/>
      <c r="ML683" s="313"/>
      <c r="MN683" s="313"/>
      <c r="MP683" s="313"/>
      <c r="MR683" s="313"/>
      <c r="MT683" s="313"/>
      <c r="MV683" s="313"/>
      <c r="MX683" s="313"/>
      <c r="MZ683" s="313"/>
      <c r="NB683" s="313"/>
      <c r="ND683" s="313"/>
      <c r="NF683" s="313"/>
      <c r="NH683" s="313"/>
      <c r="NJ683" s="313"/>
      <c r="NL683" s="313"/>
      <c r="NN683" s="313"/>
      <c r="NP683" s="313"/>
      <c r="NR683" s="313"/>
    </row>
    <row r="684" spans="1:382" s="281" customFormat="1" ht="150" customHeight="1">
      <c r="A684"/>
      <c r="B684"/>
      <c r="C684"/>
      <c r="D684"/>
      <c r="E684"/>
      <c r="F684"/>
      <c r="G684"/>
      <c r="H684"/>
      <c r="I684" t="str">
        <f>IF(M684="","",INDEX(Criterion_list!F:F,MATCH('MMS criteria'!M684,Criterion_list!C:C,0)))</f>
        <v/>
      </c>
      <c r="J684" s="312"/>
      <c r="K684" s="316" t="str">
        <f>IFERROR(IF(_xlfn.XLOOKUP($M684,Criterion_list!$C:$C,Criterion_list!A:A)=0,"",_xlfn.XLOOKUP($M684,Criterion_list!$C:$C,Criterion_list!A:A)),"")</f>
        <v/>
      </c>
      <c r="L684" s="317" t="str">
        <f>IFERROR(IF(_xlfn.XLOOKUP($M684,Criterion_list!$C:$C,Criterion_list!B:B)=0,"",_xlfn.XLOOKUP($M684,Criterion_list!$C:$C,Criterion_list!B:B)),"")</f>
        <v/>
      </c>
      <c r="M684" s="317" t="str">
        <f>IF(J684="","",_xlfn.XLOOKUP(J684,'Criteria Mapping'!B:B,'Criteria Mapping'!A:A))</f>
        <v/>
      </c>
      <c r="N684" s="318" t="str">
        <f>IFERROR(IF(_xlfn.XLOOKUP($J684,Criterion_list!$J:$J,Criterion_list!D:D)=0,"",_xlfn.XLOOKUP($J684,Criterion_list!$J:$J,Criterion_list!D:D)),"")</f>
        <v/>
      </c>
      <c r="O684" s="318" t="str">
        <f>IFERROR(IF(_xlfn.XLOOKUP($M684,Criterion_list!$C:$C,Criterion_list!E:E)=0,"",_xlfn.XLOOKUP($M684,Criterion_list!$C:$C,Criterion_list!E:E)),"")</f>
        <v/>
      </c>
      <c r="P684" s="330"/>
      <c r="Q684" s="304"/>
      <c r="R684" s="319" t="str">
        <f t="shared" si="10"/>
        <v/>
      </c>
      <c r="S684" s="304"/>
      <c r="T684" s="306"/>
      <c r="U684" s="305"/>
      <c r="V684" s="304"/>
      <c r="W684" s="304"/>
      <c r="X684" s="320" t="str">
        <f>IF(M684="","",_xlfn.XLOOKUP(M684,'Criteria Mapping'!A:A,'Criteria Mapping'!W:W))</f>
        <v/>
      </c>
      <c r="Y684" s="320" t="str">
        <f>IF(M684="","",_xlfn.XLOOKUP(M684,'Criteria Mapping'!A:A,'Criteria Mapping'!AH:AH))</f>
        <v/>
      </c>
      <c r="Z684" s="320" t="str">
        <f>IF(M684="","",_xlfn.XLOOKUP(M684,'Criteria Mapping'!A:A,'Criteria Mapping'!AD:AD))</f>
        <v/>
      </c>
      <c r="AA684"/>
      <c r="AC684" s="313"/>
      <c r="AE684" s="313"/>
      <c r="AG684" s="313"/>
      <c r="AI684" s="313"/>
      <c r="AK684" s="313"/>
      <c r="AM684" s="313"/>
      <c r="AO684" s="313"/>
      <c r="AQ684" s="313"/>
      <c r="AS684" s="313"/>
      <c r="AU684" s="313"/>
      <c r="KR684" s="313"/>
      <c r="KT684" s="313"/>
      <c r="KV684" s="313"/>
      <c r="KX684" s="313"/>
      <c r="KZ684" s="313"/>
      <c r="LB684" s="313"/>
      <c r="LD684" s="313"/>
      <c r="LF684" s="313"/>
      <c r="LH684" s="313"/>
      <c r="LJ684" s="313"/>
      <c r="LL684" s="313"/>
      <c r="LN684" s="313"/>
      <c r="LP684" s="313"/>
      <c r="LR684" s="313"/>
      <c r="LT684" s="313"/>
      <c r="LV684" s="313"/>
      <c r="LX684" s="313"/>
      <c r="LZ684" s="313"/>
      <c r="MB684" s="313"/>
      <c r="MD684" s="313"/>
      <c r="MF684" s="313"/>
      <c r="MH684" s="313"/>
      <c r="MJ684" s="313"/>
      <c r="ML684" s="313"/>
      <c r="MN684" s="313"/>
      <c r="MP684" s="313"/>
      <c r="MR684" s="313"/>
      <c r="MT684" s="313"/>
      <c r="MV684" s="313"/>
      <c r="MX684" s="313"/>
      <c r="MZ684" s="313"/>
      <c r="NB684" s="313"/>
      <c r="ND684" s="313"/>
      <c r="NF684" s="313"/>
      <c r="NH684" s="313"/>
      <c r="NJ684" s="313"/>
      <c r="NL684" s="313"/>
      <c r="NN684" s="313"/>
      <c r="NP684" s="313"/>
      <c r="NR684" s="313"/>
    </row>
    <row r="685" spans="1:382" s="281" customFormat="1" ht="150" customHeight="1">
      <c r="A685"/>
      <c r="B685"/>
      <c r="C685"/>
      <c r="D685"/>
      <c r="E685"/>
      <c r="F685"/>
      <c r="G685"/>
      <c r="H685"/>
      <c r="I685" t="str">
        <f>IF(M685="","",INDEX(Criterion_list!F:F,MATCH('MMS criteria'!M685,Criterion_list!C:C,0)))</f>
        <v/>
      </c>
      <c r="J685" s="312"/>
      <c r="K685" s="316" t="str">
        <f>IFERROR(IF(_xlfn.XLOOKUP($M685,Criterion_list!$C:$C,Criterion_list!A:A)=0,"",_xlfn.XLOOKUP($M685,Criterion_list!$C:$C,Criterion_list!A:A)),"")</f>
        <v/>
      </c>
      <c r="L685" s="317" t="str">
        <f>IFERROR(IF(_xlfn.XLOOKUP($M685,Criterion_list!$C:$C,Criterion_list!B:B)=0,"",_xlfn.XLOOKUP($M685,Criterion_list!$C:$C,Criterion_list!B:B)),"")</f>
        <v/>
      </c>
      <c r="M685" s="317" t="str">
        <f>IF(J685="","",_xlfn.XLOOKUP(J685,'Criteria Mapping'!B:B,'Criteria Mapping'!A:A))</f>
        <v/>
      </c>
      <c r="N685" s="318" t="str">
        <f>IFERROR(IF(_xlfn.XLOOKUP($J685,Criterion_list!$J:$J,Criterion_list!D:D)=0,"",_xlfn.XLOOKUP($J685,Criterion_list!$J:$J,Criterion_list!D:D)),"")</f>
        <v/>
      </c>
      <c r="O685" s="318" t="str">
        <f>IFERROR(IF(_xlfn.XLOOKUP($M685,Criterion_list!$C:$C,Criterion_list!E:E)=0,"",_xlfn.XLOOKUP($M685,Criterion_list!$C:$C,Criterion_list!E:E)),"")</f>
        <v/>
      </c>
      <c r="P685" s="330"/>
      <c r="Q685" s="304"/>
      <c r="R685" s="319" t="str">
        <f t="shared" si="10"/>
        <v/>
      </c>
      <c r="S685" s="304"/>
      <c r="T685" s="306"/>
      <c r="U685" s="305"/>
      <c r="V685" s="304"/>
      <c r="W685" s="304"/>
      <c r="X685" s="320" t="str">
        <f>IF(M685="","",_xlfn.XLOOKUP(M685,'Criteria Mapping'!A:A,'Criteria Mapping'!W:W))</f>
        <v/>
      </c>
      <c r="Y685" s="320" t="str">
        <f>IF(M685="","",_xlfn.XLOOKUP(M685,'Criteria Mapping'!A:A,'Criteria Mapping'!AH:AH))</f>
        <v/>
      </c>
      <c r="Z685" s="320" t="str">
        <f>IF(M685="","",_xlfn.XLOOKUP(M685,'Criteria Mapping'!A:A,'Criteria Mapping'!AD:AD))</f>
        <v/>
      </c>
      <c r="AA685"/>
      <c r="AC685" s="313"/>
      <c r="AE685" s="313"/>
      <c r="AG685" s="313"/>
      <c r="AI685" s="313"/>
      <c r="AK685" s="313"/>
      <c r="AM685" s="313"/>
      <c r="AO685" s="313"/>
      <c r="AQ685" s="313"/>
      <c r="AS685" s="313"/>
      <c r="AU685" s="313"/>
      <c r="KR685" s="313"/>
      <c r="KT685" s="313"/>
      <c r="KV685" s="313"/>
      <c r="KX685" s="313"/>
      <c r="KZ685" s="313"/>
      <c r="LB685" s="313"/>
      <c r="LD685" s="313"/>
      <c r="LF685" s="313"/>
      <c r="LH685" s="313"/>
      <c r="LJ685" s="313"/>
      <c r="LL685" s="313"/>
      <c r="LN685" s="313"/>
      <c r="LP685" s="313"/>
      <c r="LR685" s="313"/>
      <c r="LT685" s="313"/>
      <c r="LV685" s="313"/>
      <c r="LX685" s="313"/>
      <c r="LZ685" s="313"/>
      <c r="MB685" s="313"/>
      <c r="MD685" s="313"/>
      <c r="MF685" s="313"/>
      <c r="MH685" s="313"/>
      <c r="MJ685" s="313"/>
      <c r="ML685" s="313"/>
      <c r="MN685" s="313"/>
      <c r="MP685" s="313"/>
      <c r="MR685" s="313"/>
      <c r="MT685" s="313"/>
      <c r="MV685" s="313"/>
      <c r="MX685" s="313"/>
      <c r="MZ685" s="313"/>
      <c r="NB685" s="313"/>
      <c r="ND685" s="313"/>
      <c r="NF685" s="313"/>
      <c r="NH685" s="313"/>
      <c r="NJ685" s="313"/>
      <c r="NL685" s="313"/>
      <c r="NN685" s="313"/>
      <c r="NP685" s="313"/>
      <c r="NR685" s="313"/>
    </row>
    <row r="686" spans="1:382" s="281" customFormat="1" ht="150" customHeight="1">
      <c r="A686"/>
      <c r="B686"/>
      <c r="C686"/>
      <c r="D686"/>
      <c r="E686"/>
      <c r="F686"/>
      <c r="G686"/>
      <c r="H686"/>
      <c r="I686" t="str">
        <f>IF(M686="","",INDEX(Criterion_list!F:F,MATCH('MMS criteria'!M686,Criterion_list!C:C,0)))</f>
        <v/>
      </c>
      <c r="J686" s="312"/>
      <c r="K686" s="316" t="str">
        <f>IFERROR(IF(_xlfn.XLOOKUP($M686,Criterion_list!$C:$C,Criterion_list!A:A)=0,"",_xlfn.XLOOKUP($M686,Criterion_list!$C:$C,Criterion_list!A:A)),"")</f>
        <v/>
      </c>
      <c r="L686" s="317" t="str">
        <f>IFERROR(IF(_xlfn.XLOOKUP($M686,Criterion_list!$C:$C,Criterion_list!B:B)=0,"",_xlfn.XLOOKUP($M686,Criterion_list!$C:$C,Criterion_list!B:B)),"")</f>
        <v/>
      </c>
      <c r="M686" s="317" t="str">
        <f>IF(J686="","",_xlfn.XLOOKUP(J686,'Criteria Mapping'!B:B,'Criteria Mapping'!A:A))</f>
        <v/>
      </c>
      <c r="N686" s="318" t="str">
        <f>IFERROR(IF(_xlfn.XLOOKUP($J686,Criterion_list!$J:$J,Criterion_list!D:D)=0,"",_xlfn.XLOOKUP($J686,Criterion_list!$J:$J,Criterion_list!D:D)),"")</f>
        <v/>
      </c>
      <c r="O686" s="318" t="str">
        <f>IFERROR(IF(_xlfn.XLOOKUP($M686,Criterion_list!$C:$C,Criterion_list!E:E)=0,"",_xlfn.XLOOKUP($M686,Criterion_list!$C:$C,Criterion_list!E:E)),"")</f>
        <v/>
      </c>
      <c r="P686" s="330"/>
      <c r="Q686" s="304"/>
      <c r="R686" s="319" t="str">
        <f t="shared" si="10"/>
        <v/>
      </c>
      <c r="S686" s="304"/>
      <c r="T686" s="306"/>
      <c r="U686" s="305"/>
      <c r="V686" s="304"/>
      <c r="W686" s="304"/>
      <c r="X686" s="320" t="str">
        <f>IF(M686="","",_xlfn.XLOOKUP(M686,'Criteria Mapping'!A:A,'Criteria Mapping'!W:W))</f>
        <v/>
      </c>
      <c r="Y686" s="320" t="str">
        <f>IF(M686="","",_xlfn.XLOOKUP(M686,'Criteria Mapping'!A:A,'Criteria Mapping'!AH:AH))</f>
        <v/>
      </c>
      <c r="Z686" s="320" t="str">
        <f>IF(M686="","",_xlfn.XLOOKUP(M686,'Criteria Mapping'!A:A,'Criteria Mapping'!AD:AD))</f>
        <v/>
      </c>
      <c r="AA686"/>
      <c r="AC686" s="313"/>
      <c r="AE686" s="313"/>
      <c r="AG686" s="313"/>
      <c r="AI686" s="313"/>
      <c r="AK686" s="313"/>
      <c r="AM686" s="313"/>
      <c r="AO686" s="313"/>
      <c r="AQ686" s="313"/>
      <c r="AS686" s="313"/>
      <c r="AU686" s="313"/>
      <c r="KR686" s="313"/>
      <c r="KT686" s="313"/>
      <c r="KV686" s="313"/>
      <c r="KX686" s="313"/>
      <c r="KZ686" s="313"/>
      <c r="LB686" s="313"/>
      <c r="LD686" s="313"/>
      <c r="LF686" s="313"/>
      <c r="LH686" s="313"/>
      <c r="LJ686" s="313"/>
      <c r="LL686" s="313"/>
      <c r="LN686" s="313"/>
      <c r="LP686" s="313"/>
      <c r="LR686" s="313"/>
      <c r="LT686" s="313"/>
      <c r="LV686" s="313"/>
      <c r="LX686" s="313"/>
      <c r="LZ686" s="313"/>
      <c r="MB686" s="313"/>
      <c r="MD686" s="313"/>
      <c r="MF686" s="313"/>
      <c r="MH686" s="313"/>
      <c r="MJ686" s="313"/>
      <c r="ML686" s="313"/>
      <c r="MN686" s="313"/>
      <c r="MP686" s="313"/>
      <c r="MR686" s="313"/>
      <c r="MT686" s="313"/>
      <c r="MV686" s="313"/>
      <c r="MX686" s="313"/>
      <c r="MZ686" s="313"/>
      <c r="NB686" s="313"/>
      <c r="ND686" s="313"/>
      <c r="NF686" s="313"/>
      <c r="NH686" s="313"/>
      <c r="NJ686" s="313"/>
      <c r="NL686" s="313"/>
      <c r="NN686" s="313"/>
      <c r="NP686" s="313"/>
      <c r="NR686" s="313"/>
    </row>
    <row r="687" spans="1:382" s="281" customFormat="1" ht="150" customHeight="1">
      <c r="A687"/>
      <c r="B687"/>
      <c r="C687"/>
      <c r="D687"/>
      <c r="E687"/>
      <c r="F687"/>
      <c r="G687"/>
      <c r="H687"/>
      <c r="I687" t="str">
        <f>IF(M687="","",INDEX(Criterion_list!F:F,MATCH('MMS criteria'!M687,Criterion_list!C:C,0)))</f>
        <v/>
      </c>
      <c r="J687" s="312"/>
      <c r="K687" s="316" t="str">
        <f>IFERROR(IF(_xlfn.XLOOKUP($M687,Criterion_list!$C:$C,Criterion_list!A:A)=0,"",_xlfn.XLOOKUP($M687,Criterion_list!$C:$C,Criterion_list!A:A)),"")</f>
        <v/>
      </c>
      <c r="L687" s="317" t="str">
        <f>IFERROR(IF(_xlfn.XLOOKUP($M687,Criterion_list!$C:$C,Criterion_list!B:B)=0,"",_xlfn.XLOOKUP($M687,Criterion_list!$C:$C,Criterion_list!B:B)),"")</f>
        <v/>
      </c>
      <c r="M687" s="317" t="str">
        <f>IF(J687="","",_xlfn.XLOOKUP(J687,'Criteria Mapping'!B:B,'Criteria Mapping'!A:A))</f>
        <v/>
      </c>
      <c r="N687" s="318" t="str">
        <f>IFERROR(IF(_xlfn.XLOOKUP($J687,Criterion_list!$J:$J,Criterion_list!D:D)=0,"",_xlfn.XLOOKUP($J687,Criterion_list!$J:$J,Criterion_list!D:D)),"")</f>
        <v/>
      </c>
      <c r="O687" s="318" t="str">
        <f>IFERROR(IF(_xlfn.XLOOKUP($M687,Criterion_list!$C:$C,Criterion_list!E:E)=0,"",_xlfn.XLOOKUP($M687,Criterion_list!$C:$C,Criterion_list!E:E)),"")</f>
        <v/>
      </c>
      <c r="P687" s="330"/>
      <c r="Q687" s="304"/>
      <c r="R687" s="319" t="str">
        <f t="shared" si="10"/>
        <v/>
      </c>
      <c r="S687" s="304"/>
      <c r="T687" s="306"/>
      <c r="U687" s="305"/>
      <c r="V687" s="304"/>
      <c r="W687" s="304"/>
      <c r="X687" s="320" t="str">
        <f>IF(M687="","",_xlfn.XLOOKUP(M687,'Criteria Mapping'!A:A,'Criteria Mapping'!W:W))</f>
        <v/>
      </c>
      <c r="Y687" s="320" t="str">
        <f>IF(M687="","",_xlfn.XLOOKUP(M687,'Criteria Mapping'!A:A,'Criteria Mapping'!AH:AH))</f>
        <v/>
      </c>
      <c r="Z687" s="320" t="str">
        <f>IF(M687="","",_xlfn.XLOOKUP(M687,'Criteria Mapping'!A:A,'Criteria Mapping'!AD:AD))</f>
        <v/>
      </c>
      <c r="AA687"/>
      <c r="AC687" s="313"/>
      <c r="AE687" s="313"/>
      <c r="AG687" s="313"/>
      <c r="AI687" s="313"/>
      <c r="AK687" s="313"/>
      <c r="AM687" s="313"/>
      <c r="AO687" s="313"/>
      <c r="AQ687" s="313"/>
      <c r="AS687" s="313"/>
      <c r="AU687" s="313"/>
      <c r="KR687" s="313"/>
      <c r="KT687" s="313"/>
      <c r="KV687" s="313"/>
      <c r="KX687" s="313"/>
      <c r="KZ687" s="313"/>
      <c r="LB687" s="313"/>
      <c r="LD687" s="313"/>
      <c r="LF687" s="313"/>
      <c r="LH687" s="313"/>
      <c r="LJ687" s="313"/>
      <c r="LL687" s="313"/>
      <c r="LN687" s="313"/>
      <c r="LP687" s="313"/>
      <c r="LR687" s="313"/>
      <c r="LT687" s="313"/>
      <c r="LV687" s="313"/>
      <c r="LX687" s="313"/>
      <c r="LZ687" s="313"/>
      <c r="MB687" s="313"/>
      <c r="MD687" s="313"/>
      <c r="MF687" s="313"/>
      <c r="MH687" s="313"/>
      <c r="MJ687" s="313"/>
      <c r="ML687" s="313"/>
      <c r="MN687" s="313"/>
      <c r="MP687" s="313"/>
      <c r="MR687" s="313"/>
      <c r="MT687" s="313"/>
      <c r="MV687" s="313"/>
      <c r="MX687" s="313"/>
      <c r="MZ687" s="313"/>
      <c r="NB687" s="313"/>
      <c r="ND687" s="313"/>
      <c r="NF687" s="313"/>
      <c r="NH687" s="313"/>
      <c r="NJ687" s="313"/>
      <c r="NL687" s="313"/>
      <c r="NN687" s="313"/>
      <c r="NP687" s="313"/>
      <c r="NR687" s="313"/>
    </row>
    <row r="688" spans="1:382" s="281" customFormat="1" ht="150" customHeight="1">
      <c r="A688"/>
      <c r="B688"/>
      <c r="C688"/>
      <c r="D688"/>
      <c r="E688"/>
      <c r="F688"/>
      <c r="G688"/>
      <c r="H688"/>
      <c r="I688" t="str">
        <f>IF(M688="","",INDEX(Criterion_list!F:F,MATCH('MMS criteria'!M688,Criterion_list!C:C,0)))</f>
        <v/>
      </c>
      <c r="J688" s="312"/>
      <c r="K688" s="316" t="str">
        <f>IFERROR(IF(_xlfn.XLOOKUP($M688,Criterion_list!$C:$C,Criterion_list!A:A)=0,"",_xlfn.XLOOKUP($M688,Criterion_list!$C:$C,Criterion_list!A:A)),"")</f>
        <v/>
      </c>
      <c r="L688" s="317" t="str">
        <f>IFERROR(IF(_xlfn.XLOOKUP($M688,Criterion_list!$C:$C,Criterion_list!B:B)=0,"",_xlfn.XLOOKUP($M688,Criterion_list!$C:$C,Criterion_list!B:B)),"")</f>
        <v/>
      </c>
      <c r="M688" s="317" t="str">
        <f>IF(J688="","",_xlfn.XLOOKUP(J688,'Criteria Mapping'!B:B,'Criteria Mapping'!A:A))</f>
        <v/>
      </c>
      <c r="N688" s="318" t="str">
        <f>IFERROR(IF(_xlfn.XLOOKUP($J688,Criterion_list!$J:$J,Criterion_list!D:D)=0,"",_xlfn.XLOOKUP($J688,Criterion_list!$J:$J,Criterion_list!D:D)),"")</f>
        <v/>
      </c>
      <c r="O688" s="318" t="str">
        <f>IFERROR(IF(_xlfn.XLOOKUP($M688,Criterion_list!$C:$C,Criterion_list!E:E)=0,"",_xlfn.XLOOKUP($M688,Criterion_list!$C:$C,Criterion_list!E:E)),"")</f>
        <v/>
      </c>
      <c r="P688" s="330"/>
      <c r="Q688" s="304"/>
      <c r="R688" s="319" t="str">
        <f t="shared" si="10"/>
        <v/>
      </c>
      <c r="S688" s="304"/>
      <c r="T688" s="306"/>
      <c r="U688" s="305"/>
      <c r="V688" s="304"/>
      <c r="W688" s="304"/>
      <c r="X688" s="320" t="str">
        <f>IF(M688="","",_xlfn.XLOOKUP(M688,'Criteria Mapping'!A:A,'Criteria Mapping'!W:W))</f>
        <v/>
      </c>
      <c r="Y688" s="320" t="str">
        <f>IF(M688="","",_xlfn.XLOOKUP(M688,'Criteria Mapping'!A:A,'Criteria Mapping'!AH:AH))</f>
        <v/>
      </c>
      <c r="Z688" s="320" t="str">
        <f>IF(M688="","",_xlfn.XLOOKUP(M688,'Criteria Mapping'!A:A,'Criteria Mapping'!AD:AD))</f>
        <v/>
      </c>
      <c r="AA688"/>
      <c r="AC688" s="313"/>
      <c r="AE688" s="313"/>
      <c r="AG688" s="313"/>
      <c r="AI688" s="313"/>
      <c r="AK688" s="313"/>
      <c r="AM688" s="313"/>
      <c r="AO688" s="313"/>
      <c r="AQ688" s="313"/>
      <c r="AS688" s="313"/>
      <c r="AU688" s="313"/>
      <c r="KR688" s="313"/>
      <c r="KT688" s="313"/>
      <c r="KV688" s="313"/>
      <c r="KX688" s="313"/>
      <c r="KZ688" s="313"/>
      <c r="LB688" s="313"/>
      <c r="LD688" s="313"/>
      <c r="LF688" s="313"/>
      <c r="LH688" s="313"/>
      <c r="LJ688" s="313"/>
      <c r="LL688" s="313"/>
      <c r="LN688" s="313"/>
      <c r="LP688" s="313"/>
      <c r="LR688" s="313"/>
      <c r="LT688" s="313"/>
      <c r="LV688" s="313"/>
      <c r="LX688" s="313"/>
      <c r="LZ688" s="313"/>
      <c r="MB688" s="313"/>
      <c r="MD688" s="313"/>
      <c r="MF688" s="313"/>
      <c r="MH688" s="313"/>
      <c r="MJ688" s="313"/>
      <c r="ML688" s="313"/>
      <c r="MN688" s="313"/>
      <c r="MP688" s="313"/>
      <c r="MR688" s="313"/>
      <c r="MT688" s="313"/>
      <c r="MV688" s="313"/>
      <c r="MX688" s="313"/>
      <c r="MZ688" s="313"/>
      <c r="NB688" s="313"/>
      <c r="ND688" s="313"/>
      <c r="NF688" s="313"/>
      <c r="NH688" s="313"/>
      <c r="NJ688" s="313"/>
      <c r="NL688" s="313"/>
      <c r="NN688" s="313"/>
      <c r="NP688" s="313"/>
      <c r="NR688" s="313"/>
    </row>
    <row r="689" spans="1:382" s="281" customFormat="1" ht="150" customHeight="1">
      <c r="A689"/>
      <c r="B689"/>
      <c r="C689"/>
      <c r="D689"/>
      <c r="E689"/>
      <c r="F689"/>
      <c r="G689"/>
      <c r="H689"/>
      <c r="I689" t="str">
        <f>IF(M689="","",INDEX(Criterion_list!F:F,MATCH('MMS criteria'!M689,Criterion_list!C:C,0)))</f>
        <v/>
      </c>
      <c r="J689" s="312"/>
      <c r="K689" s="316" t="str">
        <f>IFERROR(IF(_xlfn.XLOOKUP($M689,Criterion_list!$C:$C,Criterion_list!A:A)=0,"",_xlfn.XLOOKUP($M689,Criterion_list!$C:$C,Criterion_list!A:A)),"")</f>
        <v/>
      </c>
      <c r="L689" s="317" t="str">
        <f>IFERROR(IF(_xlfn.XLOOKUP($M689,Criterion_list!$C:$C,Criterion_list!B:B)=0,"",_xlfn.XLOOKUP($M689,Criterion_list!$C:$C,Criterion_list!B:B)),"")</f>
        <v/>
      </c>
      <c r="M689" s="317" t="str">
        <f>IF(J689="","",_xlfn.XLOOKUP(J689,'Criteria Mapping'!B:B,'Criteria Mapping'!A:A))</f>
        <v/>
      </c>
      <c r="N689" s="318" t="str">
        <f>IFERROR(IF(_xlfn.XLOOKUP($J689,Criterion_list!$J:$J,Criterion_list!D:D)=0,"",_xlfn.XLOOKUP($J689,Criterion_list!$J:$J,Criterion_list!D:D)),"")</f>
        <v/>
      </c>
      <c r="O689" s="318" t="str">
        <f>IFERROR(IF(_xlfn.XLOOKUP($M689,Criterion_list!$C:$C,Criterion_list!E:E)=0,"",_xlfn.XLOOKUP($M689,Criterion_list!$C:$C,Criterion_list!E:E)),"")</f>
        <v/>
      </c>
      <c r="P689" s="330"/>
      <c r="Q689" s="304"/>
      <c r="R689" s="319" t="str">
        <f t="shared" si="10"/>
        <v/>
      </c>
      <c r="S689" s="304"/>
      <c r="T689" s="306"/>
      <c r="U689" s="305"/>
      <c r="V689" s="304"/>
      <c r="W689" s="304"/>
      <c r="X689" s="320" t="str">
        <f>IF(M689="","",_xlfn.XLOOKUP(M689,'Criteria Mapping'!A:A,'Criteria Mapping'!W:W))</f>
        <v/>
      </c>
      <c r="Y689" s="320" t="str">
        <f>IF(M689="","",_xlfn.XLOOKUP(M689,'Criteria Mapping'!A:A,'Criteria Mapping'!AH:AH))</f>
        <v/>
      </c>
      <c r="Z689" s="320" t="str">
        <f>IF(M689="","",_xlfn.XLOOKUP(M689,'Criteria Mapping'!A:A,'Criteria Mapping'!AD:AD))</f>
        <v/>
      </c>
      <c r="AA689"/>
      <c r="AC689" s="313"/>
      <c r="AE689" s="313"/>
      <c r="AG689" s="313"/>
      <c r="AI689" s="313"/>
      <c r="AK689" s="313"/>
      <c r="AM689" s="313"/>
      <c r="AO689" s="313"/>
      <c r="AQ689" s="313"/>
      <c r="AS689" s="313"/>
      <c r="AU689" s="313"/>
      <c r="KR689" s="313"/>
      <c r="KT689" s="313"/>
      <c r="KV689" s="313"/>
      <c r="KX689" s="313"/>
      <c r="KZ689" s="313"/>
      <c r="LB689" s="313"/>
      <c r="LD689" s="313"/>
      <c r="LF689" s="313"/>
      <c r="LH689" s="313"/>
      <c r="LJ689" s="313"/>
      <c r="LL689" s="313"/>
      <c r="LN689" s="313"/>
      <c r="LP689" s="313"/>
      <c r="LR689" s="313"/>
      <c r="LT689" s="313"/>
      <c r="LV689" s="313"/>
      <c r="LX689" s="313"/>
      <c r="LZ689" s="313"/>
      <c r="MB689" s="313"/>
      <c r="MD689" s="313"/>
      <c r="MF689" s="313"/>
      <c r="MH689" s="313"/>
      <c r="MJ689" s="313"/>
      <c r="ML689" s="313"/>
      <c r="MN689" s="313"/>
      <c r="MP689" s="313"/>
      <c r="MR689" s="313"/>
      <c r="MT689" s="313"/>
      <c r="MV689" s="313"/>
      <c r="MX689" s="313"/>
      <c r="MZ689" s="313"/>
      <c r="NB689" s="313"/>
      <c r="ND689" s="313"/>
      <c r="NF689" s="313"/>
      <c r="NH689" s="313"/>
      <c r="NJ689" s="313"/>
      <c r="NL689" s="313"/>
      <c r="NN689" s="313"/>
      <c r="NP689" s="313"/>
      <c r="NR689" s="313"/>
    </row>
    <row r="690" spans="1:382" s="281" customFormat="1" ht="150" customHeight="1">
      <c r="A690"/>
      <c r="B690"/>
      <c r="C690"/>
      <c r="D690"/>
      <c r="E690"/>
      <c r="F690"/>
      <c r="G690"/>
      <c r="H690"/>
      <c r="I690" t="str">
        <f>IF(M690="","",INDEX(Criterion_list!F:F,MATCH('MMS criteria'!M690,Criterion_list!C:C,0)))</f>
        <v/>
      </c>
      <c r="J690" s="312"/>
      <c r="K690" s="316" t="str">
        <f>IFERROR(IF(_xlfn.XLOOKUP($M690,Criterion_list!$C:$C,Criterion_list!A:A)=0,"",_xlfn.XLOOKUP($M690,Criterion_list!$C:$C,Criterion_list!A:A)),"")</f>
        <v/>
      </c>
      <c r="L690" s="317" t="str">
        <f>IFERROR(IF(_xlfn.XLOOKUP($M690,Criterion_list!$C:$C,Criterion_list!B:B)=0,"",_xlfn.XLOOKUP($M690,Criterion_list!$C:$C,Criterion_list!B:B)),"")</f>
        <v/>
      </c>
      <c r="M690" s="317" t="str">
        <f>IF(J690="","",_xlfn.XLOOKUP(J690,'Criteria Mapping'!B:B,'Criteria Mapping'!A:A))</f>
        <v/>
      </c>
      <c r="N690" s="318" t="str">
        <f>IFERROR(IF(_xlfn.XLOOKUP($J690,Criterion_list!$J:$J,Criterion_list!D:D)=0,"",_xlfn.XLOOKUP($J690,Criterion_list!$J:$J,Criterion_list!D:D)),"")</f>
        <v/>
      </c>
      <c r="O690" s="318" t="str">
        <f>IFERROR(IF(_xlfn.XLOOKUP($M690,Criterion_list!$C:$C,Criterion_list!E:E)=0,"",_xlfn.XLOOKUP($M690,Criterion_list!$C:$C,Criterion_list!E:E)),"")</f>
        <v/>
      </c>
      <c r="P690" s="330"/>
      <c r="Q690" s="304"/>
      <c r="R690" s="319" t="str">
        <f t="shared" si="10"/>
        <v/>
      </c>
      <c r="S690" s="304"/>
      <c r="T690" s="306"/>
      <c r="U690" s="305"/>
      <c r="V690" s="304"/>
      <c r="W690" s="304"/>
      <c r="X690" s="320" t="str">
        <f>IF(M690="","",_xlfn.XLOOKUP(M690,'Criteria Mapping'!A:A,'Criteria Mapping'!W:W))</f>
        <v/>
      </c>
      <c r="Y690" s="320" t="str">
        <f>IF(M690="","",_xlfn.XLOOKUP(M690,'Criteria Mapping'!A:A,'Criteria Mapping'!AH:AH))</f>
        <v/>
      </c>
      <c r="Z690" s="320" t="str">
        <f>IF(M690="","",_xlfn.XLOOKUP(M690,'Criteria Mapping'!A:A,'Criteria Mapping'!AD:AD))</f>
        <v/>
      </c>
      <c r="AA690"/>
      <c r="AC690" s="313"/>
      <c r="AE690" s="313"/>
      <c r="AG690" s="313"/>
      <c r="AI690" s="313"/>
      <c r="AK690" s="313"/>
      <c r="AM690" s="313"/>
      <c r="AO690" s="313"/>
      <c r="AQ690" s="313"/>
      <c r="AS690" s="313"/>
      <c r="AU690" s="313"/>
      <c r="KR690" s="313"/>
      <c r="KT690" s="313"/>
      <c r="KV690" s="313"/>
      <c r="KX690" s="313"/>
      <c r="KZ690" s="313"/>
      <c r="LB690" s="313"/>
      <c r="LD690" s="313"/>
      <c r="LF690" s="313"/>
      <c r="LH690" s="313"/>
      <c r="LJ690" s="313"/>
      <c r="LL690" s="313"/>
      <c r="LN690" s="313"/>
      <c r="LP690" s="313"/>
      <c r="LR690" s="313"/>
      <c r="LT690" s="313"/>
      <c r="LV690" s="313"/>
      <c r="LX690" s="313"/>
      <c r="LZ690" s="313"/>
      <c r="MB690" s="313"/>
      <c r="MD690" s="313"/>
      <c r="MF690" s="313"/>
      <c r="MH690" s="313"/>
      <c r="MJ690" s="313"/>
      <c r="ML690" s="313"/>
      <c r="MN690" s="313"/>
      <c r="MP690" s="313"/>
      <c r="MR690" s="313"/>
      <c r="MT690" s="313"/>
      <c r="MV690" s="313"/>
      <c r="MX690" s="313"/>
      <c r="MZ690" s="313"/>
      <c r="NB690" s="313"/>
      <c r="ND690" s="313"/>
      <c r="NF690" s="313"/>
      <c r="NH690" s="313"/>
      <c r="NJ690" s="313"/>
      <c r="NL690" s="313"/>
      <c r="NN690" s="313"/>
      <c r="NP690" s="313"/>
      <c r="NR690" s="313"/>
    </row>
    <row r="691" spans="1:382" s="281" customFormat="1" ht="150" customHeight="1">
      <c r="A691"/>
      <c r="B691"/>
      <c r="C691"/>
      <c r="D691"/>
      <c r="E691"/>
      <c r="F691"/>
      <c r="G691"/>
      <c r="H691"/>
      <c r="I691" t="str">
        <f>IF(M691="","",INDEX(Criterion_list!F:F,MATCH('MMS criteria'!M691,Criterion_list!C:C,0)))</f>
        <v/>
      </c>
      <c r="J691" s="312"/>
      <c r="K691" s="316" t="str">
        <f>IFERROR(IF(_xlfn.XLOOKUP($M691,Criterion_list!$C:$C,Criterion_list!A:A)=0,"",_xlfn.XLOOKUP($M691,Criterion_list!$C:$C,Criterion_list!A:A)),"")</f>
        <v/>
      </c>
      <c r="L691" s="317" t="str">
        <f>IFERROR(IF(_xlfn.XLOOKUP($M691,Criterion_list!$C:$C,Criterion_list!B:B)=0,"",_xlfn.XLOOKUP($M691,Criterion_list!$C:$C,Criterion_list!B:B)),"")</f>
        <v/>
      </c>
      <c r="M691" s="317" t="str">
        <f>IF(J691="","",_xlfn.XLOOKUP(J691,'Criteria Mapping'!B:B,'Criteria Mapping'!A:A))</f>
        <v/>
      </c>
      <c r="N691" s="318" t="str">
        <f>IFERROR(IF(_xlfn.XLOOKUP($J691,Criterion_list!$J:$J,Criterion_list!D:D)=0,"",_xlfn.XLOOKUP($J691,Criterion_list!$J:$J,Criterion_list!D:D)),"")</f>
        <v/>
      </c>
      <c r="O691" s="318" t="str">
        <f>IFERROR(IF(_xlfn.XLOOKUP($M691,Criterion_list!$C:$C,Criterion_list!E:E)=0,"",_xlfn.XLOOKUP($M691,Criterion_list!$C:$C,Criterion_list!E:E)),"")</f>
        <v/>
      </c>
      <c r="P691" s="330"/>
      <c r="Q691" s="304"/>
      <c r="R691" s="319" t="str">
        <f t="shared" si="10"/>
        <v/>
      </c>
      <c r="S691" s="304"/>
      <c r="T691" s="306"/>
      <c r="U691" s="305"/>
      <c r="V691" s="304"/>
      <c r="W691" s="304"/>
      <c r="X691" s="320" t="str">
        <f>IF(M691="","",_xlfn.XLOOKUP(M691,'Criteria Mapping'!A:A,'Criteria Mapping'!W:W))</f>
        <v/>
      </c>
      <c r="Y691" s="320" t="str">
        <f>IF(M691="","",_xlfn.XLOOKUP(M691,'Criteria Mapping'!A:A,'Criteria Mapping'!AH:AH))</f>
        <v/>
      </c>
      <c r="Z691" s="320" t="str">
        <f>IF(M691="","",_xlfn.XLOOKUP(M691,'Criteria Mapping'!A:A,'Criteria Mapping'!AD:AD))</f>
        <v/>
      </c>
      <c r="AA691"/>
      <c r="AC691" s="313"/>
      <c r="AE691" s="313"/>
      <c r="AG691" s="313"/>
      <c r="AI691" s="313"/>
      <c r="AK691" s="313"/>
      <c r="AM691" s="313"/>
      <c r="AO691" s="313"/>
      <c r="AQ691" s="313"/>
      <c r="AS691" s="313"/>
      <c r="AU691" s="313"/>
      <c r="KR691" s="313"/>
      <c r="KT691" s="313"/>
      <c r="KV691" s="313"/>
      <c r="KX691" s="313"/>
      <c r="KZ691" s="313"/>
      <c r="LB691" s="313"/>
      <c r="LD691" s="313"/>
      <c r="LF691" s="313"/>
      <c r="LH691" s="313"/>
      <c r="LJ691" s="313"/>
      <c r="LL691" s="313"/>
      <c r="LN691" s="313"/>
      <c r="LP691" s="313"/>
      <c r="LR691" s="313"/>
      <c r="LT691" s="313"/>
      <c r="LV691" s="313"/>
      <c r="LX691" s="313"/>
      <c r="LZ691" s="313"/>
      <c r="MB691" s="313"/>
      <c r="MD691" s="313"/>
      <c r="MF691" s="313"/>
      <c r="MH691" s="313"/>
      <c r="MJ691" s="313"/>
      <c r="ML691" s="313"/>
      <c r="MN691" s="313"/>
      <c r="MP691" s="313"/>
      <c r="MR691" s="313"/>
      <c r="MT691" s="313"/>
      <c r="MV691" s="313"/>
      <c r="MX691" s="313"/>
      <c r="MZ691" s="313"/>
      <c r="NB691" s="313"/>
      <c r="ND691" s="313"/>
      <c r="NF691" s="313"/>
      <c r="NH691" s="313"/>
      <c r="NJ691" s="313"/>
      <c r="NL691" s="313"/>
      <c r="NN691" s="313"/>
      <c r="NP691" s="313"/>
      <c r="NR691" s="313"/>
    </row>
    <row r="692" spans="1:382" s="281" customFormat="1" ht="150" customHeight="1">
      <c r="A692"/>
      <c r="B692"/>
      <c r="C692"/>
      <c r="D692"/>
      <c r="E692"/>
      <c r="F692"/>
      <c r="G692"/>
      <c r="H692"/>
      <c r="I692" t="str">
        <f>IF(M692="","",INDEX(Criterion_list!F:F,MATCH('MMS criteria'!M692,Criterion_list!C:C,0)))</f>
        <v/>
      </c>
      <c r="J692" s="312"/>
      <c r="K692" s="316" t="str">
        <f>IFERROR(IF(_xlfn.XLOOKUP($M692,Criterion_list!$C:$C,Criterion_list!A:A)=0,"",_xlfn.XLOOKUP($M692,Criterion_list!$C:$C,Criterion_list!A:A)),"")</f>
        <v/>
      </c>
      <c r="L692" s="317" t="str">
        <f>IFERROR(IF(_xlfn.XLOOKUP($M692,Criterion_list!$C:$C,Criterion_list!B:B)=0,"",_xlfn.XLOOKUP($M692,Criterion_list!$C:$C,Criterion_list!B:B)),"")</f>
        <v/>
      </c>
      <c r="M692" s="317" t="str">
        <f>IF(J692="","",_xlfn.XLOOKUP(J692,'Criteria Mapping'!B:B,'Criteria Mapping'!A:A))</f>
        <v/>
      </c>
      <c r="N692" s="318" t="str">
        <f>IFERROR(IF(_xlfn.XLOOKUP($J692,Criterion_list!$J:$J,Criterion_list!D:D)=0,"",_xlfn.XLOOKUP($J692,Criterion_list!$J:$J,Criterion_list!D:D)),"")</f>
        <v/>
      </c>
      <c r="O692" s="318" t="str">
        <f>IFERROR(IF(_xlfn.XLOOKUP($M692,Criterion_list!$C:$C,Criterion_list!E:E)=0,"",_xlfn.XLOOKUP($M692,Criterion_list!$C:$C,Criterion_list!E:E)),"")</f>
        <v/>
      </c>
      <c r="P692" s="330"/>
      <c r="Q692" s="304"/>
      <c r="R692" s="319" t="str">
        <f t="shared" si="10"/>
        <v/>
      </c>
      <c r="S692" s="304"/>
      <c r="T692" s="306"/>
      <c r="U692" s="305"/>
      <c r="V692" s="304"/>
      <c r="W692" s="304"/>
      <c r="X692" s="320" t="str">
        <f>IF(M692="","",_xlfn.XLOOKUP(M692,'Criteria Mapping'!A:A,'Criteria Mapping'!W:W))</f>
        <v/>
      </c>
      <c r="Y692" s="320" t="str">
        <f>IF(M692="","",_xlfn.XLOOKUP(M692,'Criteria Mapping'!A:A,'Criteria Mapping'!AH:AH))</f>
        <v/>
      </c>
      <c r="Z692" s="320" t="str">
        <f>IF(M692="","",_xlfn.XLOOKUP(M692,'Criteria Mapping'!A:A,'Criteria Mapping'!AD:AD))</f>
        <v/>
      </c>
      <c r="AA692"/>
      <c r="AC692" s="313"/>
      <c r="AE692" s="313"/>
      <c r="AG692" s="313"/>
      <c r="AI692" s="313"/>
      <c r="AK692" s="313"/>
      <c r="AM692" s="313"/>
      <c r="AO692" s="313"/>
      <c r="AQ692" s="313"/>
      <c r="AS692" s="313"/>
      <c r="AU692" s="313"/>
      <c r="KR692" s="313"/>
      <c r="KT692" s="313"/>
      <c r="KV692" s="313"/>
      <c r="KX692" s="313"/>
      <c r="KZ692" s="313"/>
      <c r="LB692" s="313"/>
      <c r="LD692" s="313"/>
      <c r="LF692" s="313"/>
      <c r="LH692" s="313"/>
      <c r="LJ692" s="313"/>
      <c r="LL692" s="313"/>
      <c r="LN692" s="313"/>
      <c r="LP692" s="313"/>
      <c r="LR692" s="313"/>
      <c r="LT692" s="313"/>
      <c r="LV692" s="313"/>
      <c r="LX692" s="313"/>
      <c r="LZ692" s="313"/>
      <c r="MB692" s="313"/>
      <c r="MD692" s="313"/>
      <c r="MF692" s="313"/>
      <c r="MH692" s="313"/>
      <c r="MJ692" s="313"/>
      <c r="ML692" s="313"/>
      <c r="MN692" s="313"/>
      <c r="MP692" s="313"/>
      <c r="MR692" s="313"/>
      <c r="MT692" s="313"/>
      <c r="MV692" s="313"/>
      <c r="MX692" s="313"/>
      <c r="MZ692" s="313"/>
      <c r="NB692" s="313"/>
      <c r="ND692" s="313"/>
      <c r="NF692" s="313"/>
      <c r="NH692" s="313"/>
      <c r="NJ692" s="313"/>
      <c r="NL692" s="313"/>
      <c r="NN692" s="313"/>
      <c r="NP692" s="313"/>
      <c r="NR692" s="313"/>
    </row>
    <row r="693" spans="1:382" s="281" customFormat="1" ht="150" customHeight="1">
      <c r="A693"/>
      <c r="B693"/>
      <c r="C693"/>
      <c r="D693"/>
      <c r="E693"/>
      <c r="F693"/>
      <c r="G693"/>
      <c r="H693"/>
      <c r="I693" t="str">
        <f>IF(M693="","",INDEX(Criterion_list!F:F,MATCH('MMS criteria'!M693,Criterion_list!C:C,0)))</f>
        <v/>
      </c>
      <c r="J693" s="312"/>
      <c r="K693" s="316" t="str">
        <f>IFERROR(IF(_xlfn.XLOOKUP($M693,Criterion_list!$C:$C,Criterion_list!A:A)=0,"",_xlfn.XLOOKUP($M693,Criterion_list!$C:$C,Criterion_list!A:A)),"")</f>
        <v/>
      </c>
      <c r="L693" s="317" t="str">
        <f>IFERROR(IF(_xlfn.XLOOKUP($M693,Criterion_list!$C:$C,Criterion_list!B:B)=0,"",_xlfn.XLOOKUP($M693,Criterion_list!$C:$C,Criterion_list!B:B)),"")</f>
        <v/>
      </c>
      <c r="M693" s="317" t="str">
        <f>IF(J693="","",_xlfn.XLOOKUP(J693,'Criteria Mapping'!B:B,'Criteria Mapping'!A:A))</f>
        <v/>
      </c>
      <c r="N693" s="318" t="str">
        <f>IFERROR(IF(_xlfn.XLOOKUP($J693,Criterion_list!$J:$J,Criterion_list!D:D)=0,"",_xlfn.XLOOKUP($J693,Criterion_list!$J:$J,Criterion_list!D:D)),"")</f>
        <v/>
      </c>
      <c r="O693" s="318" t="str">
        <f>IFERROR(IF(_xlfn.XLOOKUP($M693,Criterion_list!$C:$C,Criterion_list!E:E)=0,"",_xlfn.XLOOKUP($M693,Criterion_list!$C:$C,Criterion_list!E:E)),"")</f>
        <v/>
      </c>
      <c r="P693" s="330"/>
      <c r="Q693" s="304"/>
      <c r="R693" s="319" t="str">
        <f t="shared" si="10"/>
        <v/>
      </c>
      <c r="S693" s="304"/>
      <c r="T693" s="306"/>
      <c r="U693" s="305"/>
      <c r="V693" s="304"/>
      <c r="W693" s="304"/>
      <c r="X693" s="320" t="str">
        <f>IF(M693="","",_xlfn.XLOOKUP(M693,'Criteria Mapping'!A:A,'Criteria Mapping'!W:W))</f>
        <v/>
      </c>
      <c r="Y693" s="320" t="str">
        <f>IF(M693="","",_xlfn.XLOOKUP(M693,'Criteria Mapping'!A:A,'Criteria Mapping'!AH:AH))</f>
        <v/>
      </c>
      <c r="Z693" s="320" t="str">
        <f>IF(M693="","",_xlfn.XLOOKUP(M693,'Criteria Mapping'!A:A,'Criteria Mapping'!AD:AD))</f>
        <v/>
      </c>
      <c r="AA693"/>
      <c r="AC693" s="313"/>
      <c r="AE693" s="313"/>
      <c r="AG693" s="313"/>
      <c r="AI693" s="313"/>
      <c r="AK693" s="313"/>
      <c r="AM693" s="313"/>
      <c r="AO693" s="313"/>
      <c r="AQ693" s="313"/>
      <c r="AS693" s="313"/>
      <c r="AU693" s="313"/>
      <c r="KR693" s="313"/>
      <c r="KT693" s="313"/>
      <c r="KV693" s="313"/>
      <c r="KX693" s="313"/>
      <c r="KZ693" s="313"/>
      <c r="LB693" s="313"/>
      <c r="LD693" s="313"/>
      <c r="LF693" s="313"/>
      <c r="LH693" s="313"/>
      <c r="LJ693" s="313"/>
      <c r="LL693" s="313"/>
      <c r="LN693" s="313"/>
      <c r="LP693" s="313"/>
      <c r="LR693" s="313"/>
      <c r="LT693" s="313"/>
      <c r="LV693" s="313"/>
      <c r="LX693" s="313"/>
      <c r="LZ693" s="313"/>
      <c r="MB693" s="313"/>
      <c r="MD693" s="313"/>
      <c r="MF693" s="313"/>
      <c r="MH693" s="313"/>
      <c r="MJ693" s="313"/>
      <c r="ML693" s="313"/>
      <c r="MN693" s="313"/>
      <c r="MP693" s="313"/>
      <c r="MR693" s="313"/>
      <c r="MT693" s="313"/>
      <c r="MV693" s="313"/>
      <c r="MX693" s="313"/>
      <c r="MZ693" s="313"/>
      <c r="NB693" s="313"/>
      <c r="ND693" s="313"/>
      <c r="NF693" s="313"/>
      <c r="NH693" s="313"/>
      <c r="NJ693" s="313"/>
      <c r="NL693" s="313"/>
      <c r="NN693" s="313"/>
      <c r="NP693" s="313"/>
      <c r="NR693" s="313"/>
    </row>
    <row r="694" spans="1:382" s="281" customFormat="1" ht="150" customHeight="1">
      <c r="A694"/>
      <c r="B694"/>
      <c r="C694"/>
      <c r="D694"/>
      <c r="E694"/>
      <c r="F694"/>
      <c r="G694"/>
      <c r="H694"/>
      <c r="I694" t="str">
        <f>IF(M694="","",INDEX(Criterion_list!F:F,MATCH('MMS criteria'!M694,Criterion_list!C:C,0)))</f>
        <v/>
      </c>
      <c r="J694" s="312"/>
      <c r="K694" s="316" t="str">
        <f>IFERROR(IF(_xlfn.XLOOKUP($M694,Criterion_list!$C:$C,Criterion_list!A:A)=0,"",_xlfn.XLOOKUP($M694,Criterion_list!$C:$C,Criterion_list!A:A)),"")</f>
        <v/>
      </c>
      <c r="L694" s="317" t="str">
        <f>IFERROR(IF(_xlfn.XLOOKUP($M694,Criterion_list!$C:$C,Criterion_list!B:B)=0,"",_xlfn.XLOOKUP($M694,Criterion_list!$C:$C,Criterion_list!B:B)),"")</f>
        <v/>
      </c>
      <c r="M694" s="317" t="str">
        <f>IF(J694="","",_xlfn.XLOOKUP(J694,'Criteria Mapping'!B:B,'Criteria Mapping'!A:A))</f>
        <v/>
      </c>
      <c r="N694" s="318" t="str">
        <f>IFERROR(IF(_xlfn.XLOOKUP($J694,Criterion_list!$J:$J,Criterion_list!D:D)=0,"",_xlfn.XLOOKUP($J694,Criterion_list!$J:$J,Criterion_list!D:D)),"")</f>
        <v/>
      </c>
      <c r="O694" s="318" t="str">
        <f>IFERROR(IF(_xlfn.XLOOKUP($M694,Criterion_list!$C:$C,Criterion_list!E:E)=0,"",_xlfn.XLOOKUP($M694,Criterion_list!$C:$C,Criterion_list!E:E)),"")</f>
        <v/>
      </c>
      <c r="P694" s="330"/>
      <c r="Q694" s="304"/>
      <c r="R694" s="319" t="str">
        <f t="shared" si="10"/>
        <v/>
      </c>
      <c r="S694" s="304"/>
      <c r="T694" s="306"/>
      <c r="U694" s="305"/>
      <c r="V694" s="304"/>
      <c r="W694" s="304"/>
      <c r="X694" s="320" t="str">
        <f>IF(M694="","",_xlfn.XLOOKUP(M694,'Criteria Mapping'!A:A,'Criteria Mapping'!W:W))</f>
        <v/>
      </c>
      <c r="Y694" s="320" t="str">
        <f>IF(M694="","",_xlfn.XLOOKUP(M694,'Criteria Mapping'!A:A,'Criteria Mapping'!AH:AH))</f>
        <v/>
      </c>
      <c r="Z694" s="320" t="str">
        <f>IF(M694="","",_xlfn.XLOOKUP(M694,'Criteria Mapping'!A:A,'Criteria Mapping'!AD:AD))</f>
        <v/>
      </c>
      <c r="AA694"/>
      <c r="AC694" s="313"/>
      <c r="AE694" s="313"/>
      <c r="AG694" s="313"/>
      <c r="AI694" s="313"/>
      <c r="AK694" s="313"/>
      <c r="AM694" s="313"/>
      <c r="AO694" s="313"/>
      <c r="AQ694" s="313"/>
      <c r="AS694" s="313"/>
      <c r="AU694" s="313"/>
      <c r="KR694" s="313"/>
      <c r="KT694" s="313"/>
      <c r="KV694" s="313"/>
      <c r="KX694" s="313"/>
      <c r="KZ694" s="313"/>
      <c r="LB694" s="313"/>
      <c r="LD694" s="313"/>
      <c r="LF694" s="313"/>
      <c r="LH694" s="313"/>
      <c r="LJ694" s="313"/>
      <c r="LL694" s="313"/>
      <c r="LN694" s="313"/>
      <c r="LP694" s="313"/>
      <c r="LR694" s="313"/>
      <c r="LT694" s="313"/>
      <c r="LV694" s="313"/>
      <c r="LX694" s="313"/>
      <c r="LZ694" s="313"/>
      <c r="MB694" s="313"/>
      <c r="MD694" s="313"/>
      <c r="MF694" s="313"/>
      <c r="MH694" s="313"/>
      <c r="MJ694" s="313"/>
      <c r="ML694" s="313"/>
      <c r="MN694" s="313"/>
      <c r="MP694" s="313"/>
      <c r="MR694" s="313"/>
      <c r="MT694" s="313"/>
      <c r="MV694" s="313"/>
      <c r="MX694" s="313"/>
      <c r="MZ694" s="313"/>
      <c r="NB694" s="313"/>
      <c r="ND694" s="313"/>
      <c r="NF694" s="313"/>
      <c r="NH694" s="313"/>
      <c r="NJ694" s="313"/>
      <c r="NL694" s="313"/>
      <c r="NN694" s="313"/>
      <c r="NP694" s="313"/>
      <c r="NR694" s="313"/>
    </row>
    <row r="695" spans="1:382" s="281" customFormat="1" ht="150" customHeight="1">
      <c r="A695"/>
      <c r="B695"/>
      <c r="C695"/>
      <c r="D695"/>
      <c r="E695"/>
      <c r="F695"/>
      <c r="G695"/>
      <c r="H695"/>
      <c r="I695" t="str">
        <f>IF(M695="","",INDEX(Criterion_list!F:F,MATCH('MMS criteria'!M695,Criterion_list!C:C,0)))</f>
        <v/>
      </c>
      <c r="J695" s="312"/>
      <c r="K695" s="316" t="str">
        <f>IFERROR(IF(_xlfn.XLOOKUP($M695,Criterion_list!$C:$C,Criterion_list!A:A)=0,"",_xlfn.XLOOKUP($M695,Criterion_list!$C:$C,Criterion_list!A:A)),"")</f>
        <v/>
      </c>
      <c r="L695" s="317" t="str">
        <f>IFERROR(IF(_xlfn.XLOOKUP($M695,Criterion_list!$C:$C,Criterion_list!B:B)=0,"",_xlfn.XLOOKUP($M695,Criterion_list!$C:$C,Criterion_list!B:B)),"")</f>
        <v/>
      </c>
      <c r="M695" s="317" t="str">
        <f>IF(J695="","",_xlfn.XLOOKUP(J695,'Criteria Mapping'!B:B,'Criteria Mapping'!A:A))</f>
        <v/>
      </c>
      <c r="N695" s="318" t="str">
        <f>IFERROR(IF(_xlfn.XLOOKUP($J695,Criterion_list!$J:$J,Criterion_list!D:D)=0,"",_xlfn.XLOOKUP($J695,Criterion_list!$J:$J,Criterion_list!D:D)),"")</f>
        <v/>
      </c>
      <c r="O695" s="318" t="str">
        <f>IFERROR(IF(_xlfn.XLOOKUP($M695,Criterion_list!$C:$C,Criterion_list!E:E)=0,"",_xlfn.XLOOKUP($M695,Criterion_list!$C:$C,Criterion_list!E:E)),"")</f>
        <v/>
      </c>
      <c r="P695" s="330"/>
      <c r="Q695" s="304"/>
      <c r="R695" s="319" t="str">
        <f t="shared" si="10"/>
        <v/>
      </c>
      <c r="S695" s="304"/>
      <c r="T695" s="306"/>
      <c r="U695" s="305"/>
      <c r="V695" s="304"/>
      <c r="W695" s="304"/>
      <c r="X695" s="320" t="str">
        <f>IF(M695="","",_xlfn.XLOOKUP(M695,'Criteria Mapping'!A:A,'Criteria Mapping'!W:W))</f>
        <v/>
      </c>
      <c r="Y695" s="320" t="str">
        <f>IF(M695="","",_xlfn.XLOOKUP(M695,'Criteria Mapping'!A:A,'Criteria Mapping'!AH:AH))</f>
        <v/>
      </c>
      <c r="Z695" s="320" t="str">
        <f>IF(M695="","",_xlfn.XLOOKUP(M695,'Criteria Mapping'!A:A,'Criteria Mapping'!AD:AD))</f>
        <v/>
      </c>
      <c r="AA695"/>
      <c r="AC695" s="313"/>
      <c r="AE695" s="313"/>
      <c r="AG695" s="313"/>
      <c r="AI695" s="313"/>
      <c r="AK695" s="313"/>
      <c r="AM695" s="313"/>
      <c r="AO695" s="313"/>
      <c r="AQ695" s="313"/>
      <c r="AS695" s="313"/>
      <c r="AU695" s="313"/>
      <c r="KR695" s="313"/>
      <c r="KT695" s="313"/>
      <c r="KV695" s="313"/>
      <c r="KX695" s="313"/>
      <c r="KZ695" s="313"/>
      <c r="LB695" s="313"/>
      <c r="LD695" s="313"/>
      <c r="LF695" s="313"/>
      <c r="LH695" s="313"/>
      <c r="LJ695" s="313"/>
      <c r="LL695" s="313"/>
      <c r="LN695" s="313"/>
      <c r="LP695" s="313"/>
      <c r="LR695" s="313"/>
      <c r="LT695" s="313"/>
      <c r="LV695" s="313"/>
      <c r="LX695" s="313"/>
      <c r="LZ695" s="313"/>
      <c r="MB695" s="313"/>
      <c r="MD695" s="313"/>
      <c r="MF695" s="313"/>
      <c r="MH695" s="313"/>
      <c r="MJ695" s="313"/>
      <c r="ML695" s="313"/>
      <c r="MN695" s="313"/>
      <c r="MP695" s="313"/>
      <c r="MR695" s="313"/>
      <c r="MT695" s="313"/>
      <c r="MV695" s="313"/>
      <c r="MX695" s="313"/>
      <c r="MZ695" s="313"/>
      <c r="NB695" s="313"/>
      <c r="ND695" s="313"/>
      <c r="NF695" s="313"/>
      <c r="NH695" s="313"/>
      <c r="NJ695" s="313"/>
      <c r="NL695" s="313"/>
      <c r="NN695" s="313"/>
      <c r="NP695" s="313"/>
      <c r="NR695" s="313"/>
    </row>
    <row r="696" spans="1:382" s="281" customFormat="1" ht="150" customHeight="1">
      <c r="A696"/>
      <c r="B696"/>
      <c r="C696"/>
      <c r="D696"/>
      <c r="E696"/>
      <c r="F696"/>
      <c r="G696"/>
      <c r="H696"/>
      <c r="I696" t="str">
        <f>IF(M696="","",INDEX(Criterion_list!F:F,MATCH('MMS criteria'!M696,Criterion_list!C:C,0)))</f>
        <v/>
      </c>
      <c r="J696" s="312"/>
      <c r="K696" s="316" t="str">
        <f>IFERROR(IF(_xlfn.XLOOKUP($M696,Criterion_list!$C:$C,Criterion_list!A:A)=0,"",_xlfn.XLOOKUP($M696,Criterion_list!$C:$C,Criterion_list!A:A)),"")</f>
        <v/>
      </c>
      <c r="L696" s="317" t="str">
        <f>IFERROR(IF(_xlfn.XLOOKUP($M696,Criterion_list!$C:$C,Criterion_list!B:B)=0,"",_xlfn.XLOOKUP($M696,Criterion_list!$C:$C,Criterion_list!B:B)),"")</f>
        <v/>
      </c>
      <c r="M696" s="317" t="str">
        <f>IF(J696="","",_xlfn.XLOOKUP(J696,'Criteria Mapping'!B:B,'Criteria Mapping'!A:A))</f>
        <v/>
      </c>
      <c r="N696" s="318" t="str">
        <f>IFERROR(IF(_xlfn.XLOOKUP($J696,Criterion_list!$J:$J,Criterion_list!D:D)=0,"",_xlfn.XLOOKUP($J696,Criterion_list!$J:$J,Criterion_list!D:D)),"")</f>
        <v/>
      </c>
      <c r="O696" s="318" t="str">
        <f>IFERROR(IF(_xlfn.XLOOKUP($M696,Criterion_list!$C:$C,Criterion_list!E:E)=0,"",_xlfn.XLOOKUP($M696,Criterion_list!$C:$C,Criterion_list!E:E)),"")</f>
        <v/>
      </c>
      <c r="P696" s="330"/>
      <c r="Q696" s="304"/>
      <c r="R696" s="319" t="str">
        <f t="shared" si="10"/>
        <v/>
      </c>
      <c r="S696" s="304"/>
      <c r="T696" s="306"/>
      <c r="U696" s="305"/>
      <c r="V696" s="304"/>
      <c r="W696" s="304"/>
      <c r="X696" s="320" t="str">
        <f>IF(M696="","",_xlfn.XLOOKUP(M696,'Criteria Mapping'!A:A,'Criteria Mapping'!W:W))</f>
        <v/>
      </c>
      <c r="Y696" s="320" t="str">
        <f>IF(M696="","",_xlfn.XLOOKUP(M696,'Criteria Mapping'!A:A,'Criteria Mapping'!AH:AH))</f>
        <v/>
      </c>
      <c r="Z696" s="320" t="str">
        <f>IF(M696="","",_xlfn.XLOOKUP(M696,'Criteria Mapping'!A:A,'Criteria Mapping'!AD:AD))</f>
        <v/>
      </c>
      <c r="AA696"/>
      <c r="AC696" s="313"/>
      <c r="AE696" s="313"/>
      <c r="AG696" s="313"/>
      <c r="AI696" s="313"/>
      <c r="AK696" s="313"/>
      <c r="AM696" s="313"/>
      <c r="AO696" s="313"/>
      <c r="AQ696" s="313"/>
      <c r="AS696" s="313"/>
      <c r="AU696" s="313"/>
      <c r="KR696" s="313"/>
      <c r="KT696" s="313"/>
      <c r="KV696" s="313"/>
      <c r="KX696" s="313"/>
      <c r="KZ696" s="313"/>
      <c r="LB696" s="313"/>
      <c r="LD696" s="313"/>
      <c r="LF696" s="313"/>
      <c r="LH696" s="313"/>
      <c r="LJ696" s="313"/>
      <c r="LL696" s="313"/>
      <c r="LN696" s="313"/>
      <c r="LP696" s="313"/>
      <c r="LR696" s="313"/>
      <c r="LT696" s="313"/>
      <c r="LV696" s="313"/>
      <c r="LX696" s="313"/>
      <c r="LZ696" s="313"/>
      <c r="MB696" s="313"/>
      <c r="MD696" s="313"/>
      <c r="MF696" s="313"/>
      <c r="MH696" s="313"/>
      <c r="MJ696" s="313"/>
      <c r="ML696" s="313"/>
      <c r="MN696" s="313"/>
      <c r="MP696" s="313"/>
      <c r="MR696" s="313"/>
      <c r="MT696" s="313"/>
      <c r="MV696" s="313"/>
      <c r="MX696" s="313"/>
      <c r="MZ696" s="313"/>
      <c r="NB696" s="313"/>
      <c r="ND696" s="313"/>
      <c r="NF696" s="313"/>
      <c r="NH696" s="313"/>
      <c r="NJ696" s="313"/>
      <c r="NL696" s="313"/>
      <c r="NN696" s="313"/>
      <c r="NP696" s="313"/>
      <c r="NR696" s="313"/>
    </row>
    <row r="697" spans="1:382" s="281" customFormat="1" ht="150" customHeight="1">
      <c r="A697"/>
      <c r="B697"/>
      <c r="C697"/>
      <c r="D697"/>
      <c r="E697"/>
      <c r="F697"/>
      <c r="G697"/>
      <c r="H697"/>
      <c r="I697" t="str">
        <f>IF(M697="","",INDEX(Criterion_list!F:F,MATCH('MMS criteria'!M697,Criterion_list!C:C,0)))</f>
        <v/>
      </c>
      <c r="J697" s="312"/>
      <c r="K697" s="316" t="str">
        <f>IFERROR(IF(_xlfn.XLOOKUP($M697,Criterion_list!$C:$C,Criterion_list!A:A)=0,"",_xlfn.XLOOKUP($M697,Criterion_list!$C:$C,Criterion_list!A:A)),"")</f>
        <v/>
      </c>
      <c r="L697" s="317" t="str">
        <f>IFERROR(IF(_xlfn.XLOOKUP($M697,Criterion_list!$C:$C,Criterion_list!B:B)=0,"",_xlfn.XLOOKUP($M697,Criterion_list!$C:$C,Criterion_list!B:B)),"")</f>
        <v/>
      </c>
      <c r="M697" s="317" t="str">
        <f>IF(J697="","",_xlfn.XLOOKUP(J697,'Criteria Mapping'!B:B,'Criteria Mapping'!A:A))</f>
        <v/>
      </c>
      <c r="N697" s="318" t="str">
        <f>IFERROR(IF(_xlfn.XLOOKUP($J697,Criterion_list!$J:$J,Criterion_list!D:D)=0,"",_xlfn.XLOOKUP($J697,Criterion_list!$J:$J,Criterion_list!D:D)),"")</f>
        <v/>
      </c>
      <c r="O697" s="318" t="str">
        <f>IFERROR(IF(_xlfn.XLOOKUP($M697,Criterion_list!$C:$C,Criterion_list!E:E)=0,"",_xlfn.XLOOKUP($M697,Criterion_list!$C:$C,Criterion_list!E:E)),"")</f>
        <v/>
      </c>
      <c r="P697" s="330"/>
      <c r="Q697" s="304"/>
      <c r="R697" s="319" t="str">
        <f t="shared" si="10"/>
        <v/>
      </c>
      <c r="S697" s="304"/>
      <c r="T697" s="306"/>
      <c r="U697" s="305"/>
      <c r="V697" s="304"/>
      <c r="W697" s="304"/>
      <c r="X697" s="320" t="str">
        <f>IF(M697="","",_xlfn.XLOOKUP(M697,'Criteria Mapping'!A:A,'Criteria Mapping'!W:W))</f>
        <v/>
      </c>
      <c r="Y697" s="320" t="str">
        <f>IF(M697="","",_xlfn.XLOOKUP(M697,'Criteria Mapping'!A:A,'Criteria Mapping'!AH:AH))</f>
        <v/>
      </c>
      <c r="Z697" s="320" t="str">
        <f>IF(M697="","",_xlfn.XLOOKUP(M697,'Criteria Mapping'!A:A,'Criteria Mapping'!AD:AD))</f>
        <v/>
      </c>
      <c r="AA697"/>
      <c r="AC697" s="313"/>
      <c r="AE697" s="313"/>
      <c r="AG697" s="313"/>
      <c r="AI697" s="313"/>
      <c r="AK697" s="313"/>
      <c r="AM697" s="313"/>
      <c r="AO697" s="313"/>
      <c r="AQ697" s="313"/>
      <c r="AS697" s="313"/>
      <c r="AU697" s="313"/>
      <c r="KR697" s="313"/>
      <c r="KT697" s="313"/>
      <c r="KV697" s="313"/>
      <c r="KX697" s="313"/>
      <c r="KZ697" s="313"/>
      <c r="LB697" s="313"/>
      <c r="LD697" s="313"/>
      <c r="LF697" s="313"/>
      <c r="LH697" s="313"/>
      <c r="LJ697" s="313"/>
      <c r="LL697" s="313"/>
      <c r="LN697" s="313"/>
      <c r="LP697" s="313"/>
      <c r="LR697" s="313"/>
      <c r="LT697" s="313"/>
      <c r="LV697" s="313"/>
      <c r="LX697" s="313"/>
      <c r="LZ697" s="313"/>
      <c r="MB697" s="313"/>
      <c r="MD697" s="313"/>
      <c r="MF697" s="313"/>
      <c r="MH697" s="313"/>
      <c r="MJ697" s="313"/>
      <c r="ML697" s="313"/>
      <c r="MN697" s="313"/>
      <c r="MP697" s="313"/>
      <c r="MR697" s="313"/>
      <c r="MT697" s="313"/>
      <c r="MV697" s="313"/>
      <c r="MX697" s="313"/>
      <c r="MZ697" s="313"/>
      <c r="NB697" s="313"/>
      <c r="ND697" s="313"/>
      <c r="NF697" s="313"/>
      <c r="NH697" s="313"/>
      <c r="NJ697" s="313"/>
      <c r="NL697" s="313"/>
      <c r="NN697" s="313"/>
      <c r="NP697" s="313"/>
      <c r="NR697" s="313"/>
    </row>
    <row r="698" spans="1:382" s="281" customFormat="1" ht="150" customHeight="1">
      <c r="A698"/>
      <c r="B698"/>
      <c r="C698"/>
      <c r="D698"/>
      <c r="E698"/>
      <c r="F698"/>
      <c r="G698"/>
      <c r="H698"/>
      <c r="I698" t="str">
        <f>IF(M698="","",INDEX(Criterion_list!F:F,MATCH('MMS criteria'!M698,Criterion_list!C:C,0)))</f>
        <v/>
      </c>
      <c r="J698" s="312"/>
      <c r="K698" s="316" t="str">
        <f>IFERROR(IF(_xlfn.XLOOKUP($M698,Criterion_list!$C:$C,Criterion_list!A:A)=0,"",_xlfn.XLOOKUP($M698,Criterion_list!$C:$C,Criterion_list!A:A)),"")</f>
        <v/>
      </c>
      <c r="L698" s="317" t="str">
        <f>IFERROR(IF(_xlfn.XLOOKUP($M698,Criterion_list!$C:$C,Criterion_list!B:B)=0,"",_xlfn.XLOOKUP($M698,Criterion_list!$C:$C,Criterion_list!B:B)),"")</f>
        <v/>
      </c>
      <c r="M698" s="317" t="str">
        <f>IF(J698="","",_xlfn.XLOOKUP(J698,'Criteria Mapping'!B:B,'Criteria Mapping'!A:A))</f>
        <v/>
      </c>
      <c r="N698" s="318" t="str">
        <f>IFERROR(IF(_xlfn.XLOOKUP($J698,Criterion_list!$J:$J,Criterion_list!D:D)=0,"",_xlfn.XLOOKUP($J698,Criterion_list!$J:$J,Criterion_list!D:D)),"")</f>
        <v/>
      </c>
      <c r="O698" s="318" t="str">
        <f>IFERROR(IF(_xlfn.XLOOKUP($M698,Criterion_list!$C:$C,Criterion_list!E:E)=0,"",_xlfn.XLOOKUP($M698,Criterion_list!$C:$C,Criterion_list!E:E)),"")</f>
        <v/>
      </c>
      <c r="P698" s="330"/>
      <c r="Q698" s="304"/>
      <c r="R698" s="319" t="str">
        <f t="shared" si="10"/>
        <v/>
      </c>
      <c r="S698" s="304"/>
      <c r="T698" s="306"/>
      <c r="U698" s="305"/>
      <c r="V698" s="304"/>
      <c r="W698" s="304"/>
      <c r="X698" s="320" t="str">
        <f>IF(M698="","",_xlfn.XLOOKUP(M698,'Criteria Mapping'!A:A,'Criteria Mapping'!W:W))</f>
        <v/>
      </c>
      <c r="Y698" s="320" t="str">
        <f>IF(M698="","",_xlfn.XLOOKUP(M698,'Criteria Mapping'!A:A,'Criteria Mapping'!AH:AH))</f>
        <v/>
      </c>
      <c r="Z698" s="320" t="str">
        <f>IF(M698="","",_xlfn.XLOOKUP(M698,'Criteria Mapping'!A:A,'Criteria Mapping'!AD:AD))</f>
        <v/>
      </c>
      <c r="AA698"/>
      <c r="AC698" s="313"/>
      <c r="AE698" s="313"/>
      <c r="AG698" s="313"/>
      <c r="AI698" s="313"/>
      <c r="AK698" s="313"/>
      <c r="AM698" s="313"/>
      <c r="AO698" s="313"/>
      <c r="AQ698" s="313"/>
      <c r="AS698" s="313"/>
      <c r="AU698" s="313"/>
      <c r="KR698" s="313"/>
      <c r="KT698" s="313"/>
      <c r="KV698" s="313"/>
      <c r="KX698" s="313"/>
      <c r="KZ698" s="313"/>
      <c r="LB698" s="313"/>
      <c r="LD698" s="313"/>
      <c r="LF698" s="313"/>
      <c r="LH698" s="313"/>
      <c r="LJ698" s="313"/>
      <c r="LL698" s="313"/>
      <c r="LN698" s="313"/>
      <c r="LP698" s="313"/>
      <c r="LR698" s="313"/>
      <c r="LT698" s="313"/>
      <c r="LV698" s="313"/>
      <c r="LX698" s="313"/>
      <c r="LZ698" s="313"/>
      <c r="MB698" s="313"/>
      <c r="MD698" s="313"/>
      <c r="MF698" s="313"/>
      <c r="MH698" s="313"/>
      <c r="MJ698" s="313"/>
      <c r="ML698" s="313"/>
      <c r="MN698" s="313"/>
      <c r="MP698" s="313"/>
      <c r="MR698" s="313"/>
      <c r="MT698" s="313"/>
      <c r="MV698" s="313"/>
      <c r="MX698" s="313"/>
      <c r="MZ698" s="313"/>
      <c r="NB698" s="313"/>
      <c r="ND698" s="313"/>
      <c r="NF698" s="313"/>
      <c r="NH698" s="313"/>
      <c r="NJ698" s="313"/>
      <c r="NL698" s="313"/>
      <c r="NN698" s="313"/>
      <c r="NP698" s="313"/>
      <c r="NR698" s="313"/>
    </row>
    <row r="699" spans="1:382" s="281" customFormat="1" ht="150" customHeight="1">
      <c r="A699"/>
      <c r="B699"/>
      <c r="C699"/>
      <c r="D699"/>
      <c r="E699"/>
      <c r="F699"/>
      <c r="G699"/>
      <c r="H699"/>
      <c r="I699" t="str">
        <f>IF(M699="","",INDEX(Criterion_list!F:F,MATCH('MMS criteria'!M699,Criterion_list!C:C,0)))</f>
        <v/>
      </c>
      <c r="J699" s="312"/>
      <c r="K699" s="316" t="str">
        <f>IFERROR(IF(_xlfn.XLOOKUP($M699,Criterion_list!$C:$C,Criterion_list!A:A)=0,"",_xlfn.XLOOKUP($M699,Criterion_list!$C:$C,Criterion_list!A:A)),"")</f>
        <v/>
      </c>
      <c r="L699" s="317" t="str">
        <f>IFERROR(IF(_xlfn.XLOOKUP($M699,Criterion_list!$C:$C,Criterion_list!B:B)=0,"",_xlfn.XLOOKUP($M699,Criterion_list!$C:$C,Criterion_list!B:B)),"")</f>
        <v/>
      </c>
      <c r="M699" s="317" t="str">
        <f>IF(J699="","",_xlfn.XLOOKUP(J699,'Criteria Mapping'!B:B,'Criteria Mapping'!A:A))</f>
        <v/>
      </c>
      <c r="N699" s="318" t="str">
        <f>IFERROR(IF(_xlfn.XLOOKUP($J699,Criterion_list!$J:$J,Criterion_list!D:D)=0,"",_xlfn.XLOOKUP($J699,Criterion_list!$J:$J,Criterion_list!D:D)),"")</f>
        <v/>
      </c>
      <c r="O699" s="318" t="str">
        <f>IFERROR(IF(_xlfn.XLOOKUP($M699,Criterion_list!$C:$C,Criterion_list!E:E)=0,"",_xlfn.XLOOKUP($M699,Criterion_list!$C:$C,Criterion_list!E:E)),"")</f>
        <v/>
      </c>
      <c r="P699" s="330"/>
      <c r="Q699" s="304"/>
      <c r="R699" s="319" t="str">
        <f t="shared" si="10"/>
        <v/>
      </c>
      <c r="S699" s="304"/>
      <c r="T699" s="306"/>
      <c r="U699" s="305"/>
      <c r="V699" s="304"/>
      <c r="W699" s="304"/>
      <c r="X699" s="320" t="str">
        <f>IF(M699="","",_xlfn.XLOOKUP(M699,'Criteria Mapping'!A:A,'Criteria Mapping'!W:W))</f>
        <v/>
      </c>
      <c r="Y699" s="320" t="str">
        <f>IF(M699="","",_xlfn.XLOOKUP(M699,'Criteria Mapping'!A:A,'Criteria Mapping'!AH:AH))</f>
        <v/>
      </c>
      <c r="Z699" s="320" t="str">
        <f>IF(M699="","",_xlfn.XLOOKUP(M699,'Criteria Mapping'!A:A,'Criteria Mapping'!AD:AD))</f>
        <v/>
      </c>
      <c r="AA699"/>
      <c r="AC699" s="313"/>
      <c r="AE699" s="313"/>
      <c r="AG699" s="313"/>
      <c r="AI699" s="313"/>
      <c r="AK699" s="313"/>
      <c r="AM699" s="313"/>
      <c r="AO699" s="313"/>
      <c r="AQ699" s="313"/>
      <c r="AS699" s="313"/>
      <c r="AU699" s="313"/>
      <c r="KR699" s="313"/>
      <c r="KT699" s="313"/>
      <c r="KV699" s="313"/>
      <c r="KX699" s="313"/>
      <c r="KZ699" s="313"/>
      <c r="LB699" s="313"/>
      <c r="LD699" s="313"/>
      <c r="LF699" s="313"/>
      <c r="LH699" s="313"/>
      <c r="LJ699" s="313"/>
      <c r="LL699" s="313"/>
      <c r="LN699" s="313"/>
      <c r="LP699" s="313"/>
      <c r="LR699" s="313"/>
      <c r="LT699" s="313"/>
      <c r="LV699" s="313"/>
      <c r="LX699" s="313"/>
      <c r="LZ699" s="313"/>
      <c r="MB699" s="313"/>
      <c r="MD699" s="313"/>
      <c r="MF699" s="313"/>
      <c r="MH699" s="313"/>
      <c r="MJ699" s="313"/>
      <c r="ML699" s="313"/>
      <c r="MN699" s="313"/>
      <c r="MP699" s="313"/>
      <c r="MR699" s="313"/>
      <c r="MT699" s="313"/>
      <c r="MV699" s="313"/>
      <c r="MX699" s="313"/>
      <c r="MZ699" s="313"/>
      <c r="NB699" s="313"/>
      <c r="ND699" s="313"/>
      <c r="NF699" s="313"/>
      <c r="NH699" s="313"/>
      <c r="NJ699" s="313"/>
      <c r="NL699" s="313"/>
      <c r="NN699" s="313"/>
      <c r="NP699" s="313"/>
      <c r="NR699" s="313"/>
    </row>
    <row r="700" spans="1:382" s="281" customFormat="1" ht="150" customHeight="1">
      <c r="A700"/>
      <c r="B700"/>
      <c r="C700"/>
      <c r="D700"/>
      <c r="E700"/>
      <c r="F700"/>
      <c r="G700"/>
      <c r="H700"/>
      <c r="I700" t="str">
        <f>IF(M700="","",INDEX(Criterion_list!F:F,MATCH('MMS criteria'!M700,Criterion_list!C:C,0)))</f>
        <v/>
      </c>
      <c r="J700" s="312"/>
      <c r="K700" s="316" t="str">
        <f>IFERROR(IF(_xlfn.XLOOKUP($M700,Criterion_list!$C:$C,Criterion_list!A:A)=0,"",_xlfn.XLOOKUP($M700,Criterion_list!$C:$C,Criterion_list!A:A)),"")</f>
        <v/>
      </c>
      <c r="L700" s="317" t="str">
        <f>IFERROR(IF(_xlfn.XLOOKUP($M700,Criterion_list!$C:$C,Criterion_list!B:B)=0,"",_xlfn.XLOOKUP($M700,Criterion_list!$C:$C,Criterion_list!B:B)),"")</f>
        <v/>
      </c>
      <c r="M700" s="317" t="str">
        <f>IF(J700="","",_xlfn.XLOOKUP(J700,'Criteria Mapping'!B:B,'Criteria Mapping'!A:A))</f>
        <v/>
      </c>
      <c r="N700" s="318" t="str">
        <f>IFERROR(IF(_xlfn.XLOOKUP($J700,Criterion_list!$J:$J,Criterion_list!D:D)=0,"",_xlfn.XLOOKUP($J700,Criterion_list!$J:$J,Criterion_list!D:D)),"")</f>
        <v/>
      </c>
      <c r="O700" s="318" t="str">
        <f>IFERROR(IF(_xlfn.XLOOKUP($M700,Criterion_list!$C:$C,Criterion_list!E:E)=0,"",_xlfn.XLOOKUP($M700,Criterion_list!$C:$C,Criterion_list!E:E)),"")</f>
        <v/>
      </c>
      <c r="P700" s="330"/>
      <c r="Q700" s="304"/>
      <c r="R700" s="319" t="str">
        <f t="shared" si="10"/>
        <v/>
      </c>
      <c r="S700" s="304"/>
      <c r="T700" s="306"/>
      <c r="U700" s="305"/>
      <c r="V700" s="304"/>
      <c r="W700" s="304"/>
      <c r="X700" s="320" t="str">
        <f>IF(M700="","",_xlfn.XLOOKUP(M700,'Criteria Mapping'!A:A,'Criteria Mapping'!W:W))</f>
        <v/>
      </c>
      <c r="Y700" s="320" t="str">
        <f>IF(M700="","",_xlfn.XLOOKUP(M700,'Criteria Mapping'!A:A,'Criteria Mapping'!AH:AH))</f>
        <v/>
      </c>
      <c r="Z700" s="320" t="str">
        <f>IF(M700="","",_xlfn.XLOOKUP(M700,'Criteria Mapping'!A:A,'Criteria Mapping'!AD:AD))</f>
        <v/>
      </c>
      <c r="AA700"/>
      <c r="AC700" s="313"/>
      <c r="AE700" s="313"/>
      <c r="AG700" s="313"/>
      <c r="AI700" s="313"/>
      <c r="AK700" s="313"/>
      <c r="AM700" s="313"/>
      <c r="AO700" s="313"/>
      <c r="AQ700" s="313"/>
      <c r="AS700" s="313"/>
      <c r="AU700" s="313"/>
      <c r="KR700" s="313"/>
      <c r="KT700" s="313"/>
      <c r="KV700" s="313"/>
      <c r="KX700" s="313"/>
      <c r="KZ700" s="313"/>
      <c r="LB700" s="313"/>
      <c r="LD700" s="313"/>
      <c r="LF700" s="313"/>
      <c r="LH700" s="313"/>
      <c r="LJ700" s="313"/>
      <c r="LL700" s="313"/>
      <c r="LN700" s="313"/>
      <c r="LP700" s="313"/>
      <c r="LR700" s="313"/>
      <c r="LT700" s="313"/>
      <c r="LV700" s="313"/>
      <c r="LX700" s="313"/>
      <c r="LZ700" s="313"/>
      <c r="MB700" s="313"/>
      <c r="MD700" s="313"/>
      <c r="MF700" s="313"/>
      <c r="MH700" s="313"/>
      <c r="MJ700" s="313"/>
      <c r="ML700" s="313"/>
      <c r="MN700" s="313"/>
      <c r="MP700" s="313"/>
      <c r="MR700" s="313"/>
      <c r="MT700" s="313"/>
      <c r="MV700" s="313"/>
      <c r="MX700" s="313"/>
      <c r="MZ700" s="313"/>
      <c r="NB700" s="313"/>
      <c r="ND700" s="313"/>
      <c r="NF700" s="313"/>
      <c r="NH700" s="313"/>
      <c r="NJ700" s="313"/>
      <c r="NL700" s="313"/>
      <c r="NN700" s="313"/>
      <c r="NP700" s="313"/>
      <c r="NR700" s="313"/>
    </row>
    <row r="701" spans="1:382" s="281" customFormat="1" ht="150" customHeight="1">
      <c r="A701"/>
      <c r="B701"/>
      <c r="C701"/>
      <c r="D701"/>
      <c r="E701"/>
      <c r="F701"/>
      <c r="G701"/>
      <c r="H701"/>
      <c r="I701" t="str">
        <f>IF(M701="","",INDEX(Criterion_list!F:F,MATCH('MMS criteria'!M701,Criterion_list!C:C,0)))</f>
        <v/>
      </c>
      <c r="J701" s="312"/>
      <c r="K701" s="316" t="str">
        <f>IFERROR(IF(_xlfn.XLOOKUP($M701,Criterion_list!$C:$C,Criterion_list!A:A)=0,"",_xlfn.XLOOKUP($M701,Criterion_list!$C:$C,Criterion_list!A:A)),"")</f>
        <v/>
      </c>
      <c r="L701" s="317" t="str">
        <f>IFERROR(IF(_xlfn.XLOOKUP($M701,Criterion_list!$C:$C,Criterion_list!B:B)=0,"",_xlfn.XLOOKUP($M701,Criterion_list!$C:$C,Criterion_list!B:B)),"")</f>
        <v/>
      </c>
      <c r="M701" s="317" t="str">
        <f>IF(J701="","",_xlfn.XLOOKUP(J701,'Criteria Mapping'!B:B,'Criteria Mapping'!A:A))</f>
        <v/>
      </c>
      <c r="N701" s="318" t="str">
        <f>IFERROR(IF(_xlfn.XLOOKUP($J701,Criterion_list!$J:$J,Criterion_list!D:D)=0,"",_xlfn.XLOOKUP($J701,Criterion_list!$J:$J,Criterion_list!D:D)),"")</f>
        <v/>
      </c>
      <c r="O701" s="318" t="str">
        <f>IFERROR(IF(_xlfn.XLOOKUP($M701,Criterion_list!$C:$C,Criterion_list!E:E)=0,"",_xlfn.XLOOKUP($M701,Criterion_list!$C:$C,Criterion_list!E:E)),"")</f>
        <v/>
      </c>
      <c r="P701" s="330"/>
      <c r="Q701" s="304"/>
      <c r="R701" s="319" t="str">
        <f t="shared" si="10"/>
        <v/>
      </c>
      <c r="S701" s="304"/>
      <c r="T701" s="306"/>
      <c r="U701" s="305"/>
      <c r="V701" s="304"/>
      <c r="W701" s="304"/>
      <c r="X701" s="320" t="str">
        <f>IF(M701="","",_xlfn.XLOOKUP(M701,'Criteria Mapping'!A:A,'Criteria Mapping'!W:W))</f>
        <v/>
      </c>
      <c r="Y701" s="320" t="str">
        <f>IF(M701="","",_xlfn.XLOOKUP(M701,'Criteria Mapping'!A:A,'Criteria Mapping'!AH:AH))</f>
        <v/>
      </c>
      <c r="Z701" s="320" t="str">
        <f>IF(M701="","",_xlfn.XLOOKUP(M701,'Criteria Mapping'!A:A,'Criteria Mapping'!AD:AD))</f>
        <v/>
      </c>
      <c r="AA701"/>
      <c r="AC701" s="313"/>
      <c r="AE701" s="313"/>
      <c r="AG701" s="313"/>
      <c r="AI701" s="313"/>
      <c r="AK701" s="313"/>
      <c r="AM701" s="313"/>
      <c r="AO701" s="313"/>
      <c r="AQ701" s="313"/>
      <c r="AS701" s="313"/>
      <c r="AU701" s="313"/>
      <c r="KR701" s="313"/>
      <c r="KT701" s="313"/>
      <c r="KV701" s="313"/>
      <c r="KX701" s="313"/>
      <c r="KZ701" s="313"/>
      <c r="LB701" s="313"/>
      <c r="LD701" s="313"/>
      <c r="LF701" s="313"/>
      <c r="LH701" s="313"/>
      <c r="LJ701" s="313"/>
      <c r="LL701" s="313"/>
      <c r="LN701" s="313"/>
      <c r="LP701" s="313"/>
      <c r="LR701" s="313"/>
      <c r="LT701" s="313"/>
      <c r="LV701" s="313"/>
      <c r="LX701" s="313"/>
      <c r="LZ701" s="313"/>
      <c r="MB701" s="313"/>
      <c r="MD701" s="313"/>
      <c r="MF701" s="313"/>
      <c r="MH701" s="313"/>
      <c r="MJ701" s="313"/>
      <c r="ML701" s="313"/>
      <c r="MN701" s="313"/>
      <c r="MP701" s="313"/>
      <c r="MR701" s="313"/>
      <c r="MT701" s="313"/>
      <c r="MV701" s="313"/>
      <c r="MX701" s="313"/>
      <c r="MZ701" s="313"/>
      <c r="NB701" s="313"/>
      <c r="ND701" s="313"/>
      <c r="NF701" s="313"/>
      <c r="NH701" s="313"/>
      <c r="NJ701" s="313"/>
      <c r="NL701" s="313"/>
      <c r="NN701" s="313"/>
      <c r="NP701" s="313"/>
      <c r="NR701" s="313"/>
    </row>
    <row r="702" spans="1:382" s="281" customFormat="1" ht="150" customHeight="1">
      <c r="A702"/>
      <c r="B702"/>
      <c r="C702"/>
      <c r="D702"/>
      <c r="E702"/>
      <c r="F702"/>
      <c r="G702"/>
      <c r="H702"/>
      <c r="I702" t="str">
        <f>IF(M702="","",INDEX(Criterion_list!F:F,MATCH('MMS criteria'!M702,Criterion_list!C:C,0)))</f>
        <v/>
      </c>
      <c r="J702" s="312"/>
      <c r="K702" s="316" t="str">
        <f>IFERROR(IF(_xlfn.XLOOKUP($M702,Criterion_list!$C:$C,Criterion_list!A:A)=0,"",_xlfn.XLOOKUP($M702,Criterion_list!$C:$C,Criterion_list!A:A)),"")</f>
        <v/>
      </c>
      <c r="L702" s="317" t="str">
        <f>IFERROR(IF(_xlfn.XLOOKUP($M702,Criterion_list!$C:$C,Criterion_list!B:B)=0,"",_xlfn.XLOOKUP($M702,Criterion_list!$C:$C,Criterion_list!B:B)),"")</f>
        <v/>
      </c>
      <c r="M702" s="317" t="str">
        <f>IF(J702="","",_xlfn.XLOOKUP(J702,'Criteria Mapping'!B:B,'Criteria Mapping'!A:A))</f>
        <v/>
      </c>
      <c r="N702" s="318" t="str">
        <f>IFERROR(IF(_xlfn.XLOOKUP($J702,Criterion_list!$J:$J,Criterion_list!D:D)=0,"",_xlfn.XLOOKUP($J702,Criterion_list!$J:$J,Criterion_list!D:D)),"")</f>
        <v/>
      </c>
      <c r="O702" s="318" t="str">
        <f>IFERROR(IF(_xlfn.XLOOKUP($M702,Criterion_list!$C:$C,Criterion_list!E:E)=0,"",_xlfn.XLOOKUP($M702,Criterion_list!$C:$C,Criterion_list!E:E)),"")</f>
        <v/>
      </c>
      <c r="P702" s="330"/>
      <c r="Q702" s="304"/>
      <c r="R702" s="319" t="str">
        <f t="shared" si="10"/>
        <v/>
      </c>
      <c r="S702" s="304"/>
      <c r="T702" s="306"/>
      <c r="U702" s="305"/>
      <c r="V702" s="304"/>
      <c r="W702" s="304"/>
      <c r="X702" s="320" t="str">
        <f>IF(M702="","",_xlfn.XLOOKUP(M702,'Criteria Mapping'!A:A,'Criteria Mapping'!W:W))</f>
        <v/>
      </c>
      <c r="Y702" s="320" t="str">
        <f>IF(M702="","",_xlfn.XLOOKUP(M702,'Criteria Mapping'!A:A,'Criteria Mapping'!AH:AH))</f>
        <v/>
      </c>
      <c r="Z702" s="320" t="str">
        <f>IF(M702="","",_xlfn.XLOOKUP(M702,'Criteria Mapping'!A:A,'Criteria Mapping'!AD:AD))</f>
        <v/>
      </c>
      <c r="AA702"/>
      <c r="AC702" s="313"/>
      <c r="AE702" s="313"/>
      <c r="AG702" s="313"/>
      <c r="AI702" s="313"/>
      <c r="AK702" s="313"/>
      <c r="AM702" s="313"/>
      <c r="AO702" s="313"/>
      <c r="AQ702" s="313"/>
      <c r="AS702" s="313"/>
      <c r="AU702" s="313"/>
      <c r="KR702" s="313"/>
      <c r="KT702" s="313"/>
      <c r="KV702" s="313"/>
      <c r="KX702" s="313"/>
      <c r="KZ702" s="313"/>
      <c r="LB702" s="313"/>
      <c r="LD702" s="313"/>
      <c r="LF702" s="313"/>
      <c r="LH702" s="313"/>
      <c r="LJ702" s="313"/>
      <c r="LL702" s="313"/>
      <c r="LN702" s="313"/>
      <c r="LP702" s="313"/>
      <c r="LR702" s="313"/>
      <c r="LT702" s="313"/>
      <c r="LV702" s="313"/>
      <c r="LX702" s="313"/>
      <c r="LZ702" s="313"/>
      <c r="MB702" s="313"/>
      <c r="MD702" s="313"/>
      <c r="MF702" s="313"/>
      <c r="MH702" s="313"/>
      <c r="MJ702" s="313"/>
      <c r="ML702" s="313"/>
      <c r="MN702" s="313"/>
      <c r="MP702" s="313"/>
      <c r="MR702" s="313"/>
      <c r="MT702" s="313"/>
      <c r="MV702" s="313"/>
      <c r="MX702" s="313"/>
      <c r="MZ702" s="313"/>
      <c r="NB702" s="313"/>
      <c r="ND702" s="313"/>
      <c r="NF702" s="313"/>
      <c r="NH702" s="313"/>
      <c r="NJ702" s="313"/>
      <c r="NL702" s="313"/>
      <c r="NN702" s="313"/>
      <c r="NP702" s="313"/>
      <c r="NR702" s="313"/>
    </row>
    <row r="703" spans="1:382" s="281" customFormat="1" ht="150" customHeight="1">
      <c r="A703"/>
      <c r="B703"/>
      <c r="C703"/>
      <c r="D703"/>
      <c r="E703"/>
      <c r="F703"/>
      <c r="G703"/>
      <c r="H703"/>
      <c r="I703" t="str">
        <f>IF(M703="","",INDEX(Criterion_list!F:F,MATCH('MMS criteria'!M703,Criterion_list!C:C,0)))</f>
        <v/>
      </c>
      <c r="J703" s="312"/>
      <c r="K703" s="316" t="str">
        <f>IFERROR(IF(_xlfn.XLOOKUP($M703,Criterion_list!$C:$C,Criterion_list!A:A)=0,"",_xlfn.XLOOKUP($M703,Criterion_list!$C:$C,Criterion_list!A:A)),"")</f>
        <v/>
      </c>
      <c r="L703" s="317" t="str">
        <f>IFERROR(IF(_xlfn.XLOOKUP($M703,Criterion_list!$C:$C,Criterion_list!B:B)=0,"",_xlfn.XLOOKUP($M703,Criterion_list!$C:$C,Criterion_list!B:B)),"")</f>
        <v/>
      </c>
      <c r="M703" s="317" t="str">
        <f>IF(J703="","",_xlfn.XLOOKUP(J703,'Criteria Mapping'!B:B,'Criteria Mapping'!A:A))</f>
        <v/>
      </c>
      <c r="N703" s="318" t="str">
        <f>IFERROR(IF(_xlfn.XLOOKUP($J703,Criterion_list!$J:$J,Criterion_list!D:D)=0,"",_xlfn.XLOOKUP($J703,Criterion_list!$J:$J,Criterion_list!D:D)),"")</f>
        <v/>
      </c>
      <c r="O703" s="318" t="str">
        <f>IFERROR(IF(_xlfn.XLOOKUP($M703,Criterion_list!$C:$C,Criterion_list!E:E)=0,"",_xlfn.XLOOKUP($M703,Criterion_list!$C:$C,Criterion_list!E:E)),"")</f>
        <v/>
      </c>
      <c r="P703" s="330"/>
      <c r="Q703" s="304"/>
      <c r="R703" s="319" t="str">
        <f t="shared" si="10"/>
        <v/>
      </c>
      <c r="S703" s="304"/>
      <c r="T703" s="306"/>
      <c r="U703" s="305"/>
      <c r="V703" s="304"/>
      <c r="W703" s="304"/>
      <c r="X703" s="320" t="str">
        <f>IF(M703="","",_xlfn.XLOOKUP(M703,'Criteria Mapping'!A:A,'Criteria Mapping'!W:W))</f>
        <v/>
      </c>
      <c r="Y703" s="320" t="str">
        <f>IF(M703="","",_xlfn.XLOOKUP(M703,'Criteria Mapping'!A:A,'Criteria Mapping'!AH:AH))</f>
        <v/>
      </c>
      <c r="Z703" s="320" t="str">
        <f>IF(M703="","",_xlfn.XLOOKUP(M703,'Criteria Mapping'!A:A,'Criteria Mapping'!AD:AD))</f>
        <v/>
      </c>
      <c r="AA703"/>
      <c r="AC703" s="313"/>
      <c r="AE703" s="313"/>
      <c r="AG703" s="313"/>
      <c r="AI703" s="313"/>
      <c r="AK703" s="313"/>
      <c r="AM703" s="313"/>
      <c r="AO703" s="313"/>
      <c r="AQ703" s="313"/>
      <c r="AS703" s="313"/>
      <c r="AU703" s="313"/>
      <c r="KR703" s="313"/>
      <c r="KT703" s="313"/>
      <c r="KV703" s="313"/>
      <c r="KX703" s="313"/>
      <c r="KZ703" s="313"/>
      <c r="LB703" s="313"/>
      <c r="LD703" s="313"/>
      <c r="LF703" s="313"/>
      <c r="LH703" s="313"/>
      <c r="LJ703" s="313"/>
      <c r="LL703" s="313"/>
      <c r="LN703" s="313"/>
      <c r="LP703" s="313"/>
      <c r="LR703" s="313"/>
      <c r="LT703" s="313"/>
      <c r="LV703" s="313"/>
      <c r="LX703" s="313"/>
      <c r="LZ703" s="313"/>
      <c r="MB703" s="313"/>
      <c r="MD703" s="313"/>
      <c r="MF703" s="313"/>
      <c r="MH703" s="313"/>
      <c r="MJ703" s="313"/>
      <c r="ML703" s="313"/>
      <c r="MN703" s="313"/>
      <c r="MP703" s="313"/>
      <c r="MR703" s="313"/>
      <c r="MT703" s="313"/>
      <c r="MV703" s="313"/>
      <c r="MX703" s="313"/>
      <c r="MZ703" s="313"/>
      <c r="NB703" s="313"/>
      <c r="ND703" s="313"/>
      <c r="NF703" s="313"/>
      <c r="NH703" s="313"/>
      <c r="NJ703" s="313"/>
      <c r="NL703" s="313"/>
      <c r="NN703" s="313"/>
      <c r="NP703" s="313"/>
      <c r="NR703" s="313"/>
    </row>
    <row r="704" spans="1:382" s="281" customFormat="1" ht="150" customHeight="1">
      <c r="A704"/>
      <c r="B704"/>
      <c r="C704"/>
      <c r="D704"/>
      <c r="E704"/>
      <c r="F704"/>
      <c r="G704"/>
      <c r="H704"/>
      <c r="I704" t="str">
        <f>IF(M704="","",INDEX(Criterion_list!F:F,MATCH('MMS criteria'!M704,Criterion_list!C:C,0)))</f>
        <v/>
      </c>
      <c r="J704" s="312"/>
      <c r="K704" s="316" t="str">
        <f>IFERROR(IF(_xlfn.XLOOKUP($M704,Criterion_list!$C:$C,Criterion_list!A:A)=0,"",_xlfn.XLOOKUP($M704,Criterion_list!$C:$C,Criterion_list!A:A)),"")</f>
        <v/>
      </c>
      <c r="L704" s="317" t="str">
        <f>IFERROR(IF(_xlfn.XLOOKUP($M704,Criterion_list!$C:$C,Criterion_list!B:B)=0,"",_xlfn.XLOOKUP($M704,Criterion_list!$C:$C,Criterion_list!B:B)),"")</f>
        <v/>
      </c>
      <c r="M704" s="317" t="str">
        <f>IF(J704="","",_xlfn.XLOOKUP(J704,'Criteria Mapping'!B:B,'Criteria Mapping'!A:A))</f>
        <v/>
      </c>
      <c r="N704" s="318" t="str">
        <f>IFERROR(IF(_xlfn.XLOOKUP($J704,Criterion_list!$J:$J,Criterion_list!D:D)=0,"",_xlfn.XLOOKUP($J704,Criterion_list!$J:$J,Criterion_list!D:D)),"")</f>
        <v/>
      </c>
      <c r="O704" s="318" t="str">
        <f>IFERROR(IF(_xlfn.XLOOKUP($M704,Criterion_list!$C:$C,Criterion_list!E:E)=0,"",_xlfn.XLOOKUP($M704,Criterion_list!$C:$C,Criterion_list!E:E)),"")</f>
        <v/>
      </c>
      <c r="P704" s="330"/>
      <c r="Q704" s="304"/>
      <c r="R704" s="319" t="str">
        <f t="shared" si="10"/>
        <v/>
      </c>
      <c r="S704" s="304"/>
      <c r="T704" s="306"/>
      <c r="U704" s="305"/>
      <c r="V704" s="304"/>
      <c r="W704" s="304"/>
      <c r="X704" s="320" t="str">
        <f>IF(M704="","",_xlfn.XLOOKUP(M704,'Criteria Mapping'!A:A,'Criteria Mapping'!W:W))</f>
        <v/>
      </c>
      <c r="Y704" s="320" t="str">
        <f>IF(M704="","",_xlfn.XLOOKUP(M704,'Criteria Mapping'!A:A,'Criteria Mapping'!AH:AH))</f>
        <v/>
      </c>
      <c r="Z704" s="320" t="str">
        <f>IF(M704="","",_xlfn.XLOOKUP(M704,'Criteria Mapping'!A:A,'Criteria Mapping'!AD:AD))</f>
        <v/>
      </c>
      <c r="AA704"/>
      <c r="AC704" s="313"/>
      <c r="AE704" s="313"/>
      <c r="AG704" s="313"/>
      <c r="AI704" s="313"/>
      <c r="AK704" s="313"/>
      <c r="AM704" s="313"/>
      <c r="AO704" s="313"/>
      <c r="AQ704" s="313"/>
      <c r="AS704" s="313"/>
      <c r="AU704" s="313"/>
      <c r="KR704" s="313"/>
      <c r="KT704" s="313"/>
      <c r="KV704" s="313"/>
      <c r="KX704" s="313"/>
      <c r="KZ704" s="313"/>
      <c r="LB704" s="313"/>
      <c r="LD704" s="313"/>
      <c r="LF704" s="313"/>
      <c r="LH704" s="313"/>
      <c r="LJ704" s="313"/>
      <c r="LL704" s="313"/>
      <c r="LN704" s="313"/>
      <c r="LP704" s="313"/>
      <c r="LR704" s="313"/>
      <c r="LT704" s="313"/>
      <c r="LV704" s="313"/>
      <c r="LX704" s="313"/>
      <c r="LZ704" s="313"/>
      <c r="MB704" s="313"/>
      <c r="MD704" s="313"/>
      <c r="MF704" s="313"/>
      <c r="MH704" s="313"/>
      <c r="MJ704" s="313"/>
      <c r="ML704" s="313"/>
      <c r="MN704" s="313"/>
      <c r="MP704" s="313"/>
      <c r="MR704" s="313"/>
      <c r="MT704" s="313"/>
      <c r="MV704" s="313"/>
      <c r="MX704" s="313"/>
      <c r="MZ704" s="313"/>
      <c r="NB704" s="313"/>
      <c r="ND704" s="313"/>
      <c r="NF704" s="313"/>
      <c r="NH704" s="313"/>
      <c r="NJ704" s="313"/>
      <c r="NL704" s="313"/>
      <c r="NN704" s="313"/>
      <c r="NP704" s="313"/>
      <c r="NR704" s="313"/>
    </row>
    <row r="705" spans="1:382" s="281" customFormat="1" ht="150" customHeight="1">
      <c r="A705"/>
      <c r="B705"/>
      <c r="C705"/>
      <c r="D705"/>
      <c r="E705"/>
      <c r="F705"/>
      <c r="G705"/>
      <c r="H705"/>
      <c r="I705" t="str">
        <f>IF(M705="","",INDEX(Criterion_list!F:F,MATCH('MMS criteria'!M705,Criterion_list!C:C,0)))</f>
        <v/>
      </c>
      <c r="J705" s="312"/>
      <c r="K705" s="316" t="str">
        <f>IFERROR(IF(_xlfn.XLOOKUP($M705,Criterion_list!$C:$C,Criterion_list!A:A)=0,"",_xlfn.XLOOKUP($M705,Criterion_list!$C:$C,Criterion_list!A:A)),"")</f>
        <v/>
      </c>
      <c r="L705" s="317" t="str">
        <f>IFERROR(IF(_xlfn.XLOOKUP($M705,Criterion_list!$C:$C,Criterion_list!B:B)=0,"",_xlfn.XLOOKUP($M705,Criterion_list!$C:$C,Criterion_list!B:B)),"")</f>
        <v/>
      </c>
      <c r="M705" s="317" t="str">
        <f>IF(J705="","",_xlfn.XLOOKUP(J705,'Criteria Mapping'!B:B,'Criteria Mapping'!A:A))</f>
        <v/>
      </c>
      <c r="N705" s="318" t="str">
        <f>IFERROR(IF(_xlfn.XLOOKUP($J705,Criterion_list!$J:$J,Criterion_list!D:D)=0,"",_xlfn.XLOOKUP($J705,Criterion_list!$J:$J,Criterion_list!D:D)),"")</f>
        <v/>
      </c>
      <c r="O705" s="318" t="str">
        <f>IFERROR(IF(_xlfn.XLOOKUP($M705,Criterion_list!$C:$C,Criterion_list!E:E)=0,"",_xlfn.XLOOKUP($M705,Criterion_list!$C:$C,Criterion_list!E:E)),"")</f>
        <v/>
      </c>
      <c r="P705" s="330"/>
      <c r="Q705" s="304"/>
      <c r="R705" s="319" t="str">
        <f t="shared" si="10"/>
        <v/>
      </c>
      <c r="S705" s="304"/>
      <c r="T705" s="306"/>
      <c r="U705" s="305"/>
      <c r="V705" s="304"/>
      <c r="W705" s="304"/>
      <c r="X705" s="320" t="str">
        <f>IF(M705="","",_xlfn.XLOOKUP(M705,'Criteria Mapping'!A:A,'Criteria Mapping'!W:W))</f>
        <v/>
      </c>
      <c r="Y705" s="320" t="str">
        <f>IF(M705="","",_xlfn.XLOOKUP(M705,'Criteria Mapping'!A:A,'Criteria Mapping'!AH:AH))</f>
        <v/>
      </c>
      <c r="Z705" s="320" t="str">
        <f>IF(M705="","",_xlfn.XLOOKUP(M705,'Criteria Mapping'!A:A,'Criteria Mapping'!AD:AD))</f>
        <v/>
      </c>
      <c r="AA705"/>
      <c r="AC705" s="313"/>
      <c r="AE705" s="313"/>
      <c r="AG705" s="313"/>
      <c r="AI705" s="313"/>
      <c r="AK705" s="313"/>
      <c r="AM705" s="313"/>
      <c r="AO705" s="313"/>
      <c r="AQ705" s="313"/>
      <c r="AS705" s="313"/>
      <c r="AU705" s="313"/>
      <c r="KR705" s="313"/>
      <c r="KT705" s="313"/>
      <c r="KV705" s="313"/>
      <c r="KX705" s="313"/>
      <c r="KZ705" s="313"/>
      <c r="LB705" s="313"/>
      <c r="LD705" s="313"/>
      <c r="LF705" s="313"/>
      <c r="LH705" s="313"/>
      <c r="LJ705" s="313"/>
      <c r="LL705" s="313"/>
      <c r="LN705" s="313"/>
      <c r="LP705" s="313"/>
      <c r="LR705" s="313"/>
      <c r="LT705" s="313"/>
      <c r="LV705" s="313"/>
      <c r="LX705" s="313"/>
      <c r="LZ705" s="313"/>
      <c r="MB705" s="313"/>
      <c r="MD705" s="313"/>
      <c r="MF705" s="313"/>
      <c r="MH705" s="313"/>
      <c r="MJ705" s="313"/>
      <c r="ML705" s="313"/>
      <c r="MN705" s="313"/>
      <c r="MP705" s="313"/>
      <c r="MR705" s="313"/>
      <c r="MT705" s="313"/>
      <c r="MV705" s="313"/>
      <c r="MX705" s="313"/>
      <c r="MZ705" s="313"/>
      <c r="NB705" s="313"/>
      <c r="ND705" s="313"/>
      <c r="NF705" s="313"/>
      <c r="NH705" s="313"/>
      <c r="NJ705" s="313"/>
      <c r="NL705" s="313"/>
      <c r="NN705" s="313"/>
      <c r="NP705" s="313"/>
      <c r="NR705" s="313"/>
    </row>
    <row r="706" spans="1:382" s="281" customFormat="1" ht="150" customHeight="1">
      <c r="A706"/>
      <c r="B706"/>
      <c r="C706"/>
      <c r="D706"/>
      <c r="E706"/>
      <c r="F706"/>
      <c r="G706"/>
      <c r="H706"/>
      <c r="I706" t="str">
        <f>IF(M706="","",INDEX(Criterion_list!F:F,MATCH('MMS criteria'!M706,Criterion_list!C:C,0)))</f>
        <v/>
      </c>
      <c r="J706" s="312"/>
      <c r="K706" s="316" t="str">
        <f>IFERROR(IF(_xlfn.XLOOKUP($M706,Criterion_list!$C:$C,Criterion_list!A:A)=0,"",_xlfn.XLOOKUP($M706,Criterion_list!$C:$C,Criterion_list!A:A)),"")</f>
        <v/>
      </c>
      <c r="L706" s="317" t="str">
        <f>IFERROR(IF(_xlfn.XLOOKUP($M706,Criterion_list!$C:$C,Criterion_list!B:B)=0,"",_xlfn.XLOOKUP($M706,Criterion_list!$C:$C,Criterion_list!B:B)),"")</f>
        <v/>
      </c>
      <c r="M706" s="317" t="str">
        <f>IF(J706="","",_xlfn.XLOOKUP(J706,'Criteria Mapping'!B:B,'Criteria Mapping'!A:A))</f>
        <v/>
      </c>
      <c r="N706" s="318" t="str">
        <f>IFERROR(IF(_xlfn.XLOOKUP($J706,Criterion_list!$J:$J,Criterion_list!D:D)=0,"",_xlfn.XLOOKUP($J706,Criterion_list!$J:$J,Criterion_list!D:D)),"")</f>
        <v/>
      </c>
      <c r="O706" s="318" t="str">
        <f>IFERROR(IF(_xlfn.XLOOKUP($M706,Criterion_list!$C:$C,Criterion_list!E:E)=0,"",_xlfn.XLOOKUP($M706,Criterion_list!$C:$C,Criterion_list!E:E)),"")</f>
        <v/>
      </c>
      <c r="P706" s="330"/>
      <c r="Q706" s="304"/>
      <c r="R706" s="319" t="str">
        <f t="shared" si="10"/>
        <v/>
      </c>
      <c r="S706" s="304"/>
      <c r="T706" s="306"/>
      <c r="U706" s="305"/>
      <c r="V706" s="304"/>
      <c r="W706" s="304"/>
      <c r="X706" s="320" t="str">
        <f>IF(M706="","",_xlfn.XLOOKUP(M706,'Criteria Mapping'!A:A,'Criteria Mapping'!W:W))</f>
        <v/>
      </c>
      <c r="Y706" s="320" t="str">
        <f>IF(M706="","",_xlfn.XLOOKUP(M706,'Criteria Mapping'!A:A,'Criteria Mapping'!AH:AH))</f>
        <v/>
      </c>
      <c r="Z706" s="320" t="str">
        <f>IF(M706="","",_xlfn.XLOOKUP(M706,'Criteria Mapping'!A:A,'Criteria Mapping'!AD:AD))</f>
        <v/>
      </c>
      <c r="AA706"/>
      <c r="AC706" s="313"/>
      <c r="AE706" s="313"/>
      <c r="AG706" s="313"/>
      <c r="AI706" s="313"/>
      <c r="AK706" s="313"/>
      <c r="AM706" s="313"/>
      <c r="AO706" s="313"/>
      <c r="AQ706" s="313"/>
      <c r="AS706" s="313"/>
      <c r="AU706" s="313"/>
      <c r="KR706" s="313"/>
      <c r="KT706" s="313"/>
      <c r="KV706" s="313"/>
      <c r="KX706" s="313"/>
      <c r="KZ706" s="313"/>
      <c r="LB706" s="313"/>
      <c r="LD706" s="313"/>
      <c r="LF706" s="313"/>
      <c r="LH706" s="313"/>
      <c r="LJ706" s="313"/>
      <c r="LL706" s="313"/>
      <c r="LN706" s="313"/>
      <c r="LP706" s="313"/>
      <c r="LR706" s="313"/>
      <c r="LT706" s="313"/>
      <c r="LV706" s="313"/>
      <c r="LX706" s="313"/>
      <c r="LZ706" s="313"/>
      <c r="MB706" s="313"/>
      <c r="MD706" s="313"/>
      <c r="MF706" s="313"/>
      <c r="MH706" s="313"/>
      <c r="MJ706" s="313"/>
      <c r="ML706" s="313"/>
      <c r="MN706" s="313"/>
      <c r="MP706" s="313"/>
      <c r="MR706" s="313"/>
      <c r="MT706" s="313"/>
      <c r="MV706" s="313"/>
      <c r="MX706" s="313"/>
      <c r="MZ706" s="313"/>
      <c r="NB706" s="313"/>
      <c r="ND706" s="313"/>
      <c r="NF706" s="313"/>
      <c r="NH706" s="313"/>
      <c r="NJ706" s="313"/>
      <c r="NL706" s="313"/>
      <c r="NN706" s="313"/>
      <c r="NP706" s="313"/>
      <c r="NR706" s="313"/>
    </row>
    <row r="707" spans="1:382" s="281" customFormat="1" ht="150" customHeight="1">
      <c r="A707"/>
      <c r="B707"/>
      <c r="C707"/>
      <c r="D707"/>
      <c r="E707"/>
      <c r="F707"/>
      <c r="G707"/>
      <c r="H707"/>
      <c r="I707" t="str">
        <f>IF(M707="","",INDEX(Criterion_list!F:F,MATCH('MMS criteria'!M707,Criterion_list!C:C,0)))</f>
        <v/>
      </c>
      <c r="J707" s="312"/>
      <c r="K707" s="316" t="str">
        <f>IFERROR(IF(_xlfn.XLOOKUP($M707,Criterion_list!$C:$C,Criterion_list!A:A)=0,"",_xlfn.XLOOKUP($M707,Criterion_list!$C:$C,Criterion_list!A:A)),"")</f>
        <v/>
      </c>
      <c r="L707" s="317" t="str">
        <f>IFERROR(IF(_xlfn.XLOOKUP($M707,Criterion_list!$C:$C,Criterion_list!B:B)=0,"",_xlfn.XLOOKUP($M707,Criterion_list!$C:$C,Criterion_list!B:B)),"")</f>
        <v/>
      </c>
      <c r="M707" s="317" t="str">
        <f>IF(J707="","",_xlfn.XLOOKUP(J707,'Criteria Mapping'!B:B,'Criteria Mapping'!A:A))</f>
        <v/>
      </c>
      <c r="N707" s="318" t="str">
        <f>IFERROR(IF(_xlfn.XLOOKUP($J707,Criterion_list!$J:$J,Criterion_list!D:D)=0,"",_xlfn.XLOOKUP($J707,Criterion_list!$J:$J,Criterion_list!D:D)),"")</f>
        <v/>
      </c>
      <c r="O707" s="318" t="str">
        <f>IFERROR(IF(_xlfn.XLOOKUP($M707,Criterion_list!$C:$C,Criterion_list!E:E)=0,"",_xlfn.XLOOKUP($M707,Criterion_list!$C:$C,Criterion_list!E:E)),"")</f>
        <v/>
      </c>
      <c r="P707" s="330"/>
      <c r="Q707" s="304"/>
      <c r="R707" s="319" t="str">
        <f t="shared" si="10"/>
        <v/>
      </c>
      <c r="S707" s="304"/>
      <c r="T707" s="306"/>
      <c r="U707" s="305"/>
      <c r="V707" s="304"/>
      <c r="W707" s="304"/>
      <c r="X707" s="320" t="str">
        <f>IF(M707="","",_xlfn.XLOOKUP(M707,'Criteria Mapping'!A:A,'Criteria Mapping'!W:W))</f>
        <v/>
      </c>
      <c r="Y707" s="320" t="str">
        <f>IF(M707="","",_xlfn.XLOOKUP(M707,'Criteria Mapping'!A:A,'Criteria Mapping'!AH:AH))</f>
        <v/>
      </c>
      <c r="Z707" s="320" t="str">
        <f>IF(M707="","",_xlfn.XLOOKUP(M707,'Criteria Mapping'!A:A,'Criteria Mapping'!AD:AD))</f>
        <v/>
      </c>
      <c r="AA707"/>
      <c r="AC707" s="313"/>
      <c r="AE707" s="313"/>
      <c r="AG707" s="313"/>
      <c r="AI707" s="313"/>
      <c r="AK707" s="313"/>
      <c r="AM707" s="313"/>
      <c r="AO707" s="313"/>
      <c r="AQ707" s="313"/>
      <c r="AS707" s="313"/>
      <c r="AU707" s="313"/>
      <c r="KR707" s="313"/>
      <c r="KT707" s="313"/>
      <c r="KV707" s="313"/>
      <c r="KX707" s="313"/>
      <c r="KZ707" s="313"/>
      <c r="LB707" s="313"/>
      <c r="LD707" s="313"/>
      <c r="LF707" s="313"/>
      <c r="LH707" s="313"/>
      <c r="LJ707" s="313"/>
      <c r="LL707" s="313"/>
      <c r="LN707" s="313"/>
      <c r="LP707" s="313"/>
      <c r="LR707" s="313"/>
      <c r="LT707" s="313"/>
      <c r="LV707" s="313"/>
      <c r="LX707" s="313"/>
      <c r="LZ707" s="313"/>
      <c r="MB707" s="313"/>
      <c r="MD707" s="313"/>
      <c r="MF707" s="313"/>
      <c r="MH707" s="313"/>
      <c r="MJ707" s="313"/>
      <c r="ML707" s="313"/>
      <c r="MN707" s="313"/>
      <c r="MP707" s="313"/>
      <c r="MR707" s="313"/>
      <c r="MT707" s="313"/>
      <c r="MV707" s="313"/>
      <c r="MX707" s="313"/>
      <c r="MZ707" s="313"/>
      <c r="NB707" s="313"/>
      <c r="ND707" s="313"/>
      <c r="NF707" s="313"/>
      <c r="NH707" s="313"/>
      <c r="NJ707" s="313"/>
      <c r="NL707" s="313"/>
      <c r="NN707" s="313"/>
      <c r="NP707" s="313"/>
      <c r="NR707" s="313"/>
    </row>
    <row r="708" spans="1:382" s="281" customFormat="1" ht="150" customHeight="1">
      <c r="A708"/>
      <c r="B708"/>
      <c r="C708"/>
      <c r="D708"/>
      <c r="E708"/>
      <c r="F708"/>
      <c r="G708"/>
      <c r="H708"/>
      <c r="I708" t="str">
        <f>IF(M708="","",INDEX(Criterion_list!F:F,MATCH('MMS criteria'!M708,Criterion_list!C:C,0)))</f>
        <v/>
      </c>
      <c r="J708" s="312"/>
      <c r="K708" s="316" t="str">
        <f>IFERROR(IF(_xlfn.XLOOKUP($M708,Criterion_list!$C:$C,Criterion_list!A:A)=0,"",_xlfn.XLOOKUP($M708,Criterion_list!$C:$C,Criterion_list!A:A)),"")</f>
        <v/>
      </c>
      <c r="L708" s="317" t="str">
        <f>IFERROR(IF(_xlfn.XLOOKUP($M708,Criterion_list!$C:$C,Criterion_list!B:B)=0,"",_xlfn.XLOOKUP($M708,Criterion_list!$C:$C,Criterion_list!B:B)),"")</f>
        <v/>
      </c>
      <c r="M708" s="317" t="str">
        <f>IF(J708="","",_xlfn.XLOOKUP(J708,'Criteria Mapping'!B:B,'Criteria Mapping'!A:A))</f>
        <v/>
      </c>
      <c r="N708" s="318" t="str">
        <f>IFERROR(IF(_xlfn.XLOOKUP($J708,Criterion_list!$J:$J,Criterion_list!D:D)=0,"",_xlfn.XLOOKUP($J708,Criterion_list!$J:$J,Criterion_list!D:D)),"")</f>
        <v/>
      </c>
      <c r="O708" s="318" t="str">
        <f>IFERROR(IF(_xlfn.XLOOKUP($M708,Criterion_list!$C:$C,Criterion_list!E:E)=0,"",_xlfn.XLOOKUP($M708,Criterion_list!$C:$C,Criterion_list!E:E)),"")</f>
        <v/>
      </c>
      <c r="P708" s="330"/>
      <c r="Q708" s="304"/>
      <c r="R708" s="319" t="str">
        <f t="shared" si="10"/>
        <v/>
      </c>
      <c r="S708" s="304"/>
      <c r="T708" s="306"/>
      <c r="U708" s="305"/>
      <c r="V708" s="304"/>
      <c r="W708" s="304"/>
      <c r="X708" s="320" t="str">
        <f>IF(M708="","",_xlfn.XLOOKUP(M708,'Criteria Mapping'!A:A,'Criteria Mapping'!W:W))</f>
        <v/>
      </c>
      <c r="Y708" s="320" t="str">
        <f>IF(M708="","",_xlfn.XLOOKUP(M708,'Criteria Mapping'!A:A,'Criteria Mapping'!AH:AH))</f>
        <v/>
      </c>
      <c r="Z708" s="320" t="str">
        <f>IF(M708="","",_xlfn.XLOOKUP(M708,'Criteria Mapping'!A:A,'Criteria Mapping'!AD:AD))</f>
        <v/>
      </c>
      <c r="AA708"/>
      <c r="AC708" s="313"/>
      <c r="AE708" s="313"/>
      <c r="AG708" s="313"/>
      <c r="AI708" s="313"/>
      <c r="AK708" s="313"/>
      <c r="AM708" s="313"/>
      <c r="AO708" s="313"/>
      <c r="AQ708" s="313"/>
      <c r="AS708" s="313"/>
      <c r="AU708" s="313"/>
      <c r="KR708" s="313"/>
      <c r="KT708" s="313"/>
      <c r="KV708" s="313"/>
      <c r="KX708" s="313"/>
      <c r="KZ708" s="313"/>
      <c r="LB708" s="313"/>
      <c r="LD708" s="313"/>
      <c r="LF708" s="313"/>
      <c r="LH708" s="313"/>
      <c r="LJ708" s="313"/>
      <c r="LL708" s="313"/>
      <c r="LN708" s="313"/>
      <c r="LP708" s="313"/>
      <c r="LR708" s="313"/>
      <c r="LT708" s="313"/>
      <c r="LV708" s="313"/>
      <c r="LX708" s="313"/>
      <c r="LZ708" s="313"/>
      <c r="MB708" s="313"/>
      <c r="MD708" s="313"/>
      <c r="MF708" s="313"/>
      <c r="MH708" s="313"/>
      <c r="MJ708" s="313"/>
      <c r="ML708" s="313"/>
      <c r="MN708" s="313"/>
      <c r="MP708" s="313"/>
      <c r="MR708" s="313"/>
      <c r="MT708" s="313"/>
      <c r="MV708" s="313"/>
      <c r="MX708" s="313"/>
      <c r="MZ708" s="313"/>
      <c r="NB708" s="313"/>
      <c r="ND708" s="313"/>
      <c r="NF708" s="313"/>
      <c r="NH708" s="313"/>
      <c r="NJ708" s="313"/>
      <c r="NL708" s="313"/>
      <c r="NN708" s="313"/>
      <c r="NP708" s="313"/>
      <c r="NR708" s="313"/>
    </row>
    <row r="709" spans="1:382" s="281" customFormat="1" ht="150" customHeight="1">
      <c r="A709"/>
      <c r="B709"/>
      <c r="C709"/>
      <c r="D709"/>
      <c r="E709"/>
      <c r="F709"/>
      <c r="G709"/>
      <c r="H709"/>
      <c r="I709" t="str">
        <f>IF(M709="","",INDEX(Criterion_list!F:F,MATCH('MMS criteria'!M709,Criterion_list!C:C,0)))</f>
        <v/>
      </c>
      <c r="J709" s="312"/>
      <c r="K709" s="316" t="str">
        <f>IFERROR(IF(_xlfn.XLOOKUP($M709,Criterion_list!$C:$C,Criterion_list!A:A)=0,"",_xlfn.XLOOKUP($M709,Criterion_list!$C:$C,Criterion_list!A:A)),"")</f>
        <v/>
      </c>
      <c r="L709" s="317" t="str">
        <f>IFERROR(IF(_xlfn.XLOOKUP($M709,Criterion_list!$C:$C,Criterion_list!B:B)=0,"",_xlfn.XLOOKUP($M709,Criterion_list!$C:$C,Criterion_list!B:B)),"")</f>
        <v/>
      </c>
      <c r="M709" s="317" t="str">
        <f>IF(J709="","",_xlfn.XLOOKUP(J709,'Criteria Mapping'!B:B,'Criteria Mapping'!A:A))</f>
        <v/>
      </c>
      <c r="N709" s="318" t="str">
        <f>IFERROR(IF(_xlfn.XLOOKUP($J709,Criterion_list!$J:$J,Criterion_list!D:D)=0,"",_xlfn.XLOOKUP($J709,Criterion_list!$J:$J,Criterion_list!D:D)),"")</f>
        <v/>
      </c>
      <c r="O709" s="318" t="str">
        <f>IFERROR(IF(_xlfn.XLOOKUP($M709,Criterion_list!$C:$C,Criterion_list!E:E)=0,"",_xlfn.XLOOKUP($M709,Criterion_list!$C:$C,Criterion_list!E:E)),"")</f>
        <v/>
      </c>
      <c r="P709" s="330"/>
      <c r="Q709" s="304"/>
      <c r="R709" s="319" t="str">
        <f t="shared" si="10"/>
        <v/>
      </c>
      <c r="S709" s="304"/>
      <c r="T709" s="306"/>
      <c r="U709" s="305"/>
      <c r="V709" s="304"/>
      <c r="W709" s="304"/>
      <c r="X709" s="320" t="str">
        <f>IF(M709="","",_xlfn.XLOOKUP(M709,'Criteria Mapping'!A:A,'Criteria Mapping'!W:W))</f>
        <v/>
      </c>
      <c r="Y709" s="320" t="str">
        <f>IF(M709="","",_xlfn.XLOOKUP(M709,'Criteria Mapping'!A:A,'Criteria Mapping'!AH:AH))</f>
        <v/>
      </c>
      <c r="Z709" s="320" t="str">
        <f>IF(M709="","",_xlfn.XLOOKUP(M709,'Criteria Mapping'!A:A,'Criteria Mapping'!AD:AD))</f>
        <v/>
      </c>
      <c r="AA709"/>
      <c r="AC709" s="313"/>
      <c r="AE709" s="313"/>
      <c r="AG709" s="313"/>
      <c r="AI709" s="313"/>
      <c r="AK709" s="313"/>
      <c r="AM709" s="313"/>
      <c r="AO709" s="313"/>
      <c r="AQ709" s="313"/>
      <c r="AS709" s="313"/>
      <c r="AU709" s="313"/>
      <c r="KR709" s="313"/>
      <c r="KT709" s="313"/>
      <c r="KV709" s="313"/>
      <c r="KX709" s="313"/>
      <c r="KZ709" s="313"/>
      <c r="LB709" s="313"/>
      <c r="LD709" s="313"/>
      <c r="LF709" s="313"/>
      <c r="LH709" s="313"/>
      <c r="LJ709" s="313"/>
      <c r="LL709" s="313"/>
      <c r="LN709" s="313"/>
      <c r="LP709" s="313"/>
      <c r="LR709" s="313"/>
      <c r="LT709" s="313"/>
      <c r="LV709" s="313"/>
      <c r="LX709" s="313"/>
      <c r="LZ709" s="313"/>
      <c r="MB709" s="313"/>
      <c r="MD709" s="313"/>
      <c r="MF709" s="313"/>
      <c r="MH709" s="313"/>
      <c r="MJ709" s="313"/>
      <c r="ML709" s="313"/>
      <c r="MN709" s="313"/>
      <c r="MP709" s="313"/>
      <c r="MR709" s="313"/>
      <c r="MT709" s="313"/>
      <c r="MV709" s="313"/>
      <c r="MX709" s="313"/>
      <c r="MZ709" s="313"/>
      <c r="NB709" s="313"/>
      <c r="ND709" s="313"/>
      <c r="NF709" s="313"/>
      <c r="NH709" s="313"/>
      <c r="NJ709" s="313"/>
      <c r="NL709" s="313"/>
      <c r="NN709" s="313"/>
      <c r="NP709" s="313"/>
      <c r="NR709" s="313"/>
    </row>
  </sheetData>
  <sheetProtection algorithmName="SHA-512" hashValue="Rl8TMDUPO0p95yDABBNmPz+XpHVJY2lOmB/eUOKoHnrUS+dEA+A3F0PHgKqUPHJesFC6eAwEmvy+pppwk6mL3A==" saltValue="CCFxYJB+g4vDkFrIiTFkhQ==" spinCount="100000" sheet="1" formatCells="0" autoFilter="0"/>
  <autoFilter ref="K14:ND709" xr:uid="{33E2AC0A-C45C-40C7-9AE4-87291B05B046}"/>
  <mergeCells count="5">
    <mergeCell ref="K10:O10"/>
    <mergeCell ref="K11:N11"/>
    <mergeCell ref="AB11:AF11"/>
    <mergeCell ref="X13:Z13"/>
    <mergeCell ref="R13:V13"/>
  </mergeCells>
  <conditionalFormatting sqref="P1:P1048576">
    <cfRule type="containsText" dxfId="4" priority="2" operator="containsText" text="Critical">
      <formula>NOT(ISERROR(SEARCH("Critical",P1)))</formula>
    </cfRule>
    <cfRule type="containsText" dxfId="3" priority="3" stopIfTrue="1" operator="containsText" text="Major">
      <formula>NOT(ISERROR(SEARCH("Major",P1)))</formula>
    </cfRule>
    <cfRule type="containsText" dxfId="2" priority="4" operator="containsText" text="Minor">
      <formula>NOT(ISERROR(SEARCH("Minor",P1)))</formula>
    </cfRule>
  </conditionalFormatting>
  <conditionalFormatting sqref="R1:R13 R15:R1048576">
    <cfRule type="cellIs" dxfId="1" priority="5" operator="equal">
      <formula>"Please select conformity for all sites"</formula>
    </cfRule>
  </conditionalFormatting>
  <conditionalFormatting sqref="U15:V709">
    <cfRule type="expression" dxfId="0" priority="1">
      <formula>$R15="C"</formula>
    </cfRule>
  </conditionalFormatting>
  <pageMargins left="0.7" right="0.7" top="0.75" bottom="0.75" header="0.3" footer="0.3"/>
  <pageSetup scale="10"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9CCA424D-F70F-40DC-8522-83D7723A8987}">
          <x14:formula1>
            <xm:f>Ref!$KT$2:$KT$4</xm:f>
          </x14:formula1>
          <xm:sqref>EB15:EB709 DZ15:DZ709 DX15:DX709 DV15:DV709 DT15:DT709 DR15:DR709 DP15:DP709 DN15:DN709 DL15:DL709 DJ15:DJ709 DH15:DH709 DF15:DF709 DD15:DD709 DB15:DB709 CZ15:CZ709 CX15:CX709 CV15:CV709 CT15:CT709 CR15:CR709 CP15:CP709 CN15:CN709 CL15:CL709 CJ15:CJ709 CH15:CH709 CF15:CF709 CD15:CD709 CB15:CB709 BZ15:BZ709 BX15:BX709 BV15:BV709 BT15:BT709 BR15:BR709 BP15:BP709 BN15:BN709 BL15:BL709 BJ15:BJ709 BH15:BH709 BF15:BF709 BD15:BD709 BB15:BB709 AZ15:AZ709 AX15:AX709 AV15:AV709 AT15:AT709 AR15:AR709 AP15:AP709 AN15:AN709 AL15:AL709 AJ15:AJ709 AH15:AH709 AF15:AF709 AD15:AD709 AB15:AB709 ED15:ED709</xm:sqref>
        </x14:dataValidation>
        <x14:dataValidation type="list" allowBlank="1" showInputMessage="1" showErrorMessage="1" xr:uid="{A45D263D-D982-4AD4-993C-1649DE3A7A75}">
          <x14:formula1>
            <xm:f>IF(I15="Contextual",Ref!$KV$2:$KV$4,I15)</xm:f>
          </x14:formula1>
          <xm:sqref>P15:P709</xm:sqref>
        </x14:dataValidation>
        <x14:dataValidation type="list" allowBlank="1" showInputMessage="1" showErrorMessage="1" xr:uid="{0DFA9EED-76AD-4935-9BC3-EB124CF7C0EB}">
          <x14:formula1>
            <xm:f>Ref!$KU$2:$KU$4</xm:f>
          </x14:formula1>
          <xm:sqref>Q15:Q709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7028-C0DB-49E2-828A-3594385715CD}">
  <sheetPr codeName="Sheet7"/>
  <dimension ref="A1:AH695"/>
  <sheetViews>
    <sheetView zoomScale="70" zoomScaleNormal="70" workbookViewId="0">
      <selection activeCell="D1" sqref="D1:D1048576"/>
    </sheetView>
  </sheetViews>
  <sheetFormatPr defaultColWidth="8.5" defaultRowHeight="13.9"/>
  <cols>
    <col min="1" max="2" width="18.5" customWidth="1"/>
    <col min="3" max="3" width="47.5" customWidth="1"/>
    <col min="4" max="4" width="36" customWidth="1"/>
    <col min="5" max="5" width="38.25" bestFit="1" customWidth="1"/>
    <col min="6" max="6" width="57.25" customWidth="1"/>
    <col min="7" max="7" width="29.75" customWidth="1"/>
    <col min="8" max="8" width="38.5" customWidth="1"/>
    <col min="9" max="9" width="25.75" customWidth="1"/>
    <col min="10" max="10" width="11.5" customWidth="1"/>
    <col min="11" max="11" width="22" customWidth="1"/>
    <col min="12" max="12" width="22" style="4" customWidth="1"/>
    <col min="14" max="14" width="13" customWidth="1"/>
    <col min="15" max="15" width="9.5" customWidth="1"/>
    <col min="16" max="16" width="11.25" customWidth="1"/>
    <col min="23" max="23" width="12.25" customWidth="1"/>
    <col min="25" max="25" width="11" customWidth="1"/>
    <col min="30" max="30" width="15.5" customWidth="1"/>
    <col min="32" max="32" width="23.5" customWidth="1"/>
    <col min="33" max="33" width="18.5" customWidth="1"/>
  </cols>
  <sheetData>
    <row r="1" spans="1:34">
      <c r="A1" s="2" t="s">
        <v>66</v>
      </c>
      <c r="B1" s="2" t="s">
        <v>84</v>
      </c>
      <c r="C1" s="2" t="s">
        <v>79</v>
      </c>
      <c r="D1" s="2" t="s">
        <v>85</v>
      </c>
      <c r="E1" s="2" t="s">
        <v>86</v>
      </c>
      <c r="F1" s="2" t="s">
        <v>87</v>
      </c>
      <c r="G1" s="2" t="s">
        <v>88</v>
      </c>
      <c r="I1" s="2" t="s">
        <v>89</v>
      </c>
      <c r="J1" s="2" t="s">
        <v>79</v>
      </c>
      <c r="K1" s="2" t="s">
        <v>86</v>
      </c>
      <c r="L1" s="3"/>
      <c r="N1" s="2" t="e" cm="1" vm="1">
        <f t="array" ref="N1">TRANSPOSE(_xlfn.ANCHORARRAY(I2))</f>
        <v>#VALUE!</v>
      </c>
      <c r="O1" s="2"/>
      <c r="P1" s="2"/>
      <c r="Q1" s="2"/>
      <c r="R1" s="2"/>
      <c r="S1" s="2"/>
      <c r="T1" s="2"/>
      <c r="U1" s="2"/>
      <c r="V1" s="2"/>
      <c r="W1" s="2" t="s">
        <v>90</v>
      </c>
      <c r="Y1" s="2" t="e" cm="1" vm="1">
        <f t="array" ref="Y1">TRANSPOSE(_xlfn.ANCHORARRAY(J2))</f>
        <v>#VALUE!</v>
      </c>
      <c r="Z1" s="2"/>
      <c r="AA1" s="2"/>
      <c r="AB1" s="2"/>
      <c r="AC1" s="2"/>
      <c r="AD1" s="2" t="s">
        <v>90</v>
      </c>
      <c r="AF1" s="2" t="e" cm="1" vm="1">
        <f t="array" ref="AF1:AG1">TRANSPOSE(K2:K3)</f>
        <v>#VALUE!</v>
      </c>
      <c r="AG1" s="2">
        <v>0</v>
      </c>
      <c r="AH1" s="2" t="s">
        <v>90</v>
      </c>
    </row>
    <row r="2" spans="1:34">
      <c r="A2" t="s">
        <v>91</v>
      </c>
      <c r="B2" t="s">
        <v>91</v>
      </c>
      <c r="C2" s="172" t="s">
        <v>92</v>
      </c>
      <c r="D2" s="172" t="s">
        <v>92</v>
      </c>
      <c r="E2" t="s">
        <v>93</v>
      </c>
      <c r="F2" t="s">
        <v>92</v>
      </c>
      <c r="G2" cm="1">
        <f t="array" ref="G2">IF(OR(ISERROR($I$2),ISERROR($J$2),ISERROR($K$2)),0,IF(
    IF(SUMPRODUCT((TRIM(_xlfn.TEXTSPLIT(C2,"• "))&lt;&gt;"")*COUNTIF(J:J,SUBSTITUTE(TRIM(_xlfn.TEXTSPLIT(C2,"• ")),CHAR(10),"")))&gt;0,1,IF(C2="All",1,0))
    +
    IF(SUMPRODUCT((TRIM(_xlfn.TEXTSPLIT(E2,","))&lt;&gt;"")*COUNTIF(K:K,TRIM(_xlfn.TEXTSPLIT(E2,","))))&gt;0,1,IF(E2="All",1,0))
    +
    IF(SUMPRODUCT((TRIM(_xlfn.TEXTSPLIT(D2,"• "))&lt;&gt;"")*COUNTIF(I:I,SUBSTITUTE(TRIM(_xlfn.TEXTSPLIT(D2,"• ")),CHAR(10),"")))&gt;0,1,IF(D2="All",1,0))
    =3,
    1,
    IF(F2="All",1,0)
))</f>
        <v>0</v>
      </c>
      <c r="I2" t="e" cm="1" vm="2">
        <f t="array" ref="I2">_xlfn._xlws.FILTER(_xlfn.UNIQUE(General!R45:R1048576),_xlfn.UNIQUE(General!R45:R1048576)&lt;&gt;"")</f>
        <v>#VALUE!</v>
      </c>
      <c r="J2" t="e" cm="1" vm="2">
        <f t="array" ref="J2">_xlfn._xlws.FILTER(Ref!D:D,Ref!D:D&lt;&gt;"")</f>
        <v>#VALUE!</v>
      </c>
      <c r="K2" t="e" cm="1" vm="2">
        <f t="array" ref="K2">_xlfn.UNIQUE(_xlfn._xlws.FILTER('Tier 4 type'!C2:C19,'Tier 4 type'!F2:F19&gt;0))</f>
        <v>#VALUE!</v>
      </c>
      <c r="N2" t="e" vm="1">
        <f>IF(N$1="",0,IF(ISNUMBER(SEARCH(N$1,$D2)),1,0))</f>
        <v>#VALUE!</v>
      </c>
      <c r="O2">
        <f>IF(O$1="",0,IF(ISNUMBER(SEARCH(O$1,$D2)),1,0))</f>
        <v>0</v>
      </c>
      <c r="P2">
        <f t="shared" ref="P2:S2" si="0">IF(P$1="",0,IF(ISNUMBER(SEARCH(P$1,$D2)),1,0))</f>
        <v>0</v>
      </c>
      <c r="Q2">
        <f t="shared" si="0"/>
        <v>0</v>
      </c>
      <c r="R2">
        <f t="shared" si="0"/>
        <v>0</v>
      </c>
      <c r="S2">
        <f t="shared" si="0"/>
        <v>0</v>
      </c>
      <c r="T2" s="175"/>
      <c r="U2" s="175"/>
      <c r="V2" s="175"/>
      <c r="W2" t="e" vm="1">
        <f>_xlfn.TEXTJOIN(",",TRUE,_xlfn._xlws.FILTER($N$1:$S$1,N2:S2,1))</f>
        <v>#VALUE!</v>
      </c>
      <c r="Y2" s="175" t="e" vm="1">
        <f>IF(Y$1="",0,IF(ISNUMBER(SEARCH(Y$1,$C2)),1,0))</f>
        <v>#VALUE!</v>
      </c>
      <c r="Z2" s="175">
        <f t="shared" ref="Z2:AC17" si="1">IF(Z$1="",0,IF(ISNUMBER(SEARCH(Z$1,$C2)),1,0))</f>
        <v>0</v>
      </c>
      <c r="AA2" s="175">
        <f t="shared" si="1"/>
        <v>0</v>
      </c>
      <c r="AB2" s="175">
        <f t="shared" si="1"/>
        <v>0</v>
      </c>
      <c r="AC2" s="175">
        <f t="shared" si="1"/>
        <v>0</v>
      </c>
      <c r="AD2" t="e" vm="1">
        <f t="shared" ref="AD2:AD33" si="2">_xlfn.TEXTJOIN(",",TRUE,_xlfn._xlws.FILTER($Y$1:$AC$1,Y2:AC2,1))</f>
        <v>#VALUE!</v>
      </c>
      <c r="AF2" s="175" t="e" vm="1">
        <f>IF(AF$1="",0,IF(ISNUMBER(SEARCH(AF$1,$E2)),1,0))</f>
        <v>#VALUE!</v>
      </c>
      <c r="AG2" s="175">
        <f>IF(AG$1="",0,IF(ISNUMBER(SEARCH(AG$1,$E2)),1,0))</f>
        <v>0</v>
      </c>
      <c r="AH2" t="e" vm="1">
        <f>_xlfn.TEXTJOIN(",",TRUE,_xlfn._xlws.FILTER($AF$1:$AG$1,AF2:AG2,1))</f>
        <v>#VALUE!</v>
      </c>
    </row>
    <row r="3" spans="1:34">
      <c r="A3" t="s">
        <v>94</v>
      </c>
      <c r="B3" t="s">
        <v>94</v>
      </c>
      <c r="C3" s="172" t="s">
        <v>92</v>
      </c>
      <c r="D3" s="172" t="s">
        <v>92</v>
      </c>
      <c r="E3" t="s">
        <v>93</v>
      </c>
      <c r="F3" t="s">
        <v>92</v>
      </c>
      <c r="G3" cm="1">
        <f t="array" ref="G3">IF(OR(ISERROR($I$2),ISERROR($J$2),ISERROR($K$2)),0,IF(
    IF(SUMPRODUCT((TRIM(_xlfn.TEXTSPLIT(C3,"• "))&lt;&gt;"")*COUNTIF(J:J,SUBSTITUTE(TRIM(_xlfn.TEXTSPLIT(C3,"• ")),CHAR(10),"")))&gt;0,1,IF(C3="All",1,0))
    +
    IF(SUMPRODUCT((TRIM(_xlfn.TEXTSPLIT(E3,","))&lt;&gt;"")*COUNTIF(K:K,TRIM(_xlfn.TEXTSPLIT(E3,","))))&gt;0,1,IF(E3="All",1,0))
    +
    IF(SUMPRODUCT((TRIM(_xlfn.TEXTSPLIT(D3,"• "))&lt;&gt;"")*COUNTIF(I:I,SUBSTITUTE(TRIM(_xlfn.TEXTSPLIT(D3,"• ")),CHAR(10),"")))&gt;0,1,IF(D3="All",1,0))
    =3,
    1,
    IF(F3="All",1,0)
))</f>
        <v>0</v>
      </c>
      <c r="N3" s="175" t="e" vm="1">
        <f t="shared" ref="N3:N66" si="3">IF(N$1="",0,IF(ISNUMBER(SEARCH(N$1,$D3)),1,0))</f>
        <v>#VALUE!</v>
      </c>
      <c r="O3">
        <f t="shared" ref="O3:S12" si="4">IF(O$1="",0,IF(ISNUMBER(SEARCH(O$1,$D3)),1,0))</f>
        <v>0</v>
      </c>
      <c r="P3">
        <f t="shared" si="4"/>
        <v>0</v>
      </c>
      <c r="Q3">
        <f t="shared" si="4"/>
        <v>0</v>
      </c>
      <c r="R3">
        <f t="shared" si="4"/>
        <v>0</v>
      </c>
      <c r="S3">
        <f t="shared" si="4"/>
        <v>0</v>
      </c>
      <c r="T3" s="175"/>
      <c r="U3" s="175"/>
      <c r="V3" s="175"/>
      <c r="W3" t="e" vm="1">
        <f t="shared" ref="W3:W66" si="5">_xlfn.TEXTJOIN(",",TRUE,_xlfn._xlws.FILTER($N$1:$S$1,N3:S3,1))</f>
        <v>#VALUE!</v>
      </c>
      <c r="Y3" s="175" t="e" vm="1">
        <f t="shared" ref="Y3:AC44" si="6">IF(Y$1="",0,IF(ISNUMBER(SEARCH(Y$1,$C3)),1,0))</f>
        <v>#VALUE!</v>
      </c>
      <c r="Z3" s="175">
        <f t="shared" si="1"/>
        <v>0</v>
      </c>
      <c r="AA3" s="175">
        <f t="shared" si="1"/>
        <v>0</v>
      </c>
      <c r="AB3" s="175">
        <f t="shared" si="1"/>
        <v>0</v>
      </c>
      <c r="AC3" s="175">
        <f t="shared" si="1"/>
        <v>0</v>
      </c>
      <c r="AD3" t="e" vm="1">
        <f t="shared" si="2"/>
        <v>#VALUE!</v>
      </c>
      <c r="AF3" s="175" t="e" vm="1">
        <f t="shared" ref="AF3:AG66" si="7">IF(AF$1="",0,IF(ISNUMBER(SEARCH(AF$1,$E3)),1,0))</f>
        <v>#VALUE!</v>
      </c>
      <c r="AG3" s="175">
        <f t="shared" si="7"/>
        <v>0</v>
      </c>
      <c r="AH3" t="e" vm="1">
        <f t="shared" ref="AH3:AH66" si="8">_xlfn.TEXTJOIN(",",TRUE,_xlfn._xlws.FILTER($AF$1:$AG$1,AF3:AG3,1))</f>
        <v>#VALUE!</v>
      </c>
    </row>
    <row r="4" spans="1:34">
      <c r="A4" t="s">
        <v>95</v>
      </c>
      <c r="B4" t="s">
        <v>95</v>
      </c>
      <c r="C4" s="172" t="s">
        <v>92</v>
      </c>
      <c r="D4" s="172" t="s">
        <v>92</v>
      </c>
      <c r="E4" t="s">
        <v>93</v>
      </c>
      <c r="F4" t="s">
        <v>92</v>
      </c>
      <c r="G4" cm="1">
        <f t="array" ref="G4">IF(OR(ISERROR($I$2),ISERROR($J$2),ISERROR($K$2)),0,IF(
    IF(SUMPRODUCT((TRIM(_xlfn.TEXTSPLIT(C4,"• "))&lt;&gt;"")*COUNTIF(J:J,SUBSTITUTE(TRIM(_xlfn.TEXTSPLIT(C4,"• ")),CHAR(10),"")))&gt;0,1,IF(C4="All",1,0))
    +
    IF(SUMPRODUCT((TRIM(_xlfn.TEXTSPLIT(E4,","))&lt;&gt;"")*COUNTIF(K:K,TRIM(_xlfn.TEXTSPLIT(E4,","))))&gt;0,1,IF(E4="All",1,0))
    +
    IF(SUMPRODUCT((TRIM(_xlfn.TEXTSPLIT(D4,"• "))&lt;&gt;"")*COUNTIF(I:I,SUBSTITUTE(TRIM(_xlfn.TEXTSPLIT(D4,"• ")),CHAR(10),"")))&gt;0,1,IF(D4="All",1,0))
    =3,
    1,
    IF(F4="All",1,0)
))</f>
        <v>0</v>
      </c>
      <c r="N4" s="175" t="e" vm="1">
        <f t="shared" si="3"/>
        <v>#VALUE!</v>
      </c>
      <c r="O4">
        <f t="shared" si="4"/>
        <v>0</v>
      </c>
      <c r="P4">
        <f t="shared" si="4"/>
        <v>0</v>
      </c>
      <c r="Q4">
        <f t="shared" si="4"/>
        <v>0</v>
      </c>
      <c r="R4">
        <f t="shared" si="4"/>
        <v>0</v>
      </c>
      <c r="S4">
        <f t="shared" si="4"/>
        <v>0</v>
      </c>
      <c r="T4" s="175"/>
      <c r="U4" s="175"/>
      <c r="V4" s="175"/>
      <c r="W4" t="e" vm="1">
        <f t="shared" si="5"/>
        <v>#VALUE!</v>
      </c>
      <c r="Y4" s="175" t="e" vm="1">
        <f t="shared" si="6"/>
        <v>#VALUE!</v>
      </c>
      <c r="Z4" s="175">
        <f t="shared" si="1"/>
        <v>0</v>
      </c>
      <c r="AA4" s="175">
        <f t="shared" si="1"/>
        <v>0</v>
      </c>
      <c r="AB4" s="175">
        <f t="shared" si="1"/>
        <v>0</v>
      </c>
      <c r="AC4" s="175">
        <f t="shared" si="1"/>
        <v>0</v>
      </c>
      <c r="AD4" t="e" vm="1">
        <f t="shared" si="2"/>
        <v>#VALUE!</v>
      </c>
      <c r="AF4" s="175" t="e" vm="1">
        <f t="shared" si="7"/>
        <v>#VALUE!</v>
      </c>
      <c r="AG4" s="175">
        <f t="shared" si="7"/>
        <v>0</v>
      </c>
      <c r="AH4" t="e" vm="1">
        <f t="shared" si="8"/>
        <v>#VALUE!</v>
      </c>
    </row>
    <row r="5" spans="1:34">
      <c r="A5" t="s">
        <v>96</v>
      </c>
      <c r="B5" t="s">
        <v>96</v>
      </c>
      <c r="C5" s="172" t="s">
        <v>92</v>
      </c>
      <c r="D5" s="172" t="s">
        <v>92</v>
      </c>
      <c r="E5" t="s">
        <v>93</v>
      </c>
      <c r="F5" t="s">
        <v>92</v>
      </c>
      <c r="G5" cm="1">
        <f t="array" ref="G5">IF(OR(ISERROR($I$2),ISERROR($J$2),ISERROR($K$2)),0,IF(
    IF(SUMPRODUCT((TRIM(_xlfn.TEXTSPLIT(C5,"• "))&lt;&gt;"")*COUNTIF(J:J,SUBSTITUTE(TRIM(_xlfn.TEXTSPLIT(C5,"• ")),CHAR(10),"")))&gt;0,1,IF(C5="All",1,0))
    +
    IF(SUMPRODUCT((TRIM(_xlfn.TEXTSPLIT(E5,","))&lt;&gt;"")*COUNTIF(K:K,TRIM(_xlfn.TEXTSPLIT(E5,","))))&gt;0,1,IF(E5="All",1,0))
    +
    IF(SUMPRODUCT((TRIM(_xlfn.TEXTSPLIT(D5,"• "))&lt;&gt;"")*COUNTIF(I:I,SUBSTITUTE(TRIM(_xlfn.TEXTSPLIT(D5,"• ")),CHAR(10),"")))&gt;0,1,IF(D5="All",1,0))
    =3,
    1,
    IF(F5="All",1,0)
))</f>
        <v>0</v>
      </c>
      <c r="N5" s="175" t="e" vm="1">
        <f t="shared" si="3"/>
        <v>#VALUE!</v>
      </c>
      <c r="O5">
        <f t="shared" si="4"/>
        <v>0</v>
      </c>
      <c r="P5">
        <f t="shared" si="4"/>
        <v>0</v>
      </c>
      <c r="Q5">
        <f t="shared" si="4"/>
        <v>0</v>
      </c>
      <c r="R5">
        <f t="shared" si="4"/>
        <v>0</v>
      </c>
      <c r="S5">
        <f t="shared" si="4"/>
        <v>0</v>
      </c>
      <c r="T5" s="175"/>
      <c r="U5" s="175"/>
      <c r="V5" s="175"/>
      <c r="W5" t="e" vm="1">
        <f t="shared" si="5"/>
        <v>#VALUE!</v>
      </c>
      <c r="Y5" s="175" t="e" vm="1">
        <f t="shared" si="6"/>
        <v>#VALUE!</v>
      </c>
      <c r="Z5" s="175">
        <f t="shared" si="1"/>
        <v>0</v>
      </c>
      <c r="AA5" s="175">
        <f t="shared" si="1"/>
        <v>0</v>
      </c>
      <c r="AB5" s="175">
        <f t="shared" si="1"/>
        <v>0</v>
      </c>
      <c r="AC5" s="175">
        <f t="shared" si="1"/>
        <v>0</v>
      </c>
      <c r="AD5" t="e" vm="1">
        <f t="shared" si="2"/>
        <v>#VALUE!</v>
      </c>
      <c r="AF5" s="175" t="e" vm="1">
        <f t="shared" si="7"/>
        <v>#VALUE!</v>
      </c>
      <c r="AG5" s="175">
        <f t="shared" si="7"/>
        <v>0</v>
      </c>
      <c r="AH5" t="e" vm="1">
        <f t="shared" si="8"/>
        <v>#VALUE!</v>
      </c>
    </row>
    <row r="6" spans="1:34">
      <c r="A6" t="s">
        <v>97</v>
      </c>
      <c r="B6" t="s">
        <v>97</v>
      </c>
      <c r="C6" s="172" t="s">
        <v>92</v>
      </c>
      <c r="D6" s="172" t="s">
        <v>92</v>
      </c>
      <c r="E6" t="s">
        <v>93</v>
      </c>
      <c r="F6" t="s">
        <v>92</v>
      </c>
      <c r="G6" cm="1">
        <f t="array" ref="G6">IF(OR(ISERROR($I$2),ISERROR($J$2),ISERROR($K$2)),0,IF(
    IF(SUMPRODUCT((TRIM(_xlfn.TEXTSPLIT(C6,"• "))&lt;&gt;"")*COUNTIF(J:J,SUBSTITUTE(TRIM(_xlfn.TEXTSPLIT(C6,"• ")),CHAR(10),"")))&gt;0,1,IF(C6="All",1,0))
    +
    IF(SUMPRODUCT((TRIM(_xlfn.TEXTSPLIT(E6,","))&lt;&gt;"")*COUNTIF(K:K,TRIM(_xlfn.TEXTSPLIT(E6,","))))&gt;0,1,IF(E6="All",1,0))
    +
    IF(SUMPRODUCT((TRIM(_xlfn.TEXTSPLIT(D6,"• "))&lt;&gt;"")*COUNTIF(I:I,SUBSTITUTE(TRIM(_xlfn.TEXTSPLIT(D6,"• ")),CHAR(10),"")))&gt;0,1,IF(D6="All",1,0))
    =3,
    1,
    IF(F6="All",1,0)
))</f>
        <v>0</v>
      </c>
      <c r="N6" s="175" t="e" vm="1">
        <f t="shared" si="3"/>
        <v>#VALUE!</v>
      </c>
      <c r="O6">
        <f t="shared" si="4"/>
        <v>0</v>
      </c>
      <c r="P6">
        <f t="shared" si="4"/>
        <v>0</v>
      </c>
      <c r="Q6">
        <f t="shared" si="4"/>
        <v>0</v>
      </c>
      <c r="R6">
        <f t="shared" si="4"/>
        <v>0</v>
      </c>
      <c r="S6">
        <f t="shared" si="4"/>
        <v>0</v>
      </c>
      <c r="T6" s="175"/>
      <c r="U6" s="175"/>
      <c r="V6" s="175"/>
      <c r="W6" t="e" vm="1">
        <f t="shared" si="5"/>
        <v>#VALUE!</v>
      </c>
      <c r="Y6" s="175" t="e" vm="1">
        <f t="shared" si="6"/>
        <v>#VALUE!</v>
      </c>
      <c r="Z6" s="175">
        <f t="shared" si="1"/>
        <v>0</v>
      </c>
      <c r="AA6" s="175">
        <f t="shared" si="1"/>
        <v>0</v>
      </c>
      <c r="AB6" s="175">
        <f t="shared" si="1"/>
        <v>0</v>
      </c>
      <c r="AC6" s="175">
        <f t="shared" si="1"/>
        <v>0</v>
      </c>
      <c r="AD6" t="e" vm="1">
        <f t="shared" si="2"/>
        <v>#VALUE!</v>
      </c>
      <c r="AF6" s="175" t="e" vm="1">
        <f t="shared" si="7"/>
        <v>#VALUE!</v>
      </c>
      <c r="AG6" s="175">
        <f t="shared" si="7"/>
        <v>0</v>
      </c>
      <c r="AH6" t="e" vm="1">
        <f t="shared" si="8"/>
        <v>#VALUE!</v>
      </c>
    </row>
    <row r="7" spans="1:34" ht="55.15">
      <c r="A7" t="s">
        <v>98</v>
      </c>
      <c r="B7" t="s">
        <v>98</v>
      </c>
      <c r="C7" s="172" t="s">
        <v>99</v>
      </c>
      <c r="D7" s="172" t="s">
        <v>92</v>
      </c>
      <c r="E7" t="s">
        <v>93</v>
      </c>
      <c r="F7" t="s">
        <v>100</v>
      </c>
      <c r="G7" cm="1">
        <f t="array" ref="G7">IF(OR(ISERROR($I$2),ISERROR($J$2),ISERROR($K$2)),0,IF(
    IF(SUMPRODUCT((TRIM(_xlfn.TEXTSPLIT(C7,"• "))&lt;&gt;"")*COUNTIF(J:J,SUBSTITUTE(TRIM(_xlfn.TEXTSPLIT(C7,"• ")),CHAR(10),"")))&gt;0,1,IF(C7="All",1,0))
    +
    IF(SUMPRODUCT((TRIM(_xlfn.TEXTSPLIT(E7,","))&lt;&gt;"")*COUNTIF(K:K,TRIM(_xlfn.TEXTSPLIT(E7,","))))&gt;0,1,IF(E7="All",1,0))
    +
    IF(SUMPRODUCT((TRIM(_xlfn.TEXTSPLIT(D7,"• "))&lt;&gt;"")*COUNTIF(I:I,SUBSTITUTE(TRIM(_xlfn.TEXTSPLIT(D7,"• ")),CHAR(10),"")))&gt;0,1,IF(D7="All",1,0))
    =3,
    1,
    IF(F7="All",1,0)
))</f>
        <v>0</v>
      </c>
      <c r="N7" s="175" t="e" vm="1">
        <f t="shared" si="3"/>
        <v>#VALUE!</v>
      </c>
      <c r="O7">
        <f t="shared" si="4"/>
        <v>0</v>
      </c>
      <c r="P7">
        <f t="shared" si="4"/>
        <v>0</v>
      </c>
      <c r="Q7">
        <f t="shared" si="4"/>
        <v>0</v>
      </c>
      <c r="R7">
        <f t="shared" si="4"/>
        <v>0</v>
      </c>
      <c r="S7">
        <f t="shared" si="4"/>
        <v>0</v>
      </c>
      <c r="T7" s="175"/>
      <c r="U7" s="175"/>
      <c r="V7" s="175"/>
      <c r="W7" t="e" vm="1">
        <f t="shared" si="5"/>
        <v>#VALUE!</v>
      </c>
      <c r="Y7" s="175" t="e" vm="1">
        <f t="shared" si="6"/>
        <v>#VALUE!</v>
      </c>
      <c r="Z7" s="175">
        <f t="shared" si="1"/>
        <v>0</v>
      </c>
      <c r="AA7" s="175">
        <f t="shared" si="1"/>
        <v>0</v>
      </c>
      <c r="AB7" s="175">
        <f t="shared" si="1"/>
        <v>0</v>
      </c>
      <c r="AC7" s="175">
        <f t="shared" si="1"/>
        <v>0</v>
      </c>
      <c r="AD7" t="e" vm="1">
        <f t="shared" si="2"/>
        <v>#VALUE!</v>
      </c>
      <c r="AF7" s="175" t="e" vm="1">
        <f t="shared" si="7"/>
        <v>#VALUE!</v>
      </c>
      <c r="AG7" s="175">
        <f t="shared" si="7"/>
        <v>0</v>
      </c>
      <c r="AH7" t="e" vm="1">
        <f t="shared" si="8"/>
        <v>#VALUE!</v>
      </c>
    </row>
    <row r="8" spans="1:34">
      <c r="A8" t="s">
        <v>101</v>
      </c>
      <c r="B8" t="s">
        <v>101</v>
      </c>
      <c r="C8" s="172" t="s">
        <v>92</v>
      </c>
      <c r="D8" s="172" t="s">
        <v>92</v>
      </c>
      <c r="E8" t="s">
        <v>93</v>
      </c>
      <c r="F8" t="s">
        <v>92</v>
      </c>
      <c r="G8" cm="1">
        <f t="array" ref="G8">IF(OR(ISERROR($I$2),ISERROR($J$2),ISERROR($K$2)),0,IF(
    IF(SUMPRODUCT((TRIM(_xlfn.TEXTSPLIT(C8,"• "))&lt;&gt;"")*COUNTIF(J:J,SUBSTITUTE(TRIM(_xlfn.TEXTSPLIT(C8,"• ")),CHAR(10),"")))&gt;0,1,IF(C8="All",1,0))
    +
    IF(SUMPRODUCT((TRIM(_xlfn.TEXTSPLIT(E8,","))&lt;&gt;"")*COUNTIF(K:K,TRIM(_xlfn.TEXTSPLIT(E8,","))))&gt;0,1,IF(E8="All",1,0))
    +
    IF(SUMPRODUCT((TRIM(_xlfn.TEXTSPLIT(D8,"• "))&lt;&gt;"")*COUNTIF(I:I,SUBSTITUTE(TRIM(_xlfn.TEXTSPLIT(D8,"• ")),CHAR(10),"")))&gt;0,1,IF(D8="All",1,0))
    =3,
    1,
    IF(F8="All",1,0)
))</f>
        <v>0</v>
      </c>
      <c r="N8" s="175" t="e" vm="1">
        <f t="shared" si="3"/>
        <v>#VALUE!</v>
      </c>
      <c r="O8">
        <f t="shared" si="4"/>
        <v>0</v>
      </c>
      <c r="P8">
        <f t="shared" si="4"/>
        <v>0</v>
      </c>
      <c r="Q8">
        <f t="shared" si="4"/>
        <v>0</v>
      </c>
      <c r="R8">
        <f t="shared" si="4"/>
        <v>0</v>
      </c>
      <c r="S8">
        <f t="shared" si="4"/>
        <v>0</v>
      </c>
      <c r="T8" s="175"/>
      <c r="U8" s="175"/>
      <c r="V8" s="175"/>
      <c r="W8" t="e" vm="1">
        <f t="shared" si="5"/>
        <v>#VALUE!</v>
      </c>
      <c r="Y8" s="175" t="e" vm="1">
        <f t="shared" si="6"/>
        <v>#VALUE!</v>
      </c>
      <c r="Z8" s="175">
        <f t="shared" si="1"/>
        <v>0</v>
      </c>
      <c r="AA8" s="175">
        <f t="shared" si="1"/>
        <v>0</v>
      </c>
      <c r="AB8" s="175">
        <f t="shared" si="1"/>
        <v>0</v>
      </c>
      <c r="AC8" s="175">
        <f t="shared" si="1"/>
        <v>0</v>
      </c>
      <c r="AD8" t="e" vm="1">
        <f t="shared" si="2"/>
        <v>#VALUE!</v>
      </c>
      <c r="AF8" s="175" t="e" vm="1">
        <f t="shared" si="7"/>
        <v>#VALUE!</v>
      </c>
      <c r="AG8" s="175">
        <f t="shared" si="7"/>
        <v>0</v>
      </c>
      <c r="AH8" t="e" vm="1">
        <f t="shared" si="8"/>
        <v>#VALUE!</v>
      </c>
    </row>
    <row r="9" spans="1:34">
      <c r="A9" t="s">
        <v>102</v>
      </c>
      <c r="B9" t="s">
        <v>102</v>
      </c>
      <c r="C9" s="172" t="s">
        <v>92</v>
      </c>
      <c r="D9" s="172" t="s">
        <v>92</v>
      </c>
      <c r="E9" t="s">
        <v>93</v>
      </c>
      <c r="F9" t="s">
        <v>92</v>
      </c>
      <c r="G9" cm="1">
        <f t="array" ref="G9">IF(OR(ISERROR($I$2),ISERROR($J$2),ISERROR($K$2)),0,IF(
    IF(SUMPRODUCT((TRIM(_xlfn.TEXTSPLIT(C9,"• "))&lt;&gt;"")*COUNTIF(J:J,SUBSTITUTE(TRIM(_xlfn.TEXTSPLIT(C9,"• ")),CHAR(10),"")))&gt;0,1,IF(C9="All",1,0))
    +
    IF(SUMPRODUCT((TRIM(_xlfn.TEXTSPLIT(E9,","))&lt;&gt;"")*COUNTIF(K:K,TRIM(_xlfn.TEXTSPLIT(E9,","))))&gt;0,1,IF(E9="All",1,0))
    +
    IF(SUMPRODUCT((TRIM(_xlfn.TEXTSPLIT(D9,"• "))&lt;&gt;"")*COUNTIF(I:I,SUBSTITUTE(TRIM(_xlfn.TEXTSPLIT(D9,"• ")),CHAR(10),"")))&gt;0,1,IF(D9="All",1,0))
    =3,
    1,
    IF(F9="All",1,0)
))</f>
        <v>0</v>
      </c>
      <c r="I9" s="172"/>
      <c r="N9" s="175" t="e" vm="1">
        <f t="shared" si="3"/>
        <v>#VALUE!</v>
      </c>
      <c r="O9">
        <f t="shared" si="4"/>
        <v>0</v>
      </c>
      <c r="P9">
        <f t="shared" si="4"/>
        <v>0</v>
      </c>
      <c r="Q9">
        <f t="shared" si="4"/>
        <v>0</v>
      </c>
      <c r="R9">
        <f t="shared" si="4"/>
        <v>0</v>
      </c>
      <c r="S9">
        <f t="shared" si="4"/>
        <v>0</v>
      </c>
      <c r="T9" s="175"/>
      <c r="U9" s="175"/>
      <c r="V9" s="175"/>
      <c r="W9" t="e" vm="1">
        <f t="shared" si="5"/>
        <v>#VALUE!</v>
      </c>
      <c r="Y9" s="175" t="e" vm="1">
        <f t="shared" si="6"/>
        <v>#VALUE!</v>
      </c>
      <c r="Z9" s="175">
        <f t="shared" si="1"/>
        <v>0</v>
      </c>
      <c r="AA9" s="175">
        <f t="shared" si="1"/>
        <v>0</v>
      </c>
      <c r="AB9" s="175">
        <f t="shared" si="1"/>
        <v>0</v>
      </c>
      <c r="AC9" s="175">
        <f t="shared" si="1"/>
        <v>0</v>
      </c>
      <c r="AD9" t="e" vm="1">
        <f t="shared" si="2"/>
        <v>#VALUE!</v>
      </c>
      <c r="AF9" s="175" t="e" vm="1">
        <f t="shared" si="7"/>
        <v>#VALUE!</v>
      </c>
      <c r="AG9" s="175">
        <f t="shared" si="7"/>
        <v>0</v>
      </c>
      <c r="AH9" t="e" vm="1">
        <f t="shared" si="8"/>
        <v>#VALUE!</v>
      </c>
    </row>
    <row r="10" spans="1:34" ht="55.15">
      <c r="A10" t="s">
        <v>103</v>
      </c>
      <c r="B10" t="s">
        <v>103</v>
      </c>
      <c r="C10" s="172" t="s">
        <v>99</v>
      </c>
      <c r="D10" s="172" t="s">
        <v>104</v>
      </c>
      <c r="E10" t="s">
        <v>93</v>
      </c>
      <c r="F10" t="s">
        <v>105</v>
      </c>
      <c r="G10" cm="1">
        <f t="array" ref="G10">IF(OR(ISERROR($I$2),ISERROR($J$2),ISERROR($K$2)),0,IF(
    IF(SUMPRODUCT((TRIM(_xlfn.TEXTSPLIT(C10,"• "))&lt;&gt;"")*COUNTIF(J:J,SUBSTITUTE(TRIM(_xlfn.TEXTSPLIT(C10,"• ")),CHAR(10),"")))&gt;0,1,IF(C10="All",1,0))
    +
    IF(SUMPRODUCT((TRIM(_xlfn.TEXTSPLIT(E10,","))&lt;&gt;"")*COUNTIF(K:K,TRIM(_xlfn.TEXTSPLIT(E10,","))))&gt;0,1,IF(E10="All",1,0))
    +
    IF(SUMPRODUCT((TRIM(_xlfn.TEXTSPLIT(D10,"• "))&lt;&gt;"")*COUNTIF(I:I,SUBSTITUTE(TRIM(_xlfn.TEXTSPLIT(D10,"• ")),CHAR(10),"")))&gt;0,1,IF(D10="All",1,0))
    =3,
    1,
    IF(F10="All",1,0)
))</f>
        <v>0</v>
      </c>
      <c r="N10" s="175" t="e" vm="1">
        <f t="shared" si="3"/>
        <v>#VALUE!</v>
      </c>
      <c r="O10">
        <f t="shared" si="4"/>
        <v>0</v>
      </c>
      <c r="P10">
        <f t="shared" si="4"/>
        <v>0</v>
      </c>
      <c r="Q10">
        <f t="shared" si="4"/>
        <v>0</v>
      </c>
      <c r="R10">
        <f t="shared" si="4"/>
        <v>0</v>
      </c>
      <c r="S10">
        <f t="shared" si="4"/>
        <v>0</v>
      </c>
      <c r="T10" s="175"/>
      <c r="U10" s="175"/>
      <c r="V10" s="175"/>
      <c r="W10" t="e" vm="1">
        <f t="shared" si="5"/>
        <v>#VALUE!</v>
      </c>
      <c r="Y10" s="175" t="e" vm="1">
        <f t="shared" si="6"/>
        <v>#VALUE!</v>
      </c>
      <c r="Z10" s="175">
        <f t="shared" si="1"/>
        <v>0</v>
      </c>
      <c r="AA10" s="175">
        <f t="shared" si="1"/>
        <v>0</v>
      </c>
      <c r="AB10" s="175">
        <f t="shared" si="1"/>
        <v>0</v>
      </c>
      <c r="AC10" s="175">
        <f t="shared" si="1"/>
        <v>0</v>
      </c>
      <c r="AD10" t="e" vm="1">
        <f t="shared" si="2"/>
        <v>#VALUE!</v>
      </c>
      <c r="AF10" s="175" t="e" vm="1">
        <f t="shared" si="7"/>
        <v>#VALUE!</v>
      </c>
      <c r="AG10" s="175">
        <f t="shared" si="7"/>
        <v>0</v>
      </c>
      <c r="AH10" t="e" vm="1">
        <f t="shared" si="8"/>
        <v>#VALUE!</v>
      </c>
    </row>
    <row r="11" spans="1:34">
      <c r="A11" t="s">
        <v>106</v>
      </c>
      <c r="B11" t="s">
        <v>106</v>
      </c>
      <c r="C11" s="172" t="s">
        <v>92</v>
      </c>
      <c r="D11" s="172" t="s">
        <v>92</v>
      </c>
      <c r="E11" t="s">
        <v>93</v>
      </c>
      <c r="F11" t="s">
        <v>92</v>
      </c>
      <c r="G11" cm="1">
        <f t="array" ref="G11">IF(OR(ISERROR($I$2),ISERROR($J$2),ISERROR($K$2)),0,IF(
    IF(SUMPRODUCT((TRIM(_xlfn.TEXTSPLIT(C11,"• "))&lt;&gt;"")*COUNTIF(J:J,SUBSTITUTE(TRIM(_xlfn.TEXTSPLIT(C11,"• ")),CHAR(10),"")))&gt;0,1,IF(C11="All",1,0))
    +
    IF(SUMPRODUCT((TRIM(_xlfn.TEXTSPLIT(E11,","))&lt;&gt;"")*COUNTIF(K:K,TRIM(_xlfn.TEXTSPLIT(E11,","))))&gt;0,1,IF(E11="All",1,0))
    +
    IF(SUMPRODUCT((TRIM(_xlfn.TEXTSPLIT(D11,"• "))&lt;&gt;"")*COUNTIF(I:I,SUBSTITUTE(TRIM(_xlfn.TEXTSPLIT(D11,"• ")),CHAR(10),"")))&gt;0,1,IF(D11="All",1,0))
    =3,
    1,
    IF(F11="All",1,0)
))</f>
        <v>0</v>
      </c>
      <c r="N11" s="175" t="e" vm="1">
        <f t="shared" si="3"/>
        <v>#VALUE!</v>
      </c>
      <c r="O11">
        <f t="shared" si="4"/>
        <v>0</v>
      </c>
      <c r="P11">
        <f t="shared" si="4"/>
        <v>0</v>
      </c>
      <c r="Q11">
        <f t="shared" si="4"/>
        <v>0</v>
      </c>
      <c r="R11">
        <f t="shared" si="4"/>
        <v>0</v>
      </c>
      <c r="S11">
        <f t="shared" si="4"/>
        <v>0</v>
      </c>
      <c r="T11" s="175"/>
      <c r="U11" s="175"/>
      <c r="V11" s="175"/>
      <c r="W11" t="e" vm="1">
        <f t="shared" si="5"/>
        <v>#VALUE!</v>
      </c>
      <c r="Y11" s="175" t="e" vm="1">
        <f t="shared" si="6"/>
        <v>#VALUE!</v>
      </c>
      <c r="Z11" s="175">
        <f t="shared" si="1"/>
        <v>0</v>
      </c>
      <c r="AA11" s="175">
        <f t="shared" si="1"/>
        <v>0</v>
      </c>
      <c r="AB11" s="175">
        <f t="shared" si="1"/>
        <v>0</v>
      </c>
      <c r="AC11" s="175">
        <f t="shared" si="1"/>
        <v>0</v>
      </c>
      <c r="AD11" t="e" vm="1">
        <f t="shared" si="2"/>
        <v>#VALUE!</v>
      </c>
      <c r="AF11" s="175" t="e" vm="1">
        <f t="shared" si="7"/>
        <v>#VALUE!</v>
      </c>
      <c r="AG11" s="175">
        <f t="shared" si="7"/>
        <v>0</v>
      </c>
      <c r="AH11" t="e" vm="1">
        <f t="shared" si="8"/>
        <v>#VALUE!</v>
      </c>
    </row>
    <row r="12" spans="1:34">
      <c r="A12" t="s">
        <v>107</v>
      </c>
      <c r="B12" t="s">
        <v>107</v>
      </c>
      <c r="C12" s="172" t="s">
        <v>92</v>
      </c>
      <c r="D12" s="172" t="s">
        <v>92</v>
      </c>
      <c r="E12" t="s">
        <v>93</v>
      </c>
      <c r="F12" t="s">
        <v>92</v>
      </c>
      <c r="G12" cm="1">
        <f t="array" ref="G12">IF(OR(ISERROR($I$2),ISERROR($J$2),ISERROR($K$2)),0,IF(
    IF(SUMPRODUCT((TRIM(_xlfn.TEXTSPLIT(C12,"• "))&lt;&gt;"")*COUNTIF(J:J,SUBSTITUTE(TRIM(_xlfn.TEXTSPLIT(C12,"• ")),CHAR(10),"")))&gt;0,1,IF(C12="All",1,0))
    +
    IF(SUMPRODUCT((TRIM(_xlfn.TEXTSPLIT(E12,","))&lt;&gt;"")*COUNTIF(K:K,TRIM(_xlfn.TEXTSPLIT(E12,","))))&gt;0,1,IF(E12="All",1,0))
    +
    IF(SUMPRODUCT((TRIM(_xlfn.TEXTSPLIT(D12,"• "))&lt;&gt;"")*COUNTIF(I:I,SUBSTITUTE(TRIM(_xlfn.TEXTSPLIT(D12,"• ")),CHAR(10),"")))&gt;0,1,IF(D12="All",1,0))
    =3,
    1,
    IF(F12="All",1,0)
))</f>
        <v>0</v>
      </c>
      <c r="N12" s="175" t="e" vm="1">
        <f t="shared" si="3"/>
        <v>#VALUE!</v>
      </c>
      <c r="O12">
        <f t="shared" si="4"/>
        <v>0</v>
      </c>
      <c r="P12">
        <f t="shared" si="4"/>
        <v>0</v>
      </c>
      <c r="Q12">
        <f t="shared" si="4"/>
        <v>0</v>
      </c>
      <c r="R12">
        <f t="shared" si="4"/>
        <v>0</v>
      </c>
      <c r="S12">
        <f t="shared" si="4"/>
        <v>0</v>
      </c>
      <c r="T12" s="175"/>
      <c r="U12" s="175"/>
      <c r="V12" s="175"/>
      <c r="W12" t="e" vm="1">
        <f t="shared" si="5"/>
        <v>#VALUE!</v>
      </c>
      <c r="Y12" s="175" t="e" vm="1">
        <f t="shared" si="6"/>
        <v>#VALUE!</v>
      </c>
      <c r="Z12" s="175">
        <f t="shared" si="1"/>
        <v>0</v>
      </c>
      <c r="AA12" s="175">
        <f t="shared" si="1"/>
        <v>0</v>
      </c>
      <c r="AB12" s="175">
        <f t="shared" si="1"/>
        <v>0</v>
      </c>
      <c r="AC12" s="175">
        <f t="shared" si="1"/>
        <v>0</v>
      </c>
      <c r="AD12" t="e" vm="1">
        <f t="shared" si="2"/>
        <v>#VALUE!</v>
      </c>
      <c r="AF12" s="175" t="e" vm="1">
        <f t="shared" si="7"/>
        <v>#VALUE!</v>
      </c>
      <c r="AG12" s="175">
        <f t="shared" si="7"/>
        <v>0</v>
      </c>
      <c r="AH12" t="e" vm="1">
        <f t="shared" si="8"/>
        <v>#VALUE!</v>
      </c>
    </row>
    <row r="13" spans="1:34" ht="55.15">
      <c r="A13" t="s">
        <v>108</v>
      </c>
      <c r="B13" t="s">
        <v>108</v>
      </c>
      <c r="C13" s="172" t="s">
        <v>99</v>
      </c>
      <c r="D13" s="172" t="s">
        <v>104</v>
      </c>
      <c r="E13" t="s">
        <v>93</v>
      </c>
      <c r="F13" t="s">
        <v>105</v>
      </c>
      <c r="G13" cm="1">
        <f t="array" ref="G13">IF(OR(ISERROR($I$2),ISERROR($J$2),ISERROR($K$2)),0,IF(
    IF(SUMPRODUCT((TRIM(_xlfn.TEXTSPLIT(C13,"• "))&lt;&gt;"")*COUNTIF(J:J,SUBSTITUTE(TRIM(_xlfn.TEXTSPLIT(C13,"• ")),CHAR(10),"")))&gt;0,1,IF(C13="All",1,0))
    +
    IF(SUMPRODUCT((TRIM(_xlfn.TEXTSPLIT(E13,","))&lt;&gt;"")*COUNTIF(K:K,TRIM(_xlfn.TEXTSPLIT(E13,","))))&gt;0,1,IF(E13="All",1,0))
    +
    IF(SUMPRODUCT((TRIM(_xlfn.TEXTSPLIT(D13,"• "))&lt;&gt;"")*COUNTIF(I:I,SUBSTITUTE(TRIM(_xlfn.TEXTSPLIT(D13,"• ")),CHAR(10),"")))&gt;0,1,IF(D13="All",1,0))
    =3,
    1,
    IF(F13="All",1,0)
))</f>
        <v>0</v>
      </c>
      <c r="J13" s="172"/>
      <c r="N13" s="175" t="e" vm="1">
        <f t="shared" si="3"/>
        <v>#VALUE!</v>
      </c>
      <c r="O13">
        <f t="shared" ref="O13:S22" si="9">IF(O$1="",0,IF(ISNUMBER(SEARCH(O$1,$D13)),1,0))</f>
        <v>0</v>
      </c>
      <c r="P13">
        <f t="shared" si="9"/>
        <v>0</v>
      </c>
      <c r="Q13">
        <f t="shared" si="9"/>
        <v>0</v>
      </c>
      <c r="R13">
        <f t="shared" si="9"/>
        <v>0</v>
      </c>
      <c r="S13">
        <f t="shared" si="9"/>
        <v>0</v>
      </c>
      <c r="T13" s="175"/>
      <c r="U13" s="175"/>
      <c r="V13" s="175"/>
      <c r="W13" t="e" vm="1">
        <f t="shared" si="5"/>
        <v>#VALUE!</v>
      </c>
      <c r="Y13" s="175" t="e" vm="1">
        <f t="shared" si="6"/>
        <v>#VALUE!</v>
      </c>
      <c r="Z13" s="175">
        <f t="shared" si="1"/>
        <v>0</v>
      </c>
      <c r="AA13" s="175">
        <f t="shared" si="1"/>
        <v>0</v>
      </c>
      <c r="AB13" s="175">
        <f t="shared" si="1"/>
        <v>0</v>
      </c>
      <c r="AC13" s="175">
        <f t="shared" si="1"/>
        <v>0</v>
      </c>
      <c r="AD13" t="e" vm="1">
        <f t="shared" si="2"/>
        <v>#VALUE!</v>
      </c>
      <c r="AF13" s="175" t="e" vm="1">
        <f t="shared" si="7"/>
        <v>#VALUE!</v>
      </c>
      <c r="AG13" s="175">
        <f t="shared" si="7"/>
        <v>0</v>
      </c>
      <c r="AH13" t="e" vm="1">
        <f t="shared" si="8"/>
        <v>#VALUE!</v>
      </c>
    </row>
    <row r="14" spans="1:34">
      <c r="A14" t="s">
        <v>109</v>
      </c>
      <c r="B14" t="s">
        <v>109</v>
      </c>
      <c r="C14" s="172" t="s">
        <v>92</v>
      </c>
      <c r="D14" s="172" t="s">
        <v>92</v>
      </c>
      <c r="E14" t="s">
        <v>93</v>
      </c>
      <c r="F14" t="s">
        <v>92</v>
      </c>
      <c r="G14" cm="1">
        <f t="array" ref="G14">IF(OR(ISERROR($I$2),ISERROR($J$2),ISERROR($K$2)),0,IF(
    IF(SUMPRODUCT((TRIM(_xlfn.TEXTSPLIT(C14,"• "))&lt;&gt;"")*COUNTIF(J:J,SUBSTITUTE(TRIM(_xlfn.TEXTSPLIT(C14,"• ")),CHAR(10),"")))&gt;0,1,IF(C14="All",1,0))
    +
    IF(SUMPRODUCT((TRIM(_xlfn.TEXTSPLIT(E14,","))&lt;&gt;"")*COUNTIF(K:K,TRIM(_xlfn.TEXTSPLIT(E14,","))))&gt;0,1,IF(E14="All",1,0))
    +
    IF(SUMPRODUCT((TRIM(_xlfn.TEXTSPLIT(D14,"• "))&lt;&gt;"")*COUNTIF(I:I,SUBSTITUTE(TRIM(_xlfn.TEXTSPLIT(D14,"• ")),CHAR(10),"")))&gt;0,1,IF(D14="All",1,0))
    =3,
    1,
    IF(F14="All",1,0)
))</f>
        <v>0</v>
      </c>
      <c r="N14" s="175" t="e" vm="1">
        <f t="shared" si="3"/>
        <v>#VALUE!</v>
      </c>
      <c r="O14">
        <f t="shared" si="9"/>
        <v>0</v>
      </c>
      <c r="P14">
        <f t="shared" si="9"/>
        <v>0</v>
      </c>
      <c r="Q14">
        <f t="shared" si="9"/>
        <v>0</v>
      </c>
      <c r="R14">
        <f t="shared" si="9"/>
        <v>0</v>
      </c>
      <c r="S14">
        <f t="shared" si="9"/>
        <v>0</v>
      </c>
      <c r="T14" s="175"/>
      <c r="U14" s="175"/>
      <c r="V14" s="175"/>
      <c r="W14" t="e" vm="1">
        <f t="shared" si="5"/>
        <v>#VALUE!</v>
      </c>
      <c r="Y14" s="175" t="e" vm="1">
        <f t="shared" si="6"/>
        <v>#VALUE!</v>
      </c>
      <c r="Z14" s="175">
        <f t="shared" si="1"/>
        <v>0</v>
      </c>
      <c r="AA14" s="175">
        <f t="shared" si="1"/>
        <v>0</v>
      </c>
      <c r="AB14" s="175">
        <f t="shared" si="1"/>
        <v>0</v>
      </c>
      <c r="AC14" s="175">
        <f t="shared" si="1"/>
        <v>0</v>
      </c>
      <c r="AD14" t="e" vm="1">
        <f t="shared" si="2"/>
        <v>#VALUE!</v>
      </c>
      <c r="AF14" s="175" t="e" vm="1">
        <f t="shared" si="7"/>
        <v>#VALUE!</v>
      </c>
      <c r="AG14" s="175">
        <f t="shared" si="7"/>
        <v>0</v>
      </c>
      <c r="AH14" t="e" vm="1">
        <f t="shared" si="8"/>
        <v>#VALUE!</v>
      </c>
    </row>
    <row r="15" spans="1:34">
      <c r="A15" t="s">
        <v>110</v>
      </c>
      <c r="B15" t="s">
        <v>110</v>
      </c>
      <c r="C15" s="172" t="s">
        <v>92</v>
      </c>
      <c r="D15" s="172" t="s">
        <v>92</v>
      </c>
      <c r="E15" t="s">
        <v>93</v>
      </c>
      <c r="F15" t="s">
        <v>92</v>
      </c>
      <c r="G15" cm="1">
        <f t="array" ref="G15">IF(OR(ISERROR($I$2),ISERROR($J$2),ISERROR($K$2)),0,IF(
    IF(SUMPRODUCT((TRIM(_xlfn.TEXTSPLIT(C15,"• "))&lt;&gt;"")*COUNTIF(J:J,SUBSTITUTE(TRIM(_xlfn.TEXTSPLIT(C15,"• ")),CHAR(10),"")))&gt;0,1,IF(C15="All",1,0))
    +
    IF(SUMPRODUCT((TRIM(_xlfn.TEXTSPLIT(E15,","))&lt;&gt;"")*COUNTIF(K:K,TRIM(_xlfn.TEXTSPLIT(E15,","))))&gt;0,1,IF(E15="All",1,0))
    +
    IF(SUMPRODUCT((TRIM(_xlfn.TEXTSPLIT(D15,"• "))&lt;&gt;"")*COUNTIF(I:I,SUBSTITUTE(TRIM(_xlfn.TEXTSPLIT(D15,"• ")),CHAR(10),"")))&gt;0,1,IF(D15="All",1,0))
    =3,
    1,
    IF(F15="All",1,0)
))</f>
        <v>0</v>
      </c>
      <c r="N15" s="175" t="e" vm="1">
        <f t="shared" si="3"/>
        <v>#VALUE!</v>
      </c>
      <c r="O15">
        <f t="shared" si="9"/>
        <v>0</v>
      </c>
      <c r="P15">
        <f t="shared" si="9"/>
        <v>0</v>
      </c>
      <c r="Q15">
        <f t="shared" si="9"/>
        <v>0</v>
      </c>
      <c r="R15">
        <f t="shared" si="9"/>
        <v>0</v>
      </c>
      <c r="S15">
        <f t="shared" si="9"/>
        <v>0</v>
      </c>
      <c r="T15" s="175"/>
      <c r="U15" s="175"/>
      <c r="V15" s="175"/>
      <c r="W15" t="e" vm="1">
        <f t="shared" si="5"/>
        <v>#VALUE!</v>
      </c>
      <c r="Y15" s="175" t="e" vm="1">
        <f t="shared" si="6"/>
        <v>#VALUE!</v>
      </c>
      <c r="Z15" s="175">
        <f t="shared" si="1"/>
        <v>0</v>
      </c>
      <c r="AA15" s="175">
        <f t="shared" si="1"/>
        <v>0</v>
      </c>
      <c r="AB15" s="175">
        <f t="shared" si="1"/>
        <v>0</v>
      </c>
      <c r="AC15" s="175">
        <f t="shared" si="1"/>
        <v>0</v>
      </c>
      <c r="AD15" t="e" vm="1">
        <f t="shared" si="2"/>
        <v>#VALUE!</v>
      </c>
      <c r="AF15" s="175" t="e" vm="1">
        <f t="shared" si="7"/>
        <v>#VALUE!</v>
      </c>
      <c r="AG15" s="175">
        <f t="shared" si="7"/>
        <v>0</v>
      </c>
      <c r="AH15" t="e" vm="1">
        <f t="shared" si="8"/>
        <v>#VALUE!</v>
      </c>
    </row>
    <row r="16" spans="1:34">
      <c r="A16" t="s">
        <v>111</v>
      </c>
      <c r="B16" t="s">
        <v>111</v>
      </c>
      <c r="C16" s="172" t="s">
        <v>92</v>
      </c>
      <c r="D16" s="172" t="s">
        <v>92</v>
      </c>
      <c r="E16" t="s">
        <v>93</v>
      </c>
      <c r="F16" t="s">
        <v>92</v>
      </c>
      <c r="G16" cm="1">
        <f t="array" ref="G16">IF(OR(ISERROR($I$2),ISERROR($J$2),ISERROR($K$2)),0,IF(
    IF(SUMPRODUCT((TRIM(_xlfn.TEXTSPLIT(C16,"• "))&lt;&gt;"")*COUNTIF(J:J,SUBSTITUTE(TRIM(_xlfn.TEXTSPLIT(C16,"• ")),CHAR(10),"")))&gt;0,1,IF(C16="All",1,0))
    +
    IF(SUMPRODUCT((TRIM(_xlfn.TEXTSPLIT(E16,","))&lt;&gt;"")*COUNTIF(K:K,TRIM(_xlfn.TEXTSPLIT(E16,","))))&gt;0,1,IF(E16="All",1,0))
    +
    IF(SUMPRODUCT((TRIM(_xlfn.TEXTSPLIT(D16,"• "))&lt;&gt;"")*COUNTIF(I:I,SUBSTITUTE(TRIM(_xlfn.TEXTSPLIT(D16,"• ")),CHAR(10),"")))&gt;0,1,IF(D16="All",1,0))
    =3,
    1,
    IF(F16="All",1,0)
))</f>
        <v>0</v>
      </c>
      <c r="N16" s="175" t="e" vm="1">
        <f t="shared" si="3"/>
        <v>#VALUE!</v>
      </c>
      <c r="O16">
        <f t="shared" si="9"/>
        <v>0</v>
      </c>
      <c r="P16">
        <f t="shared" si="9"/>
        <v>0</v>
      </c>
      <c r="Q16">
        <f t="shared" si="9"/>
        <v>0</v>
      </c>
      <c r="R16">
        <f t="shared" si="9"/>
        <v>0</v>
      </c>
      <c r="S16">
        <f t="shared" si="9"/>
        <v>0</v>
      </c>
      <c r="T16" s="175"/>
      <c r="U16" s="175"/>
      <c r="V16" s="175"/>
      <c r="W16" t="e" vm="1">
        <f t="shared" si="5"/>
        <v>#VALUE!</v>
      </c>
      <c r="Y16" s="175" t="e" vm="1">
        <f t="shared" si="6"/>
        <v>#VALUE!</v>
      </c>
      <c r="Z16" s="175">
        <f t="shared" si="1"/>
        <v>0</v>
      </c>
      <c r="AA16" s="175">
        <f t="shared" si="1"/>
        <v>0</v>
      </c>
      <c r="AB16" s="175">
        <f t="shared" si="1"/>
        <v>0</v>
      </c>
      <c r="AC16" s="175">
        <f t="shared" si="1"/>
        <v>0</v>
      </c>
      <c r="AD16" t="e" vm="1">
        <f t="shared" si="2"/>
        <v>#VALUE!</v>
      </c>
      <c r="AF16" s="175" t="e" vm="1">
        <f t="shared" si="7"/>
        <v>#VALUE!</v>
      </c>
      <c r="AG16" s="175">
        <f t="shared" si="7"/>
        <v>0</v>
      </c>
      <c r="AH16" t="e" vm="1">
        <f t="shared" si="8"/>
        <v>#VALUE!</v>
      </c>
    </row>
    <row r="17" spans="1:34">
      <c r="A17" t="s">
        <v>112</v>
      </c>
      <c r="B17" t="s">
        <v>112</v>
      </c>
      <c r="C17" s="172" t="s">
        <v>92</v>
      </c>
      <c r="D17" s="172" t="s">
        <v>92</v>
      </c>
      <c r="E17" t="s">
        <v>93</v>
      </c>
      <c r="F17" t="s">
        <v>92</v>
      </c>
      <c r="G17" cm="1">
        <f t="array" ref="G17">IF(OR(ISERROR($I$2),ISERROR($J$2),ISERROR($K$2)),0,IF(
    IF(SUMPRODUCT((TRIM(_xlfn.TEXTSPLIT(C17,"• "))&lt;&gt;"")*COUNTIF(J:J,SUBSTITUTE(TRIM(_xlfn.TEXTSPLIT(C17,"• ")),CHAR(10),"")))&gt;0,1,IF(C17="All",1,0))
    +
    IF(SUMPRODUCT((TRIM(_xlfn.TEXTSPLIT(E17,","))&lt;&gt;"")*COUNTIF(K:K,TRIM(_xlfn.TEXTSPLIT(E17,","))))&gt;0,1,IF(E17="All",1,0))
    +
    IF(SUMPRODUCT((TRIM(_xlfn.TEXTSPLIT(D17,"• "))&lt;&gt;"")*COUNTIF(I:I,SUBSTITUTE(TRIM(_xlfn.TEXTSPLIT(D17,"• ")),CHAR(10),"")))&gt;0,1,IF(D17="All",1,0))
    =3,
    1,
    IF(F17="All",1,0)
))</f>
        <v>0</v>
      </c>
      <c r="N17" s="175" t="e" vm="1">
        <f t="shared" si="3"/>
        <v>#VALUE!</v>
      </c>
      <c r="O17">
        <f t="shared" si="9"/>
        <v>0</v>
      </c>
      <c r="P17">
        <f t="shared" si="9"/>
        <v>0</v>
      </c>
      <c r="Q17">
        <f t="shared" si="9"/>
        <v>0</v>
      </c>
      <c r="R17">
        <f t="shared" si="9"/>
        <v>0</v>
      </c>
      <c r="S17">
        <f t="shared" si="9"/>
        <v>0</v>
      </c>
      <c r="T17" s="175"/>
      <c r="U17" s="175"/>
      <c r="V17" s="175"/>
      <c r="W17" t="e" vm="1">
        <f t="shared" si="5"/>
        <v>#VALUE!</v>
      </c>
      <c r="Y17" s="175" t="e" vm="1">
        <f t="shared" si="6"/>
        <v>#VALUE!</v>
      </c>
      <c r="Z17" s="175">
        <f t="shared" si="1"/>
        <v>0</v>
      </c>
      <c r="AA17" s="175">
        <f t="shared" si="1"/>
        <v>0</v>
      </c>
      <c r="AB17" s="175">
        <f t="shared" si="1"/>
        <v>0</v>
      </c>
      <c r="AC17" s="175">
        <f t="shared" si="1"/>
        <v>0</v>
      </c>
      <c r="AD17" t="e" vm="1">
        <f t="shared" si="2"/>
        <v>#VALUE!</v>
      </c>
      <c r="AF17" s="175" t="e" vm="1">
        <f t="shared" si="7"/>
        <v>#VALUE!</v>
      </c>
      <c r="AG17" s="175">
        <f t="shared" si="7"/>
        <v>0</v>
      </c>
      <c r="AH17" t="e" vm="1">
        <f t="shared" si="8"/>
        <v>#VALUE!</v>
      </c>
    </row>
    <row r="18" spans="1:34">
      <c r="A18" t="s">
        <v>113</v>
      </c>
      <c r="B18" t="s">
        <v>113</v>
      </c>
      <c r="C18" s="172" t="s">
        <v>92</v>
      </c>
      <c r="D18" s="172" t="s">
        <v>92</v>
      </c>
      <c r="E18" t="s">
        <v>93</v>
      </c>
      <c r="F18" t="s">
        <v>92</v>
      </c>
      <c r="G18" cm="1">
        <f t="array" ref="G18">IF(OR(ISERROR($I$2),ISERROR($J$2),ISERROR($K$2)),0,IF(
    IF(SUMPRODUCT((TRIM(_xlfn.TEXTSPLIT(C18,"• "))&lt;&gt;"")*COUNTIF(J:J,SUBSTITUTE(TRIM(_xlfn.TEXTSPLIT(C18,"• ")),CHAR(10),"")))&gt;0,1,IF(C18="All",1,0))
    +
    IF(SUMPRODUCT((TRIM(_xlfn.TEXTSPLIT(E18,","))&lt;&gt;"")*COUNTIF(K:K,TRIM(_xlfn.TEXTSPLIT(E18,","))))&gt;0,1,IF(E18="All",1,0))
    +
    IF(SUMPRODUCT((TRIM(_xlfn.TEXTSPLIT(D18,"• "))&lt;&gt;"")*COUNTIF(I:I,SUBSTITUTE(TRIM(_xlfn.TEXTSPLIT(D18,"• ")),CHAR(10),"")))&gt;0,1,IF(D18="All",1,0))
    =3,
    1,
    IF(F18="All",1,0)
))</f>
        <v>0</v>
      </c>
      <c r="N18" s="175" t="e" vm="1">
        <f t="shared" si="3"/>
        <v>#VALUE!</v>
      </c>
      <c r="O18">
        <f t="shared" si="9"/>
        <v>0</v>
      </c>
      <c r="P18">
        <f t="shared" si="9"/>
        <v>0</v>
      </c>
      <c r="Q18">
        <f t="shared" si="9"/>
        <v>0</v>
      </c>
      <c r="R18">
        <f t="shared" si="9"/>
        <v>0</v>
      </c>
      <c r="S18">
        <f t="shared" si="9"/>
        <v>0</v>
      </c>
      <c r="T18" s="175"/>
      <c r="U18" s="175"/>
      <c r="V18" s="175"/>
      <c r="W18" t="e" vm="1">
        <f t="shared" si="5"/>
        <v>#VALUE!</v>
      </c>
      <c r="Y18" s="175" t="e" vm="1">
        <f t="shared" si="6"/>
        <v>#VALUE!</v>
      </c>
      <c r="Z18" s="175">
        <f t="shared" si="6"/>
        <v>0</v>
      </c>
      <c r="AA18" s="175">
        <f t="shared" si="6"/>
        <v>0</v>
      </c>
      <c r="AB18" s="175">
        <f t="shared" si="6"/>
        <v>0</v>
      </c>
      <c r="AC18" s="175">
        <f t="shared" si="6"/>
        <v>0</v>
      </c>
      <c r="AD18" t="e" vm="1">
        <f t="shared" si="2"/>
        <v>#VALUE!</v>
      </c>
      <c r="AF18" s="175" t="e" vm="1">
        <f t="shared" si="7"/>
        <v>#VALUE!</v>
      </c>
      <c r="AG18" s="175">
        <f t="shared" si="7"/>
        <v>0</v>
      </c>
      <c r="AH18" t="e" vm="1">
        <f t="shared" si="8"/>
        <v>#VALUE!</v>
      </c>
    </row>
    <row r="19" spans="1:34" ht="55.15">
      <c r="A19" t="s">
        <v>114</v>
      </c>
      <c r="B19" t="s">
        <v>114</v>
      </c>
      <c r="C19" s="172" t="s">
        <v>92</v>
      </c>
      <c r="D19" s="172" t="s">
        <v>115</v>
      </c>
      <c r="E19" t="s">
        <v>93</v>
      </c>
      <c r="F19" t="s">
        <v>92</v>
      </c>
      <c r="G19" cm="1">
        <f t="array" ref="G19">IF(OR(ISERROR($I$2),ISERROR($J$2),ISERROR($K$2)),0,IF(
    IF(SUMPRODUCT((TRIM(_xlfn.TEXTSPLIT(C19,"• "))&lt;&gt;"")*COUNTIF(J:J,SUBSTITUTE(TRIM(_xlfn.TEXTSPLIT(C19,"• ")),CHAR(10),"")))&gt;0,1,IF(C19="All",1,0))
    +
    IF(SUMPRODUCT((TRIM(_xlfn.TEXTSPLIT(E19,","))&lt;&gt;"")*COUNTIF(K:K,TRIM(_xlfn.TEXTSPLIT(E19,","))))&gt;0,1,IF(E19="All",1,0))
    +
    IF(SUMPRODUCT((TRIM(_xlfn.TEXTSPLIT(D19,"• "))&lt;&gt;"")*COUNTIF(I:I,SUBSTITUTE(TRIM(_xlfn.TEXTSPLIT(D19,"• ")),CHAR(10),"")))&gt;0,1,IF(D19="All",1,0))
    =3,
    1,
    IF(F19="All",1,0)
))</f>
        <v>0</v>
      </c>
      <c r="N19" s="175" t="e" vm="1">
        <f t="shared" si="3"/>
        <v>#VALUE!</v>
      </c>
      <c r="O19">
        <f t="shared" si="9"/>
        <v>0</v>
      </c>
      <c r="P19">
        <f t="shared" si="9"/>
        <v>0</v>
      </c>
      <c r="Q19">
        <f t="shared" si="9"/>
        <v>0</v>
      </c>
      <c r="R19">
        <f t="shared" si="9"/>
        <v>0</v>
      </c>
      <c r="S19">
        <f t="shared" si="9"/>
        <v>0</v>
      </c>
      <c r="T19" s="175"/>
      <c r="U19" s="175"/>
      <c r="V19" s="175"/>
      <c r="W19" t="e" vm="1">
        <f t="shared" si="5"/>
        <v>#VALUE!</v>
      </c>
      <c r="Y19" s="175" t="e" vm="1">
        <f t="shared" si="6"/>
        <v>#VALUE!</v>
      </c>
      <c r="Z19" s="175">
        <f t="shared" si="6"/>
        <v>0</v>
      </c>
      <c r="AA19" s="175">
        <f t="shared" si="6"/>
        <v>0</v>
      </c>
      <c r="AB19" s="175">
        <f t="shared" si="6"/>
        <v>0</v>
      </c>
      <c r="AC19" s="175">
        <f t="shared" si="6"/>
        <v>0</v>
      </c>
      <c r="AD19" t="e" vm="1">
        <f t="shared" si="2"/>
        <v>#VALUE!</v>
      </c>
      <c r="AF19" s="175" t="e" vm="1">
        <f t="shared" si="7"/>
        <v>#VALUE!</v>
      </c>
      <c r="AG19" s="175">
        <f t="shared" si="7"/>
        <v>0</v>
      </c>
      <c r="AH19" t="e" vm="1">
        <f t="shared" si="8"/>
        <v>#VALUE!</v>
      </c>
    </row>
    <row r="20" spans="1:34">
      <c r="A20" t="s">
        <v>116</v>
      </c>
      <c r="B20" t="s">
        <v>116</v>
      </c>
      <c r="C20" s="172" t="s">
        <v>92</v>
      </c>
      <c r="D20" s="172" t="s">
        <v>92</v>
      </c>
      <c r="E20" t="s">
        <v>93</v>
      </c>
      <c r="F20" t="s">
        <v>92</v>
      </c>
      <c r="G20" cm="1">
        <f t="array" ref="G20">IF(OR(ISERROR($I$2),ISERROR($J$2),ISERROR($K$2)),0,IF(
    IF(SUMPRODUCT((TRIM(_xlfn.TEXTSPLIT(C20,"• "))&lt;&gt;"")*COUNTIF(J:J,SUBSTITUTE(TRIM(_xlfn.TEXTSPLIT(C20,"• ")),CHAR(10),"")))&gt;0,1,IF(C20="All",1,0))
    +
    IF(SUMPRODUCT((TRIM(_xlfn.TEXTSPLIT(E20,","))&lt;&gt;"")*COUNTIF(K:K,TRIM(_xlfn.TEXTSPLIT(E20,","))))&gt;0,1,IF(E20="All",1,0))
    +
    IF(SUMPRODUCT((TRIM(_xlfn.TEXTSPLIT(D20,"• "))&lt;&gt;"")*COUNTIF(I:I,SUBSTITUTE(TRIM(_xlfn.TEXTSPLIT(D20,"• ")),CHAR(10),"")))&gt;0,1,IF(D20="All",1,0))
    =3,
    1,
    IF(F20="All",1,0)
))</f>
        <v>0</v>
      </c>
      <c r="N20" s="175" t="e" vm="1">
        <f t="shared" si="3"/>
        <v>#VALUE!</v>
      </c>
      <c r="O20">
        <f t="shared" si="9"/>
        <v>0</v>
      </c>
      <c r="P20">
        <f t="shared" si="9"/>
        <v>0</v>
      </c>
      <c r="Q20">
        <f t="shared" si="9"/>
        <v>0</v>
      </c>
      <c r="R20">
        <f t="shared" si="9"/>
        <v>0</v>
      </c>
      <c r="S20">
        <f t="shared" si="9"/>
        <v>0</v>
      </c>
      <c r="T20" s="175"/>
      <c r="U20" s="175"/>
      <c r="V20" s="175"/>
      <c r="W20" t="e" vm="1">
        <f t="shared" si="5"/>
        <v>#VALUE!</v>
      </c>
      <c r="Y20" s="175" t="e" vm="1">
        <f t="shared" si="6"/>
        <v>#VALUE!</v>
      </c>
      <c r="Z20" s="175">
        <f t="shared" si="6"/>
        <v>0</v>
      </c>
      <c r="AA20" s="175">
        <f t="shared" si="6"/>
        <v>0</v>
      </c>
      <c r="AB20" s="175">
        <f t="shared" si="6"/>
        <v>0</v>
      </c>
      <c r="AC20" s="175">
        <f t="shared" si="6"/>
        <v>0</v>
      </c>
      <c r="AD20" t="e" vm="1">
        <f t="shared" si="2"/>
        <v>#VALUE!</v>
      </c>
      <c r="AF20" s="175" t="e" vm="1">
        <f t="shared" si="7"/>
        <v>#VALUE!</v>
      </c>
      <c r="AG20" s="175">
        <f t="shared" si="7"/>
        <v>0</v>
      </c>
      <c r="AH20" t="e" vm="1">
        <f t="shared" si="8"/>
        <v>#VALUE!</v>
      </c>
    </row>
    <row r="21" spans="1:34">
      <c r="A21" t="s">
        <v>117</v>
      </c>
      <c r="B21" t="s">
        <v>117</v>
      </c>
      <c r="C21" s="172">
        <v>0</v>
      </c>
      <c r="D21" s="172">
        <v>0</v>
      </c>
      <c r="E21" t="s">
        <v>93</v>
      </c>
      <c r="F21" t="s">
        <v>92</v>
      </c>
      <c r="G21" cm="1">
        <f t="array" ref="G21">IF(OR(ISERROR($I$2),ISERROR($J$2),ISERROR($K$2)),0,IF(
    IF(SUMPRODUCT((TRIM(_xlfn.TEXTSPLIT(C21,"• "))&lt;&gt;"")*COUNTIF(J:J,SUBSTITUTE(TRIM(_xlfn.TEXTSPLIT(C21,"• ")),CHAR(10),"")))&gt;0,1,IF(C21="All",1,0))
    +
    IF(SUMPRODUCT((TRIM(_xlfn.TEXTSPLIT(E21,","))&lt;&gt;"")*COUNTIF(K:K,TRIM(_xlfn.TEXTSPLIT(E21,","))))&gt;0,1,IF(E21="All",1,0))
    +
    IF(SUMPRODUCT((TRIM(_xlfn.TEXTSPLIT(D21,"• "))&lt;&gt;"")*COUNTIF(I:I,SUBSTITUTE(TRIM(_xlfn.TEXTSPLIT(D21,"• ")),CHAR(10),"")))&gt;0,1,IF(D21="All",1,0))
    =3,
    1,
    IF(F21="All",1,0)
))</f>
        <v>0</v>
      </c>
      <c r="N21" s="175" t="e" vm="1">
        <f t="shared" si="3"/>
        <v>#VALUE!</v>
      </c>
      <c r="O21">
        <f t="shared" si="9"/>
        <v>0</v>
      </c>
      <c r="P21">
        <f t="shared" si="9"/>
        <v>0</v>
      </c>
      <c r="Q21">
        <f t="shared" si="9"/>
        <v>0</v>
      </c>
      <c r="R21">
        <f t="shared" si="9"/>
        <v>0</v>
      </c>
      <c r="S21">
        <f t="shared" si="9"/>
        <v>0</v>
      </c>
      <c r="T21" s="175"/>
      <c r="U21" s="175"/>
      <c r="V21" s="175"/>
      <c r="W21" t="e" vm="1">
        <f t="shared" si="5"/>
        <v>#VALUE!</v>
      </c>
      <c r="Y21" s="175" t="e" vm="1">
        <f t="shared" si="6"/>
        <v>#VALUE!</v>
      </c>
      <c r="Z21" s="175">
        <f t="shared" si="6"/>
        <v>0</v>
      </c>
      <c r="AA21" s="175">
        <f t="shared" si="6"/>
        <v>0</v>
      </c>
      <c r="AB21" s="175">
        <f t="shared" si="6"/>
        <v>0</v>
      </c>
      <c r="AC21" s="175">
        <f t="shared" si="6"/>
        <v>0</v>
      </c>
      <c r="AD21" t="e" vm="1">
        <f t="shared" si="2"/>
        <v>#VALUE!</v>
      </c>
      <c r="AF21" s="175" t="e" vm="1">
        <f t="shared" si="7"/>
        <v>#VALUE!</v>
      </c>
      <c r="AG21" s="175">
        <f t="shared" si="7"/>
        <v>0</v>
      </c>
      <c r="AH21" t="e" vm="1">
        <f t="shared" si="8"/>
        <v>#VALUE!</v>
      </c>
    </row>
    <row r="22" spans="1:34" ht="55.15">
      <c r="A22" t="s">
        <v>118</v>
      </c>
      <c r="B22" t="s">
        <v>118</v>
      </c>
      <c r="C22" s="172" t="s">
        <v>99</v>
      </c>
      <c r="D22" s="172" t="s">
        <v>119</v>
      </c>
      <c r="E22" t="s">
        <v>93</v>
      </c>
      <c r="F22" t="s">
        <v>105</v>
      </c>
      <c r="G22" cm="1">
        <f t="array" ref="G22">IF(OR(ISERROR($I$2),ISERROR($J$2),ISERROR($K$2)),0,IF(
    IF(SUMPRODUCT((TRIM(_xlfn.TEXTSPLIT(C22,"• "))&lt;&gt;"")*COUNTIF(J:J,SUBSTITUTE(TRIM(_xlfn.TEXTSPLIT(C22,"• ")),CHAR(10),"")))&gt;0,1,IF(C22="All",1,0))
    +
    IF(SUMPRODUCT((TRIM(_xlfn.TEXTSPLIT(E22,","))&lt;&gt;"")*COUNTIF(K:K,TRIM(_xlfn.TEXTSPLIT(E22,","))))&gt;0,1,IF(E22="All",1,0))
    +
    IF(SUMPRODUCT((TRIM(_xlfn.TEXTSPLIT(D22,"• "))&lt;&gt;"")*COUNTIF(I:I,SUBSTITUTE(TRIM(_xlfn.TEXTSPLIT(D22,"• ")),CHAR(10),"")))&gt;0,1,IF(D22="All",1,0))
    =3,
    1,
    IF(F22="All",1,0)
))</f>
        <v>0</v>
      </c>
      <c r="N22" s="175" t="e" vm="1">
        <f t="shared" si="3"/>
        <v>#VALUE!</v>
      </c>
      <c r="O22">
        <f t="shared" si="9"/>
        <v>0</v>
      </c>
      <c r="P22">
        <f t="shared" si="9"/>
        <v>0</v>
      </c>
      <c r="Q22">
        <f t="shared" si="9"/>
        <v>0</v>
      </c>
      <c r="R22">
        <f t="shared" si="9"/>
        <v>0</v>
      </c>
      <c r="S22">
        <f t="shared" si="9"/>
        <v>0</v>
      </c>
      <c r="T22" s="175"/>
      <c r="U22" s="175"/>
      <c r="V22" s="175"/>
      <c r="W22" t="e" vm="1">
        <f t="shared" si="5"/>
        <v>#VALUE!</v>
      </c>
      <c r="Y22" s="175" t="e" vm="1">
        <f t="shared" si="6"/>
        <v>#VALUE!</v>
      </c>
      <c r="Z22" s="175">
        <f t="shared" si="6"/>
        <v>0</v>
      </c>
      <c r="AA22" s="175">
        <f t="shared" si="6"/>
        <v>0</v>
      </c>
      <c r="AB22" s="175">
        <f t="shared" si="6"/>
        <v>0</v>
      </c>
      <c r="AC22" s="175">
        <f t="shared" si="6"/>
        <v>0</v>
      </c>
      <c r="AD22" t="e" vm="1">
        <f t="shared" si="2"/>
        <v>#VALUE!</v>
      </c>
      <c r="AF22" s="175" t="e" vm="1">
        <f t="shared" si="7"/>
        <v>#VALUE!</v>
      </c>
      <c r="AG22" s="175">
        <f t="shared" si="7"/>
        <v>0</v>
      </c>
      <c r="AH22" t="e" vm="1">
        <f t="shared" si="8"/>
        <v>#VALUE!</v>
      </c>
    </row>
    <row r="23" spans="1:34" ht="55.15">
      <c r="A23" t="s">
        <v>120</v>
      </c>
      <c r="B23" t="s">
        <v>120</v>
      </c>
      <c r="C23" s="172" t="s">
        <v>99</v>
      </c>
      <c r="D23" s="172" t="s">
        <v>121</v>
      </c>
      <c r="E23" t="s">
        <v>93</v>
      </c>
      <c r="F23" t="s">
        <v>122</v>
      </c>
      <c r="G23" cm="1">
        <f t="array" ref="G23">IF(OR(ISERROR($I$2),ISERROR($J$2),ISERROR($K$2)),0,IF(
    IF(SUMPRODUCT((TRIM(_xlfn.TEXTSPLIT(C23,"• "))&lt;&gt;"")*COUNTIF(J:J,SUBSTITUTE(TRIM(_xlfn.TEXTSPLIT(C23,"• ")),CHAR(10),"")))&gt;0,1,IF(C23="All",1,0))
    +
    IF(SUMPRODUCT((TRIM(_xlfn.TEXTSPLIT(E23,","))&lt;&gt;"")*COUNTIF(K:K,TRIM(_xlfn.TEXTSPLIT(E23,","))))&gt;0,1,IF(E23="All",1,0))
    +
    IF(SUMPRODUCT((TRIM(_xlfn.TEXTSPLIT(D23,"• "))&lt;&gt;"")*COUNTIF(I:I,SUBSTITUTE(TRIM(_xlfn.TEXTSPLIT(D23,"• ")),CHAR(10),"")))&gt;0,1,IF(D23="All",1,0))
    =3,
    1,
    IF(F23="All",1,0)
))</f>
        <v>0</v>
      </c>
      <c r="N23" s="175" t="e" vm="1">
        <f t="shared" si="3"/>
        <v>#VALUE!</v>
      </c>
      <c r="O23">
        <f t="shared" ref="O23:S32" si="10">IF(O$1="",0,IF(ISNUMBER(SEARCH(O$1,$D23)),1,0))</f>
        <v>0</v>
      </c>
      <c r="P23">
        <f t="shared" si="10"/>
        <v>0</v>
      </c>
      <c r="Q23">
        <f t="shared" si="10"/>
        <v>0</v>
      </c>
      <c r="R23">
        <f t="shared" si="10"/>
        <v>0</v>
      </c>
      <c r="S23">
        <f t="shared" si="10"/>
        <v>0</v>
      </c>
      <c r="T23" s="175"/>
      <c r="U23" s="175"/>
      <c r="V23" s="175"/>
      <c r="W23" t="e" vm="1">
        <f t="shared" si="5"/>
        <v>#VALUE!</v>
      </c>
      <c r="Y23" s="175" t="e" vm="1">
        <f t="shared" si="6"/>
        <v>#VALUE!</v>
      </c>
      <c r="Z23" s="175">
        <f t="shared" si="6"/>
        <v>0</v>
      </c>
      <c r="AA23" s="175">
        <f t="shared" si="6"/>
        <v>0</v>
      </c>
      <c r="AB23" s="175">
        <f t="shared" si="6"/>
        <v>0</v>
      </c>
      <c r="AC23" s="175">
        <f t="shared" si="6"/>
        <v>0</v>
      </c>
      <c r="AD23" t="e" vm="1">
        <f t="shared" si="2"/>
        <v>#VALUE!</v>
      </c>
      <c r="AF23" s="175" t="e" vm="1">
        <f t="shared" si="7"/>
        <v>#VALUE!</v>
      </c>
      <c r="AG23" s="175">
        <f t="shared" si="7"/>
        <v>0</v>
      </c>
      <c r="AH23" t="e" vm="1">
        <f t="shared" si="8"/>
        <v>#VALUE!</v>
      </c>
    </row>
    <row r="24" spans="1:34" ht="41.45">
      <c r="A24" t="s">
        <v>123</v>
      </c>
      <c r="B24" t="s">
        <v>123</v>
      </c>
      <c r="C24" s="172" t="s">
        <v>92</v>
      </c>
      <c r="D24" s="172" t="s">
        <v>124</v>
      </c>
      <c r="E24" t="s">
        <v>93</v>
      </c>
      <c r="F24" t="s">
        <v>105</v>
      </c>
      <c r="G24" cm="1">
        <f t="array" ref="G24">IF(OR(ISERROR($I$2),ISERROR($J$2),ISERROR($K$2)),0,IF(
    IF(SUMPRODUCT((TRIM(_xlfn.TEXTSPLIT(C24,"• "))&lt;&gt;"")*COUNTIF(J:J,SUBSTITUTE(TRIM(_xlfn.TEXTSPLIT(C24,"• ")),CHAR(10),"")))&gt;0,1,IF(C24="All",1,0))
    +
    IF(SUMPRODUCT((TRIM(_xlfn.TEXTSPLIT(E24,","))&lt;&gt;"")*COUNTIF(K:K,TRIM(_xlfn.TEXTSPLIT(E24,","))))&gt;0,1,IF(E24="All",1,0))
    +
    IF(SUMPRODUCT((TRIM(_xlfn.TEXTSPLIT(D24,"• "))&lt;&gt;"")*COUNTIF(I:I,SUBSTITUTE(TRIM(_xlfn.TEXTSPLIT(D24,"• ")),CHAR(10),"")))&gt;0,1,IF(D24="All",1,0))
    =3,
    1,
    IF(F24="All",1,0)
))</f>
        <v>0</v>
      </c>
      <c r="N24" s="175" t="e" vm="1">
        <f t="shared" si="3"/>
        <v>#VALUE!</v>
      </c>
      <c r="O24">
        <f t="shared" si="10"/>
        <v>0</v>
      </c>
      <c r="P24">
        <f t="shared" si="10"/>
        <v>0</v>
      </c>
      <c r="Q24">
        <f t="shared" si="10"/>
        <v>0</v>
      </c>
      <c r="R24">
        <f t="shared" si="10"/>
        <v>0</v>
      </c>
      <c r="S24">
        <f t="shared" si="10"/>
        <v>0</v>
      </c>
      <c r="T24" s="175"/>
      <c r="U24" s="175"/>
      <c r="V24" s="175"/>
      <c r="W24" t="e" vm="1">
        <f t="shared" si="5"/>
        <v>#VALUE!</v>
      </c>
      <c r="Y24" s="175" t="e" vm="1">
        <f t="shared" si="6"/>
        <v>#VALUE!</v>
      </c>
      <c r="Z24" s="175">
        <f t="shared" si="6"/>
        <v>0</v>
      </c>
      <c r="AA24" s="175">
        <f t="shared" si="6"/>
        <v>0</v>
      </c>
      <c r="AB24" s="175">
        <f t="shared" si="6"/>
        <v>0</v>
      </c>
      <c r="AC24" s="175">
        <f t="shared" si="6"/>
        <v>0</v>
      </c>
      <c r="AD24" t="e" vm="1">
        <f t="shared" si="2"/>
        <v>#VALUE!</v>
      </c>
      <c r="AF24" s="175" t="e" vm="1">
        <f t="shared" si="7"/>
        <v>#VALUE!</v>
      </c>
      <c r="AG24" s="175">
        <f t="shared" si="7"/>
        <v>0</v>
      </c>
      <c r="AH24" t="e" vm="1">
        <f t="shared" si="8"/>
        <v>#VALUE!</v>
      </c>
    </row>
    <row r="25" spans="1:34">
      <c r="A25" t="s">
        <v>125</v>
      </c>
      <c r="B25" t="s">
        <v>125</v>
      </c>
      <c r="C25" s="172">
        <v>0</v>
      </c>
      <c r="D25" s="172">
        <v>0</v>
      </c>
      <c r="E25" t="s">
        <v>93</v>
      </c>
      <c r="F25" t="s">
        <v>92</v>
      </c>
      <c r="G25" cm="1">
        <f t="array" ref="G25">IF(OR(ISERROR($I$2),ISERROR($J$2),ISERROR($K$2)),0,IF(
    IF(SUMPRODUCT((TRIM(_xlfn.TEXTSPLIT(C25,"• "))&lt;&gt;"")*COUNTIF(J:J,SUBSTITUTE(TRIM(_xlfn.TEXTSPLIT(C25,"• ")),CHAR(10),"")))&gt;0,1,IF(C25="All",1,0))
    +
    IF(SUMPRODUCT((TRIM(_xlfn.TEXTSPLIT(E25,","))&lt;&gt;"")*COUNTIF(K:K,TRIM(_xlfn.TEXTSPLIT(E25,","))))&gt;0,1,IF(E25="All",1,0))
    +
    IF(SUMPRODUCT((TRIM(_xlfn.TEXTSPLIT(D25,"• "))&lt;&gt;"")*COUNTIF(I:I,SUBSTITUTE(TRIM(_xlfn.TEXTSPLIT(D25,"• ")),CHAR(10),"")))&gt;0,1,IF(D25="All",1,0))
    =3,
    1,
    IF(F25="All",1,0)
))</f>
        <v>0</v>
      </c>
      <c r="N25" s="175" t="e" vm="1">
        <f t="shared" si="3"/>
        <v>#VALUE!</v>
      </c>
      <c r="O25">
        <f t="shared" si="10"/>
        <v>0</v>
      </c>
      <c r="P25">
        <f t="shared" si="10"/>
        <v>0</v>
      </c>
      <c r="Q25">
        <f t="shared" si="10"/>
        <v>0</v>
      </c>
      <c r="R25">
        <f t="shared" si="10"/>
        <v>0</v>
      </c>
      <c r="S25">
        <f t="shared" si="10"/>
        <v>0</v>
      </c>
      <c r="T25" s="175"/>
      <c r="U25" s="175"/>
      <c r="V25" s="175"/>
      <c r="W25" t="e" vm="1">
        <f t="shared" si="5"/>
        <v>#VALUE!</v>
      </c>
      <c r="Y25" s="175" t="e" vm="1">
        <f t="shared" si="6"/>
        <v>#VALUE!</v>
      </c>
      <c r="Z25" s="175">
        <f t="shared" si="6"/>
        <v>0</v>
      </c>
      <c r="AA25" s="175">
        <f t="shared" si="6"/>
        <v>0</v>
      </c>
      <c r="AB25" s="175">
        <f t="shared" si="6"/>
        <v>0</v>
      </c>
      <c r="AC25" s="175">
        <f t="shared" si="6"/>
        <v>0</v>
      </c>
      <c r="AD25" t="e" vm="1">
        <f t="shared" si="2"/>
        <v>#VALUE!</v>
      </c>
      <c r="AF25" s="175" t="e" vm="1">
        <f t="shared" si="7"/>
        <v>#VALUE!</v>
      </c>
      <c r="AG25" s="175">
        <f t="shared" si="7"/>
        <v>0</v>
      </c>
      <c r="AH25" t="e" vm="1">
        <f t="shared" si="8"/>
        <v>#VALUE!</v>
      </c>
    </row>
    <row r="26" spans="1:34" ht="55.15">
      <c r="A26" t="s">
        <v>126</v>
      </c>
      <c r="B26" t="s">
        <v>126</v>
      </c>
      <c r="C26" s="172" t="s">
        <v>99</v>
      </c>
      <c r="D26" s="172" t="s">
        <v>119</v>
      </c>
      <c r="E26" t="s">
        <v>93</v>
      </c>
      <c r="F26" t="s">
        <v>105</v>
      </c>
      <c r="G26" cm="1">
        <f t="array" ref="G26">IF(OR(ISERROR($I$2),ISERROR($J$2),ISERROR($K$2)),0,IF(
    IF(SUMPRODUCT((TRIM(_xlfn.TEXTSPLIT(C26,"• "))&lt;&gt;"")*COUNTIF(J:J,SUBSTITUTE(TRIM(_xlfn.TEXTSPLIT(C26,"• ")),CHAR(10),"")))&gt;0,1,IF(C26="All",1,0))
    +
    IF(SUMPRODUCT((TRIM(_xlfn.TEXTSPLIT(E26,","))&lt;&gt;"")*COUNTIF(K:K,TRIM(_xlfn.TEXTSPLIT(E26,","))))&gt;0,1,IF(E26="All",1,0))
    +
    IF(SUMPRODUCT((TRIM(_xlfn.TEXTSPLIT(D26,"• "))&lt;&gt;"")*COUNTIF(I:I,SUBSTITUTE(TRIM(_xlfn.TEXTSPLIT(D26,"• ")),CHAR(10),"")))&gt;0,1,IF(D26="All",1,0))
    =3,
    1,
    IF(F26="All",1,0)
))</f>
        <v>0</v>
      </c>
      <c r="N26" s="175" t="e" vm="1">
        <f t="shared" si="3"/>
        <v>#VALUE!</v>
      </c>
      <c r="O26">
        <f t="shared" si="10"/>
        <v>0</v>
      </c>
      <c r="P26">
        <f t="shared" si="10"/>
        <v>0</v>
      </c>
      <c r="Q26">
        <f t="shared" si="10"/>
        <v>0</v>
      </c>
      <c r="R26">
        <f t="shared" si="10"/>
        <v>0</v>
      </c>
      <c r="S26">
        <f t="shared" si="10"/>
        <v>0</v>
      </c>
      <c r="T26" s="175"/>
      <c r="U26" s="175"/>
      <c r="V26" s="175"/>
      <c r="W26" t="e" vm="1">
        <f t="shared" si="5"/>
        <v>#VALUE!</v>
      </c>
      <c r="Y26" s="175" t="e" vm="1">
        <f t="shared" si="6"/>
        <v>#VALUE!</v>
      </c>
      <c r="Z26" s="175">
        <f t="shared" si="6"/>
        <v>0</v>
      </c>
      <c r="AA26" s="175">
        <f t="shared" si="6"/>
        <v>0</v>
      </c>
      <c r="AB26" s="175">
        <f t="shared" si="6"/>
        <v>0</v>
      </c>
      <c r="AC26" s="175">
        <f t="shared" si="6"/>
        <v>0</v>
      </c>
      <c r="AD26" t="e" vm="1">
        <f t="shared" si="2"/>
        <v>#VALUE!</v>
      </c>
      <c r="AF26" s="175" t="e" vm="1">
        <f t="shared" si="7"/>
        <v>#VALUE!</v>
      </c>
      <c r="AG26" s="175">
        <f t="shared" si="7"/>
        <v>0</v>
      </c>
      <c r="AH26" t="e" vm="1">
        <f t="shared" si="8"/>
        <v>#VALUE!</v>
      </c>
    </row>
    <row r="27" spans="1:34" ht="55.15">
      <c r="A27" t="s">
        <v>127</v>
      </c>
      <c r="B27" t="s">
        <v>127</v>
      </c>
      <c r="C27" s="172" t="s">
        <v>99</v>
      </c>
      <c r="D27" s="172" t="s">
        <v>121</v>
      </c>
      <c r="E27" t="s">
        <v>93</v>
      </c>
      <c r="F27" t="s">
        <v>122</v>
      </c>
      <c r="G27" cm="1">
        <f t="array" ref="G27">IF(OR(ISERROR($I$2),ISERROR($J$2),ISERROR($K$2)),0,IF(
    IF(SUMPRODUCT((TRIM(_xlfn.TEXTSPLIT(C27,"• "))&lt;&gt;"")*COUNTIF(J:J,SUBSTITUTE(TRIM(_xlfn.TEXTSPLIT(C27,"• ")),CHAR(10),"")))&gt;0,1,IF(C27="All",1,0))
    +
    IF(SUMPRODUCT((TRIM(_xlfn.TEXTSPLIT(E27,","))&lt;&gt;"")*COUNTIF(K:K,TRIM(_xlfn.TEXTSPLIT(E27,","))))&gt;0,1,IF(E27="All",1,0))
    +
    IF(SUMPRODUCT((TRIM(_xlfn.TEXTSPLIT(D27,"• "))&lt;&gt;"")*COUNTIF(I:I,SUBSTITUTE(TRIM(_xlfn.TEXTSPLIT(D27,"• ")),CHAR(10),"")))&gt;0,1,IF(D27="All",1,0))
    =3,
    1,
    IF(F27="All",1,0)
))</f>
        <v>0</v>
      </c>
      <c r="N27" s="175" t="e" vm="1">
        <f t="shared" si="3"/>
        <v>#VALUE!</v>
      </c>
      <c r="O27">
        <f t="shared" si="10"/>
        <v>0</v>
      </c>
      <c r="P27">
        <f t="shared" si="10"/>
        <v>0</v>
      </c>
      <c r="Q27">
        <f t="shared" si="10"/>
        <v>0</v>
      </c>
      <c r="R27">
        <f t="shared" si="10"/>
        <v>0</v>
      </c>
      <c r="S27">
        <f t="shared" si="10"/>
        <v>0</v>
      </c>
      <c r="T27" s="175"/>
      <c r="U27" s="175"/>
      <c r="V27" s="175"/>
      <c r="W27" t="e" vm="1">
        <f t="shared" si="5"/>
        <v>#VALUE!</v>
      </c>
      <c r="Y27" s="175" t="e" vm="1">
        <f t="shared" si="6"/>
        <v>#VALUE!</v>
      </c>
      <c r="Z27" s="175">
        <f t="shared" si="6"/>
        <v>0</v>
      </c>
      <c r="AA27" s="175">
        <f t="shared" si="6"/>
        <v>0</v>
      </c>
      <c r="AB27" s="175">
        <f t="shared" si="6"/>
        <v>0</v>
      </c>
      <c r="AC27" s="175">
        <f t="shared" si="6"/>
        <v>0</v>
      </c>
      <c r="AD27" t="e" vm="1">
        <f t="shared" si="2"/>
        <v>#VALUE!</v>
      </c>
      <c r="AF27" s="175" t="e" vm="1">
        <f t="shared" si="7"/>
        <v>#VALUE!</v>
      </c>
      <c r="AG27" s="175">
        <f t="shared" si="7"/>
        <v>0</v>
      </c>
      <c r="AH27" t="e" vm="1">
        <f t="shared" si="8"/>
        <v>#VALUE!</v>
      </c>
    </row>
    <row r="28" spans="1:34" ht="41.45">
      <c r="A28" t="s">
        <v>128</v>
      </c>
      <c r="B28" t="s">
        <v>128</v>
      </c>
      <c r="C28" s="172" t="s">
        <v>92</v>
      </c>
      <c r="D28" s="172" t="s">
        <v>124</v>
      </c>
      <c r="E28" t="s">
        <v>93</v>
      </c>
      <c r="F28" t="s">
        <v>105</v>
      </c>
      <c r="G28" cm="1">
        <f t="array" ref="G28">IF(OR(ISERROR($I$2),ISERROR($J$2),ISERROR($K$2)),0,IF(
    IF(SUMPRODUCT((TRIM(_xlfn.TEXTSPLIT(C28,"• "))&lt;&gt;"")*COUNTIF(J:J,SUBSTITUTE(TRIM(_xlfn.TEXTSPLIT(C28,"• ")),CHAR(10),"")))&gt;0,1,IF(C28="All",1,0))
    +
    IF(SUMPRODUCT((TRIM(_xlfn.TEXTSPLIT(E28,","))&lt;&gt;"")*COUNTIF(K:K,TRIM(_xlfn.TEXTSPLIT(E28,","))))&gt;0,1,IF(E28="All",1,0))
    +
    IF(SUMPRODUCT((TRIM(_xlfn.TEXTSPLIT(D28,"• "))&lt;&gt;"")*COUNTIF(I:I,SUBSTITUTE(TRIM(_xlfn.TEXTSPLIT(D28,"• ")),CHAR(10),"")))&gt;0,1,IF(D28="All",1,0))
    =3,
    1,
    IF(F28="All",1,0)
))</f>
        <v>0</v>
      </c>
      <c r="N28" s="175" t="e" vm="1">
        <f t="shared" si="3"/>
        <v>#VALUE!</v>
      </c>
      <c r="O28">
        <f t="shared" si="10"/>
        <v>0</v>
      </c>
      <c r="P28">
        <f t="shared" si="10"/>
        <v>0</v>
      </c>
      <c r="Q28">
        <f t="shared" si="10"/>
        <v>0</v>
      </c>
      <c r="R28">
        <f t="shared" si="10"/>
        <v>0</v>
      </c>
      <c r="S28">
        <f t="shared" si="10"/>
        <v>0</v>
      </c>
      <c r="T28" s="175"/>
      <c r="U28" s="175"/>
      <c r="V28" s="175"/>
      <c r="W28" t="e" vm="1">
        <f t="shared" si="5"/>
        <v>#VALUE!</v>
      </c>
      <c r="Y28" s="175" t="e" vm="1">
        <f t="shared" si="6"/>
        <v>#VALUE!</v>
      </c>
      <c r="Z28" s="175">
        <f t="shared" si="6"/>
        <v>0</v>
      </c>
      <c r="AA28" s="175">
        <f t="shared" si="6"/>
        <v>0</v>
      </c>
      <c r="AB28" s="175">
        <f t="shared" si="6"/>
        <v>0</v>
      </c>
      <c r="AC28" s="175">
        <f t="shared" si="6"/>
        <v>0</v>
      </c>
      <c r="AD28" t="e" vm="1">
        <f t="shared" si="2"/>
        <v>#VALUE!</v>
      </c>
      <c r="AF28" s="175" t="e" vm="1">
        <f t="shared" si="7"/>
        <v>#VALUE!</v>
      </c>
      <c r="AG28" s="175">
        <f t="shared" si="7"/>
        <v>0</v>
      </c>
      <c r="AH28" t="e" vm="1">
        <f t="shared" si="8"/>
        <v>#VALUE!</v>
      </c>
    </row>
    <row r="29" spans="1:34">
      <c r="A29" t="s">
        <v>129</v>
      </c>
      <c r="B29" t="s">
        <v>129</v>
      </c>
      <c r="C29" s="172">
        <v>0</v>
      </c>
      <c r="D29" s="172">
        <v>0</v>
      </c>
      <c r="E29" t="s">
        <v>93</v>
      </c>
      <c r="F29" t="s">
        <v>92</v>
      </c>
      <c r="G29" cm="1">
        <f t="array" ref="G29">IF(OR(ISERROR($I$2),ISERROR($J$2),ISERROR($K$2)),0,IF(
    IF(SUMPRODUCT((TRIM(_xlfn.TEXTSPLIT(C29,"• "))&lt;&gt;"")*COUNTIF(J:J,SUBSTITUTE(TRIM(_xlfn.TEXTSPLIT(C29,"• ")),CHAR(10),"")))&gt;0,1,IF(C29="All",1,0))
    +
    IF(SUMPRODUCT((TRIM(_xlfn.TEXTSPLIT(E29,","))&lt;&gt;"")*COUNTIF(K:K,TRIM(_xlfn.TEXTSPLIT(E29,","))))&gt;0,1,IF(E29="All",1,0))
    +
    IF(SUMPRODUCT((TRIM(_xlfn.TEXTSPLIT(D29,"• "))&lt;&gt;"")*COUNTIF(I:I,SUBSTITUTE(TRIM(_xlfn.TEXTSPLIT(D29,"• ")),CHAR(10),"")))&gt;0,1,IF(D29="All",1,0))
    =3,
    1,
    IF(F29="All",1,0)
))</f>
        <v>0</v>
      </c>
      <c r="N29" s="175" t="e" vm="1">
        <f t="shared" si="3"/>
        <v>#VALUE!</v>
      </c>
      <c r="O29">
        <f t="shared" si="10"/>
        <v>0</v>
      </c>
      <c r="P29">
        <f t="shared" si="10"/>
        <v>0</v>
      </c>
      <c r="Q29">
        <f t="shared" si="10"/>
        <v>0</v>
      </c>
      <c r="R29">
        <f t="shared" si="10"/>
        <v>0</v>
      </c>
      <c r="S29">
        <f t="shared" si="10"/>
        <v>0</v>
      </c>
      <c r="T29" s="175"/>
      <c r="U29" s="175"/>
      <c r="V29" s="175"/>
      <c r="W29" t="e" vm="1">
        <f t="shared" si="5"/>
        <v>#VALUE!</v>
      </c>
      <c r="Y29" s="175" t="e" vm="1">
        <f t="shared" si="6"/>
        <v>#VALUE!</v>
      </c>
      <c r="Z29" s="175">
        <f t="shared" si="6"/>
        <v>0</v>
      </c>
      <c r="AA29" s="175">
        <f t="shared" si="6"/>
        <v>0</v>
      </c>
      <c r="AB29" s="175">
        <f t="shared" si="6"/>
        <v>0</v>
      </c>
      <c r="AC29" s="175">
        <f t="shared" si="6"/>
        <v>0</v>
      </c>
      <c r="AD29" t="e" vm="1">
        <f t="shared" si="2"/>
        <v>#VALUE!</v>
      </c>
      <c r="AF29" s="175" t="e" vm="1">
        <f t="shared" si="7"/>
        <v>#VALUE!</v>
      </c>
      <c r="AG29" s="175">
        <f t="shared" si="7"/>
        <v>0</v>
      </c>
      <c r="AH29" t="e" vm="1">
        <f t="shared" si="8"/>
        <v>#VALUE!</v>
      </c>
    </row>
    <row r="30" spans="1:34" ht="55.15">
      <c r="A30" t="s">
        <v>130</v>
      </c>
      <c r="B30" t="s">
        <v>130</v>
      </c>
      <c r="C30" s="172" t="s">
        <v>99</v>
      </c>
      <c r="D30" s="172" t="s">
        <v>119</v>
      </c>
      <c r="E30" t="s">
        <v>93</v>
      </c>
      <c r="F30" t="s">
        <v>105</v>
      </c>
      <c r="G30" cm="1">
        <f t="array" ref="G30">IF(OR(ISERROR($I$2),ISERROR($J$2),ISERROR($K$2)),0,IF(
    IF(SUMPRODUCT((TRIM(_xlfn.TEXTSPLIT(C30,"• "))&lt;&gt;"")*COUNTIF(J:J,SUBSTITUTE(TRIM(_xlfn.TEXTSPLIT(C30,"• ")),CHAR(10),"")))&gt;0,1,IF(C30="All",1,0))
    +
    IF(SUMPRODUCT((TRIM(_xlfn.TEXTSPLIT(E30,","))&lt;&gt;"")*COUNTIF(K:K,TRIM(_xlfn.TEXTSPLIT(E30,","))))&gt;0,1,IF(E30="All",1,0))
    +
    IF(SUMPRODUCT((TRIM(_xlfn.TEXTSPLIT(D30,"• "))&lt;&gt;"")*COUNTIF(I:I,SUBSTITUTE(TRIM(_xlfn.TEXTSPLIT(D30,"• ")),CHAR(10),"")))&gt;0,1,IF(D30="All",1,0))
    =3,
    1,
    IF(F30="All",1,0)
))</f>
        <v>0</v>
      </c>
      <c r="N30" s="175" t="e" vm="1">
        <f t="shared" si="3"/>
        <v>#VALUE!</v>
      </c>
      <c r="O30">
        <f t="shared" si="10"/>
        <v>0</v>
      </c>
      <c r="P30">
        <f t="shared" si="10"/>
        <v>0</v>
      </c>
      <c r="Q30">
        <f t="shared" si="10"/>
        <v>0</v>
      </c>
      <c r="R30">
        <f t="shared" si="10"/>
        <v>0</v>
      </c>
      <c r="S30">
        <f t="shared" si="10"/>
        <v>0</v>
      </c>
      <c r="T30" s="175"/>
      <c r="U30" s="175"/>
      <c r="V30" s="175"/>
      <c r="W30" t="e" vm="1">
        <f t="shared" si="5"/>
        <v>#VALUE!</v>
      </c>
      <c r="Y30" s="175" t="e" vm="1">
        <f t="shared" si="6"/>
        <v>#VALUE!</v>
      </c>
      <c r="Z30" s="175">
        <f t="shared" si="6"/>
        <v>0</v>
      </c>
      <c r="AA30" s="175">
        <f t="shared" si="6"/>
        <v>0</v>
      </c>
      <c r="AB30" s="175">
        <f t="shared" si="6"/>
        <v>0</v>
      </c>
      <c r="AC30" s="175">
        <f t="shared" si="6"/>
        <v>0</v>
      </c>
      <c r="AD30" t="e" vm="1">
        <f t="shared" si="2"/>
        <v>#VALUE!</v>
      </c>
      <c r="AF30" s="175" t="e" vm="1">
        <f t="shared" si="7"/>
        <v>#VALUE!</v>
      </c>
      <c r="AG30" s="175">
        <f t="shared" si="7"/>
        <v>0</v>
      </c>
      <c r="AH30" t="e" vm="1">
        <f t="shared" si="8"/>
        <v>#VALUE!</v>
      </c>
    </row>
    <row r="31" spans="1:34" ht="55.15">
      <c r="A31" t="s">
        <v>131</v>
      </c>
      <c r="B31" t="s">
        <v>131</v>
      </c>
      <c r="C31" s="172" t="s">
        <v>99</v>
      </c>
      <c r="D31" s="172" t="s">
        <v>121</v>
      </c>
      <c r="E31" t="s">
        <v>93</v>
      </c>
      <c r="F31" t="s">
        <v>122</v>
      </c>
      <c r="G31" cm="1">
        <f t="array" ref="G31">IF(OR(ISERROR($I$2),ISERROR($J$2),ISERROR($K$2)),0,IF(
    IF(SUMPRODUCT((TRIM(_xlfn.TEXTSPLIT(C31,"• "))&lt;&gt;"")*COUNTIF(J:J,SUBSTITUTE(TRIM(_xlfn.TEXTSPLIT(C31,"• ")),CHAR(10),"")))&gt;0,1,IF(C31="All",1,0))
    +
    IF(SUMPRODUCT((TRIM(_xlfn.TEXTSPLIT(E31,","))&lt;&gt;"")*COUNTIF(K:K,TRIM(_xlfn.TEXTSPLIT(E31,","))))&gt;0,1,IF(E31="All",1,0))
    +
    IF(SUMPRODUCT((TRIM(_xlfn.TEXTSPLIT(D31,"• "))&lt;&gt;"")*COUNTIF(I:I,SUBSTITUTE(TRIM(_xlfn.TEXTSPLIT(D31,"• ")),CHAR(10),"")))&gt;0,1,IF(D31="All",1,0))
    =3,
    1,
    IF(F31="All",1,0)
))</f>
        <v>0</v>
      </c>
      <c r="N31" s="175" t="e" vm="1">
        <f t="shared" si="3"/>
        <v>#VALUE!</v>
      </c>
      <c r="O31">
        <f t="shared" si="10"/>
        <v>0</v>
      </c>
      <c r="P31">
        <f t="shared" si="10"/>
        <v>0</v>
      </c>
      <c r="Q31">
        <f t="shared" si="10"/>
        <v>0</v>
      </c>
      <c r="R31">
        <f t="shared" si="10"/>
        <v>0</v>
      </c>
      <c r="S31">
        <f t="shared" si="10"/>
        <v>0</v>
      </c>
      <c r="T31" s="175"/>
      <c r="U31" s="175"/>
      <c r="V31" s="175"/>
      <c r="W31" t="e" vm="1">
        <f t="shared" si="5"/>
        <v>#VALUE!</v>
      </c>
      <c r="Y31" s="175" t="e" vm="1">
        <f t="shared" si="6"/>
        <v>#VALUE!</v>
      </c>
      <c r="Z31" s="175">
        <f t="shared" si="6"/>
        <v>0</v>
      </c>
      <c r="AA31" s="175">
        <f t="shared" si="6"/>
        <v>0</v>
      </c>
      <c r="AB31" s="175">
        <f t="shared" si="6"/>
        <v>0</v>
      </c>
      <c r="AC31" s="175">
        <f t="shared" si="6"/>
        <v>0</v>
      </c>
      <c r="AD31" t="e" vm="1">
        <f t="shared" si="2"/>
        <v>#VALUE!</v>
      </c>
      <c r="AF31" s="175" t="e" vm="1">
        <f t="shared" si="7"/>
        <v>#VALUE!</v>
      </c>
      <c r="AG31" s="175">
        <f t="shared" si="7"/>
        <v>0</v>
      </c>
      <c r="AH31" t="e" vm="1">
        <f t="shared" si="8"/>
        <v>#VALUE!</v>
      </c>
    </row>
    <row r="32" spans="1:34" ht="41.45">
      <c r="A32" t="s">
        <v>132</v>
      </c>
      <c r="B32" t="s">
        <v>132</v>
      </c>
      <c r="C32" s="172" t="s">
        <v>92</v>
      </c>
      <c r="D32" s="172" t="s">
        <v>124</v>
      </c>
      <c r="E32" t="s">
        <v>93</v>
      </c>
      <c r="F32" t="s">
        <v>105</v>
      </c>
      <c r="G32" cm="1">
        <f t="array" ref="G32">IF(OR(ISERROR($I$2),ISERROR($J$2),ISERROR($K$2)),0,IF(
    IF(SUMPRODUCT((TRIM(_xlfn.TEXTSPLIT(C32,"• "))&lt;&gt;"")*COUNTIF(J:J,SUBSTITUTE(TRIM(_xlfn.TEXTSPLIT(C32,"• ")),CHAR(10),"")))&gt;0,1,IF(C32="All",1,0))
    +
    IF(SUMPRODUCT((TRIM(_xlfn.TEXTSPLIT(E32,","))&lt;&gt;"")*COUNTIF(K:K,TRIM(_xlfn.TEXTSPLIT(E32,","))))&gt;0,1,IF(E32="All",1,0))
    +
    IF(SUMPRODUCT((TRIM(_xlfn.TEXTSPLIT(D32,"• "))&lt;&gt;"")*COUNTIF(I:I,SUBSTITUTE(TRIM(_xlfn.TEXTSPLIT(D32,"• ")),CHAR(10),"")))&gt;0,1,IF(D32="All",1,0))
    =3,
    1,
    IF(F32="All",1,0)
))</f>
        <v>0</v>
      </c>
      <c r="N32" s="175" t="e" vm="1">
        <f t="shared" si="3"/>
        <v>#VALUE!</v>
      </c>
      <c r="O32">
        <f t="shared" si="10"/>
        <v>0</v>
      </c>
      <c r="P32">
        <f t="shared" si="10"/>
        <v>0</v>
      </c>
      <c r="Q32">
        <f t="shared" si="10"/>
        <v>0</v>
      </c>
      <c r="R32">
        <f t="shared" si="10"/>
        <v>0</v>
      </c>
      <c r="S32">
        <f t="shared" si="10"/>
        <v>0</v>
      </c>
      <c r="T32" s="175"/>
      <c r="U32" s="175"/>
      <c r="V32" s="175"/>
      <c r="W32" t="e" vm="1">
        <f t="shared" si="5"/>
        <v>#VALUE!</v>
      </c>
      <c r="Y32" s="175" t="e" vm="1">
        <f t="shared" si="6"/>
        <v>#VALUE!</v>
      </c>
      <c r="Z32" s="175">
        <f t="shared" si="6"/>
        <v>0</v>
      </c>
      <c r="AA32" s="175">
        <f t="shared" si="6"/>
        <v>0</v>
      </c>
      <c r="AB32" s="175">
        <f t="shared" si="6"/>
        <v>0</v>
      </c>
      <c r="AC32" s="175">
        <f t="shared" si="6"/>
        <v>0</v>
      </c>
      <c r="AD32" t="e" vm="1">
        <f t="shared" si="2"/>
        <v>#VALUE!</v>
      </c>
      <c r="AF32" s="175" t="e" vm="1">
        <f t="shared" si="7"/>
        <v>#VALUE!</v>
      </c>
      <c r="AG32" s="175">
        <f t="shared" si="7"/>
        <v>0</v>
      </c>
      <c r="AH32" t="e" vm="1">
        <f t="shared" si="8"/>
        <v>#VALUE!</v>
      </c>
    </row>
    <row r="33" spans="1:34">
      <c r="A33" t="s">
        <v>133</v>
      </c>
      <c r="B33" t="s">
        <v>133</v>
      </c>
      <c r="C33" s="172">
        <v>0</v>
      </c>
      <c r="D33" s="172">
        <v>0</v>
      </c>
      <c r="E33" t="s">
        <v>93</v>
      </c>
      <c r="F33" t="s">
        <v>92</v>
      </c>
      <c r="G33" cm="1">
        <f t="array" ref="G33">IF(OR(ISERROR($I$2),ISERROR($J$2),ISERROR($K$2)),0,IF(
    IF(SUMPRODUCT((TRIM(_xlfn.TEXTSPLIT(C33,"• "))&lt;&gt;"")*COUNTIF(J:J,SUBSTITUTE(TRIM(_xlfn.TEXTSPLIT(C33,"• ")),CHAR(10),"")))&gt;0,1,IF(C33="All",1,0))
    +
    IF(SUMPRODUCT((TRIM(_xlfn.TEXTSPLIT(E33,","))&lt;&gt;"")*COUNTIF(K:K,TRIM(_xlfn.TEXTSPLIT(E33,","))))&gt;0,1,IF(E33="All",1,0))
    +
    IF(SUMPRODUCT((TRIM(_xlfn.TEXTSPLIT(D33,"• "))&lt;&gt;"")*COUNTIF(I:I,SUBSTITUTE(TRIM(_xlfn.TEXTSPLIT(D33,"• ")),CHAR(10),"")))&gt;0,1,IF(D33="All",1,0))
    =3,
    1,
    IF(F33="All",1,0)
))</f>
        <v>0</v>
      </c>
      <c r="N33" s="175" t="e" vm="1">
        <f t="shared" si="3"/>
        <v>#VALUE!</v>
      </c>
      <c r="O33">
        <f t="shared" ref="O33:S42" si="11">IF(O$1="",0,IF(ISNUMBER(SEARCH(O$1,$D33)),1,0))</f>
        <v>0</v>
      </c>
      <c r="P33">
        <f t="shared" si="11"/>
        <v>0</v>
      </c>
      <c r="Q33">
        <f t="shared" si="11"/>
        <v>0</v>
      </c>
      <c r="R33">
        <f t="shared" si="11"/>
        <v>0</v>
      </c>
      <c r="S33">
        <f t="shared" si="11"/>
        <v>0</v>
      </c>
      <c r="T33" s="175"/>
      <c r="U33" s="175"/>
      <c r="V33" s="175"/>
      <c r="W33" t="e" vm="1">
        <f t="shared" si="5"/>
        <v>#VALUE!</v>
      </c>
      <c r="Y33" s="175" t="e" vm="1">
        <f t="shared" si="6"/>
        <v>#VALUE!</v>
      </c>
      <c r="Z33" s="175">
        <f t="shared" si="6"/>
        <v>0</v>
      </c>
      <c r="AA33" s="175">
        <f t="shared" si="6"/>
        <v>0</v>
      </c>
      <c r="AB33" s="175">
        <f t="shared" si="6"/>
        <v>0</v>
      </c>
      <c r="AC33" s="175">
        <f t="shared" si="6"/>
        <v>0</v>
      </c>
      <c r="AD33" t="e" vm="1">
        <f t="shared" si="2"/>
        <v>#VALUE!</v>
      </c>
      <c r="AF33" s="175" t="e" vm="1">
        <f t="shared" si="7"/>
        <v>#VALUE!</v>
      </c>
      <c r="AG33" s="175">
        <f t="shared" si="7"/>
        <v>0</v>
      </c>
      <c r="AH33" t="e" vm="1">
        <f t="shared" si="8"/>
        <v>#VALUE!</v>
      </c>
    </row>
    <row r="34" spans="1:34" ht="55.15">
      <c r="A34" t="s">
        <v>134</v>
      </c>
      <c r="B34" t="s">
        <v>134</v>
      </c>
      <c r="C34" s="172" t="s">
        <v>99</v>
      </c>
      <c r="D34" s="172" t="s">
        <v>119</v>
      </c>
      <c r="E34" t="s">
        <v>93</v>
      </c>
      <c r="F34" t="s">
        <v>105</v>
      </c>
      <c r="G34" cm="1">
        <f t="array" ref="G34">IF(OR(ISERROR($I$2),ISERROR($J$2),ISERROR($K$2)),0,IF(
    IF(SUMPRODUCT((TRIM(_xlfn.TEXTSPLIT(C34,"• "))&lt;&gt;"")*COUNTIF(J:J,SUBSTITUTE(TRIM(_xlfn.TEXTSPLIT(C34,"• ")),CHAR(10),"")))&gt;0,1,IF(C34="All",1,0))
    +
    IF(SUMPRODUCT((TRIM(_xlfn.TEXTSPLIT(E34,","))&lt;&gt;"")*COUNTIF(K:K,TRIM(_xlfn.TEXTSPLIT(E34,","))))&gt;0,1,IF(E34="All",1,0))
    +
    IF(SUMPRODUCT((TRIM(_xlfn.TEXTSPLIT(D34,"• "))&lt;&gt;"")*COUNTIF(I:I,SUBSTITUTE(TRIM(_xlfn.TEXTSPLIT(D34,"• ")),CHAR(10),"")))&gt;0,1,IF(D34="All",1,0))
    =3,
    1,
    IF(F34="All",1,0)
))</f>
        <v>0</v>
      </c>
      <c r="N34" s="175" t="e" vm="1">
        <f t="shared" si="3"/>
        <v>#VALUE!</v>
      </c>
      <c r="O34">
        <f t="shared" si="11"/>
        <v>0</v>
      </c>
      <c r="P34">
        <f t="shared" si="11"/>
        <v>0</v>
      </c>
      <c r="Q34">
        <f t="shared" si="11"/>
        <v>0</v>
      </c>
      <c r="R34">
        <f t="shared" si="11"/>
        <v>0</v>
      </c>
      <c r="S34">
        <f t="shared" si="11"/>
        <v>0</v>
      </c>
      <c r="T34" s="175"/>
      <c r="U34" s="175"/>
      <c r="V34" s="175"/>
      <c r="W34" t="e" vm="1">
        <f t="shared" si="5"/>
        <v>#VALUE!</v>
      </c>
      <c r="Y34" s="175" t="e" vm="1">
        <f t="shared" si="6"/>
        <v>#VALUE!</v>
      </c>
      <c r="Z34" s="175">
        <f t="shared" si="6"/>
        <v>0</v>
      </c>
      <c r="AA34" s="175">
        <f t="shared" si="6"/>
        <v>0</v>
      </c>
      <c r="AB34" s="175">
        <f t="shared" si="6"/>
        <v>0</v>
      </c>
      <c r="AC34" s="175">
        <f t="shared" si="6"/>
        <v>0</v>
      </c>
      <c r="AD34" t="e" vm="1">
        <f t="shared" ref="AD34:AD65" si="12">_xlfn.TEXTJOIN(",",TRUE,_xlfn._xlws.FILTER($Y$1:$AC$1,Y34:AC34,1))</f>
        <v>#VALUE!</v>
      </c>
      <c r="AF34" s="175" t="e" vm="1">
        <f t="shared" si="7"/>
        <v>#VALUE!</v>
      </c>
      <c r="AG34" s="175">
        <f t="shared" si="7"/>
        <v>0</v>
      </c>
      <c r="AH34" t="e" vm="1">
        <f t="shared" si="8"/>
        <v>#VALUE!</v>
      </c>
    </row>
    <row r="35" spans="1:34" ht="55.15">
      <c r="A35" t="s">
        <v>135</v>
      </c>
      <c r="B35" t="s">
        <v>135</v>
      </c>
      <c r="C35" s="172" t="s">
        <v>99</v>
      </c>
      <c r="D35" s="172" t="s">
        <v>121</v>
      </c>
      <c r="E35" t="s">
        <v>93</v>
      </c>
      <c r="F35" t="s">
        <v>122</v>
      </c>
      <c r="G35" cm="1">
        <f t="array" ref="G35">IF(OR(ISERROR($I$2),ISERROR($J$2),ISERROR($K$2)),0,IF(
    IF(SUMPRODUCT((TRIM(_xlfn.TEXTSPLIT(C35,"• "))&lt;&gt;"")*COUNTIF(J:J,SUBSTITUTE(TRIM(_xlfn.TEXTSPLIT(C35,"• ")),CHAR(10),"")))&gt;0,1,IF(C35="All",1,0))
    +
    IF(SUMPRODUCT((TRIM(_xlfn.TEXTSPLIT(E35,","))&lt;&gt;"")*COUNTIF(K:K,TRIM(_xlfn.TEXTSPLIT(E35,","))))&gt;0,1,IF(E35="All",1,0))
    +
    IF(SUMPRODUCT((TRIM(_xlfn.TEXTSPLIT(D35,"• "))&lt;&gt;"")*COUNTIF(I:I,SUBSTITUTE(TRIM(_xlfn.TEXTSPLIT(D35,"• ")),CHAR(10),"")))&gt;0,1,IF(D35="All",1,0))
    =3,
    1,
    IF(F35="All",1,0)
))</f>
        <v>0</v>
      </c>
      <c r="N35" s="175" t="e" vm="1">
        <f t="shared" si="3"/>
        <v>#VALUE!</v>
      </c>
      <c r="O35">
        <f t="shared" si="11"/>
        <v>0</v>
      </c>
      <c r="P35">
        <f t="shared" si="11"/>
        <v>0</v>
      </c>
      <c r="Q35">
        <f t="shared" si="11"/>
        <v>0</v>
      </c>
      <c r="R35">
        <f t="shared" si="11"/>
        <v>0</v>
      </c>
      <c r="S35">
        <f t="shared" si="11"/>
        <v>0</v>
      </c>
      <c r="T35" s="175"/>
      <c r="U35" s="175"/>
      <c r="V35" s="175"/>
      <c r="W35" t="e" vm="1">
        <f t="shared" si="5"/>
        <v>#VALUE!</v>
      </c>
      <c r="Y35" s="175" t="e" vm="1">
        <f t="shared" si="6"/>
        <v>#VALUE!</v>
      </c>
      <c r="Z35" s="175">
        <f t="shared" si="6"/>
        <v>0</v>
      </c>
      <c r="AA35" s="175">
        <f t="shared" si="6"/>
        <v>0</v>
      </c>
      <c r="AB35" s="175">
        <f t="shared" si="6"/>
        <v>0</v>
      </c>
      <c r="AC35" s="175">
        <f t="shared" si="6"/>
        <v>0</v>
      </c>
      <c r="AD35" t="e" vm="1">
        <f t="shared" si="12"/>
        <v>#VALUE!</v>
      </c>
      <c r="AF35" s="175" t="e" vm="1">
        <f t="shared" si="7"/>
        <v>#VALUE!</v>
      </c>
      <c r="AG35" s="175">
        <f t="shared" si="7"/>
        <v>0</v>
      </c>
      <c r="AH35" t="e" vm="1">
        <f t="shared" si="8"/>
        <v>#VALUE!</v>
      </c>
    </row>
    <row r="36" spans="1:34" ht="41.45">
      <c r="A36" t="s">
        <v>136</v>
      </c>
      <c r="B36" t="s">
        <v>136</v>
      </c>
      <c r="C36" s="172" t="s">
        <v>92</v>
      </c>
      <c r="D36" s="172" t="s">
        <v>124</v>
      </c>
      <c r="E36" t="s">
        <v>93</v>
      </c>
      <c r="F36" t="s">
        <v>105</v>
      </c>
      <c r="G36" cm="1">
        <f t="array" ref="G36">IF(OR(ISERROR($I$2),ISERROR($J$2),ISERROR($K$2)),0,IF(
    IF(SUMPRODUCT((TRIM(_xlfn.TEXTSPLIT(C36,"• "))&lt;&gt;"")*COUNTIF(J:J,SUBSTITUTE(TRIM(_xlfn.TEXTSPLIT(C36,"• ")),CHAR(10),"")))&gt;0,1,IF(C36="All",1,0))
    +
    IF(SUMPRODUCT((TRIM(_xlfn.TEXTSPLIT(E36,","))&lt;&gt;"")*COUNTIF(K:K,TRIM(_xlfn.TEXTSPLIT(E36,","))))&gt;0,1,IF(E36="All",1,0))
    +
    IF(SUMPRODUCT((TRIM(_xlfn.TEXTSPLIT(D36,"• "))&lt;&gt;"")*COUNTIF(I:I,SUBSTITUTE(TRIM(_xlfn.TEXTSPLIT(D36,"• ")),CHAR(10),"")))&gt;0,1,IF(D36="All",1,0))
    =3,
    1,
    IF(F36="All",1,0)
))</f>
        <v>0</v>
      </c>
      <c r="N36" s="175" t="e" vm="1">
        <f t="shared" si="3"/>
        <v>#VALUE!</v>
      </c>
      <c r="O36">
        <f t="shared" si="11"/>
        <v>0</v>
      </c>
      <c r="P36">
        <f t="shared" si="11"/>
        <v>0</v>
      </c>
      <c r="Q36">
        <f t="shared" si="11"/>
        <v>0</v>
      </c>
      <c r="R36">
        <f t="shared" si="11"/>
        <v>0</v>
      </c>
      <c r="S36">
        <f t="shared" si="11"/>
        <v>0</v>
      </c>
      <c r="T36" s="175"/>
      <c r="U36" s="175"/>
      <c r="V36" s="175"/>
      <c r="W36" t="e" vm="1">
        <f t="shared" si="5"/>
        <v>#VALUE!</v>
      </c>
      <c r="Y36" s="175" t="e" vm="1">
        <f t="shared" si="6"/>
        <v>#VALUE!</v>
      </c>
      <c r="Z36" s="175">
        <f t="shared" si="6"/>
        <v>0</v>
      </c>
      <c r="AA36" s="175">
        <f t="shared" si="6"/>
        <v>0</v>
      </c>
      <c r="AB36" s="175">
        <f t="shared" si="6"/>
        <v>0</v>
      </c>
      <c r="AC36" s="175">
        <f t="shared" si="6"/>
        <v>0</v>
      </c>
      <c r="AD36" t="e" vm="1">
        <f t="shared" si="12"/>
        <v>#VALUE!</v>
      </c>
      <c r="AF36" s="175" t="e" vm="1">
        <f t="shared" si="7"/>
        <v>#VALUE!</v>
      </c>
      <c r="AG36" s="175">
        <f t="shared" si="7"/>
        <v>0</v>
      </c>
      <c r="AH36" t="e" vm="1">
        <f t="shared" si="8"/>
        <v>#VALUE!</v>
      </c>
    </row>
    <row r="37" spans="1:34">
      <c r="A37" t="s">
        <v>137</v>
      </c>
      <c r="B37" t="s">
        <v>137</v>
      </c>
      <c r="C37" s="172">
        <v>0</v>
      </c>
      <c r="D37" s="172">
        <v>0</v>
      </c>
      <c r="E37" t="s">
        <v>93</v>
      </c>
      <c r="F37" t="s">
        <v>92</v>
      </c>
      <c r="G37" cm="1">
        <f t="array" ref="G37">IF(OR(ISERROR($I$2),ISERROR($J$2),ISERROR($K$2)),0,IF(
    IF(SUMPRODUCT((TRIM(_xlfn.TEXTSPLIT(C37,"• "))&lt;&gt;"")*COUNTIF(J:J,SUBSTITUTE(TRIM(_xlfn.TEXTSPLIT(C37,"• ")),CHAR(10),"")))&gt;0,1,IF(C37="All",1,0))
    +
    IF(SUMPRODUCT((TRIM(_xlfn.TEXTSPLIT(E37,","))&lt;&gt;"")*COUNTIF(K:K,TRIM(_xlfn.TEXTSPLIT(E37,","))))&gt;0,1,IF(E37="All",1,0))
    +
    IF(SUMPRODUCT((TRIM(_xlfn.TEXTSPLIT(D37,"• "))&lt;&gt;"")*COUNTIF(I:I,SUBSTITUTE(TRIM(_xlfn.TEXTSPLIT(D37,"• ")),CHAR(10),"")))&gt;0,1,IF(D37="All",1,0))
    =3,
    1,
    IF(F37="All",1,0)
))</f>
        <v>0</v>
      </c>
      <c r="N37" s="175" t="e" vm="1">
        <f t="shared" si="3"/>
        <v>#VALUE!</v>
      </c>
      <c r="O37">
        <f t="shared" si="11"/>
        <v>0</v>
      </c>
      <c r="P37">
        <f t="shared" si="11"/>
        <v>0</v>
      </c>
      <c r="Q37">
        <f t="shared" si="11"/>
        <v>0</v>
      </c>
      <c r="R37">
        <f t="shared" si="11"/>
        <v>0</v>
      </c>
      <c r="S37">
        <f t="shared" si="11"/>
        <v>0</v>
      </c>
      <c r="T37" s="175"/>
      <c r="U37" s="175"/>
      <c r="V37" s="175"/>
      <c r="W37" t="e" vm="1">
        <f t="shared" si="5"/>
        <v>#VALUE!</v>
      </c>
      <c r="Y37" s="175" t="e" vm="1">
        <f t="shared" si="6"/>
        <v>#VALUE!</v>
      </c>
      <c r="Z37" s="175">
        <f t="shared" si="6"/>
        <v>0</v>
      </c>
      <c r="AA37" s="175">
        <f t="shared" si="6"/>
        <v>0</v>
      </c>
      <c r="AB37" s="175">
        <f t="shared" si="6"/>
        <v>0</v>
      </c>
      <c r="AC37" s="175">
        <f t="shared" si="6"/>
        <v>0</v>
      </c>
      <c r="AD37" t="e" vm="1">
        <f t="shared" si="12"/>
        <v>#VALUE!</v>
      </c>
      <c r="AF37" s="175" t="e" vm="1">
        <f t="shared" si="7"/>
        <v>#VALUE!</v>
      </c>
      <c r="AG37" s="175">
        <f t="shared" si="7"/>
        <v>0</v>
      </c>
      <c r="AH37" t="e" vm="1">
        <f t="shared" si="8"/>
        <v>#VALUE!</v>
      </c>
    </row>
    <row r="38" spans="1:34" ht="55.15">
      <c r="A38" t="s">
        <v>138</v>
      </c>
      <c r="B38" t="s">
        <v>138</v>
      </c>
      <c r="C38" s="172" t="s">
        <v>99</v>
      </c>
      <c r="D38" s="172" t="s">
        <v>119</v>
      </c>
      <c r="E38" t="s">
        <v>93</v>
      </c>
      <c r="F38" t="s">
        <v>105</v>
      </c>
      <c r="G38" cm="1">
        <f t="array" ref="G38">IF(OR(ISERROR($I$2),ISERROR($J$2),ISERROR($K$2)),0,IF(
    IF(SUMPRODUCT((TRIM(_xlfn.TEXTSPLIT(C38,"• "))&lt;&gt;"")*COUNTIF(J:J,SUBSTITUTE(TRIM(_xlfn.TEXTSPLIT(C38,"• ")),CHAR(10),"")))&gt;0,1,IF(C38="All",1,0))
    +
    IF(SUMPRODUCT((TRIM(_xlfn.TEXTSPLIT(E38,","))&lt;&gt;"")*COUNTIF(K:K,TRIM(_xlfn.TEXTSPLIT(E38,","))))&gt;0,1,IF(E38="All",1,0))
    +
    IF(SUMPRODUCT((TRIM(_xlfn.TEXTSPLIT(D38,"• "))&lt;&gt;"")*COUNTIF(I:I,SUBSTITUTE(TRIM(_xlfn.TEXTSPLIT(D38,"• ")),CHAR(10),"")))&gt;0,1,IF(D38="All",1,0))
    =3,
    1,
    IF(F38="All",1,0)
))</f>
        <v>0</v>
      </c>
      <c r="N38" s="175" t="e" vm="1">
        <f t="shared" si="3"/>
        <v>#VALUE!</v>
      </c>
      <c r="O38">
        <f t="shared" si="11"/>
        <v>0</v>
      </c>
      <c r="P38">
        <f t="shared" si="11"/>
        <v>0</v>
      </c>
      <c r="Q38">
        <f t="shared" si="11"/>
        <v>0</v>
      </c>
      <c r="R38">
        <f t="shared" si="11"/>
        <v>0</v>
      </c>
      <c r="S38">
        <f t="shared" si="11"/>
        <v>0</v>
      </c>
      <c r="T38" s="175"/>
      <c r="U38" s="175"/>
      <c r="V38" s="175"/>
      <c r="W38" t="e" vm="1">
        <f t="shared" si="5"/>
        <v>#VALUE!</v>
      </c>
      <c r="Y38" s="175" t="e" vm="1">
        <f t="shared" si="6"/>
        <v>#VALUE!</v>
      </c>
      <c r="Z38" s="175">
        <f t="shared" si="6"/>
        <v>0</v>
      </c>
      <c r="AA38" s="175">
        <f t="shared" si="6"/>
        <v>0</v>
      </c>
      <c r="AB38" s="175">
        <f t="shared" si="6"/>
        <v>0</v>
      </c>
      <c r="AC38" s="175">
        <f t="shared" si="6"/>
        <v>0</v>
      </c>
      <c r="AD38" t="e" vm="1">
        <f t="shared" si="12"/>
        <v>#VALUE!</v>
      </c>
      <c r="AF38" s="175" t="e" vm="1">
        <f t="shared" si="7"/>
        <v>#VALUE!</v>
      </c>
      <c r="AG38" s="175">
        <f t="shared" si="7"/>
        <v>0</v>
      </c>
      <c r="AH38" t="e" vm="1">
        <f t="shared" si="8"/>
        <v>#VALUE!</v>
      </c>
    </row>
    <row r="39" spans="1:34" ht="55.15">
      <c r="A39" t="s">
        <v>139</v>
      </c>
      <c r="B39" t="s">
        <v>139</v>
      </c>
      <c r="C39" s="172" t="s">
        <v>99</v>
      </c>
      <c r="D39" s="172" t="s">
        <v>121</v>
      </c>
      <c r="E39" t="s">
        <v>93</v>
      </c>
      <c r="F39" t="s">
        <v>122</v>
      </c>
      <c r="G39" cm="1">
        <f t="array" ref="G39">IF(OR(ISERROR($I$2),ISERROR($J$2),ISERROR($K$2)),0,IF(
    IF(SUMPRODUCT((TRIM(_xlfn.TEXTSPLIT(C39,"• "))&lt;&gt;"")*COUNTIF(J:J,SUBSTITUTE(TRIM(_xlfn.TEXTSPLIT(C39,"• ")),CHAR(10),"")))&gt;0,1,IF(C39="All",1,0))
    +
    IF(SUMPRODUCT((TRIM(_xlfn.TEXTSPLIT(E39,","))&lt;&gt;"")*COUNTIF(K:K,TRIM(_xlfn.TEXTSPLIT(E39,","))))&gt;0,1,IF(E39="All",1,0))
    +
    IF(SUMPRODUCT((TRIM(_xlfn.TEXTSPLIT(D39,"• "))&lt;&gt;"")*COUNTIF(I:I,SUBSTITUTE(TRIM(_xlfn.TEXTSPLIT(D39,"• ")),CHAR(10),"")))&gt;0,1,IF(D39="All",1,0))
    =3,
    1,
    IF(F39="All",1,0)
))</f>
        <v>0</v>
      </c>
      <c r="N39" s="175" t="e" vm="1">
        <f t="shared" si="3"/>
        <v>#VALUE!</v>
      </c>
      <c r="O39">
        <f t="shared" si="11"/>
        <v>0</v>
      </c>
      <c r="P39">
        <f t="shared" si="11"/>
        <v>0</v>
      </c>
      <c r="Q39">
        <f t="shared" si="11"/>
        <v>0</v>
      </c>
      <c r="R39">
        <f t="shared" si="11"/>
        <v>0</v>
      </c>
      <c r="S39">
        <f t="shared" si="11"/>
        <v>0</v>
      </c>
      <c r="T39" s="175"/>
      <c r="U39" s="175"/>
      <c r="V39" s="175"/>
      <c r="W39" t="e" vm="1">
        <f t="shared" si="5"/>
        <v>#VALUE!</v>
      </c>
      <c r="Y39" s="175" t="e" vm="1">
        <f t="shared" si="6"/>
        <v>#VALUE!</v>
      </c>
      <c r="Z39" s="175">
        <f t="shared" si="6"/>
        <v>0</v>
      </c>
      <c r="AA39" s="175">
        <f t="shared" si="6"/>
        <v>0</v>
      </c>
      <c r="AB39" s="175">
        <f t="shared" si="6"/>
        <v>0</v>
      </c>
      <c r="AC39" s="175">
        <f t="shared" si="6"/>
        <v>0</v>
      </c>
      <c r="AD39" t="e" vm="1">
        <f t="shared" si="12"/>
        <v>#VALUE!</v>
      </c>
      <c r="AF39" s="175" t="e" vm="1">
        <f t="shared" si="7"/>
        <v>#VALUE!</v>
      </c>
      <c r="AG39" s="175">
        <f t="shared" si="7"/>
        <v>0</v>
      </c>
      <c r="AH39" t="e" vm="1">
        <f t="shared" si="8"/>
        <v>#VALUE!</v>
      </c>
    </row>
    <row r="40" spans="1:34" ht="41.45">
      <c r="A40" t="s">
        <v>140</v>
      </c>
      <c r="B40" t="s">
        <v>140</v>
      </c>
      <c r="C40" s="172" t="s">
        <v>92</v>
      </c>
      <c r="D40" s="172" t="s">
        <v>124</v>
      </c>
      <c r="E40" t="s">
        <v>93</v>
      </c>
      <c r="F40" t="s">
        <v>105</v>
      </c>
      <c r="G40" cm="1">
        <f t="array" ref="G40">IF(OR(ISERROR($I$2),ISERROR($J$2),ISERROR($K$2)),0,IF(
    IF(SUMPRODUCT((TRIM(_xlfn.TEXTSPLIT(C40,"• "))&lt;&gt;"")*COUNTIF(J:J,SUBSTITUTE(TRIM(_xlfn.TEXTSPLIT(C40,"• ")),CHAR(10),"")))&gt;0,1,IF(C40="All",1,0))
    +
    IF(SUMPRODUCT((TRIM(_xlfn.TEXTSPLIT(E40,","))&lt;&gt;"")*COUNTIF(K:K,TRIM(_xlfn.TEXTSPLIT(E40,","))))&gt;0,1,IF(E40="All",1,0))
    +
    IF(SUMPRODUCT((TRIM(_xlfn.TEXTSPLIT(D40,"• "))&lt;&gt;"")*COUNTIF(I:I,SUBSTITUTE(TRIM(_xlfn.TEXTSPLIT(D40,"• ")),CHAR(10),"")))&gt;0,1,IF(D40="All",1,0))
    =3,
    1,
    IF(F40="All",1,0)
))</f>
        <v>0</v>
      </c>
      <c r="N40" s="175" t="e" vm="1">
        <f t="shared" si="3"/>
        <v>#VALUE!</v>
      </c>
      <c r="O40">
        <f t="shared" si="11"/>
        <v>0</v>
      </c>
      <c r="P40">
        <f t="shared" si="11"/>
        <v>0</v>
      </c>
      <c r="Q40">
        <f t="shared" si="11"/>
        <v>0</v>
      </c>
      <c r="R40">
        <f t="shared" si="11"/>
        <v>0</v>
      </c>
      <c r="S40">
        <f t="shared" si="11"/>
        <v>0</v>
      </c>
      <c r="T40" s="175"/>
      <c r="U40" s="175"/>
      <c r="V40" s="175"/>
      <c r="W40" t="e" vm="1">
        <f t="shared" si="5"/>
        <v>#VALUE!</v>
      </c>
      <c r="Y40" s="175" t="e" vm="1">
        <f t="shared" si="6"/>
        <v>#VALUE!</v>
      </c>
      <c r="Z40" s="175">
        <f t="shared" si="6"/>
        <v>0</v>
      </c>
      <c r="AA40" s="175">
        <f t="shared" si="6"/>
        <v>0</v>
      </c>
      <c r="AB40" s="175">
        <f t="shared" si="6"/>
        <v>0</v>
      </c>
      <c r="AC40" s="175">
        <f t="shared" si="6"/>
        <v>0</v>
      </c>
      <c r="AD40" t="e" vm="1">
        <f t="shared" si="12"/>
        <v>#VALUE!</v>
      </c>
      <c r="AF40" s="175" t="e" vm="1">
        <f t="shared" si="7"/>
        <v>#VALUE!</v>
      </c>
      <c r="AG40" s="175">
        <f t="shared" si="7"/>
        <v>0</v>
      </c>
      <c r="AH40" t="e" vm="1">
        <f t="shared" si="8"/>
        <v>#VALUE!</v>
      </c>
    </row>
    <row r="41" spans="1:34">
      <c r="A41" t="s">
        <v>141</v>
      </c>
      <c r="B41" t="s">
        <v>141</v>
      </c>
      <c r="C41" s="172">
        <v>0</v>
      </c>
      <c r="D41" s="172">
        <v>0</v>
      </c>
      <c r="E41" t="s">
        <v>93</v>
      </c>
      <c r="F41" t="s">
        <v>92</v>
      </c>
      <c r="G41" cm="1">
        <f t="array" ref="G41">IF(OR(ISERROR($I$2),ISERROR($J$2),ISERROR($K$2)),0,IF(
    IF(SUMPRODUCT((TRIM(_xlfn.TEXTSPLIT(C41,"• "))&lt;&gt;"")*COUNTIF(J:J,SUBSTITUTE(TRIM(_xlfn.TEXTSPLIT(C41,"• ")),CHAR(10),"")))&gt;0,1,IF(C41="All",1,0))
    +
    IF(SUMPRODUCT((TRIM(_xlfn.TEXTSPLIT(E41,","))&lt;&gt;"")*COUNTIF(K:K,TRIM(_xlfn.TEXTSPLIT(E41,","))))&gt;0,1,IF(E41="All",1,0))
    +
    IF(SUMPRODUCT((TRIM(_xlfn.TEXTSPLIT(D41,"• "))&lt;&gt;"")*COUNTIF(I:I,SUBSTITUTE(TRIM(_xlfn.TEXTSPLIT(D41,"• ")),CHAR(10),"")))&gt;0,1,IF(D41="All",1,0))
    =3,
    1,
    IF(F41="All",1,0)
))</f>
        <v>0</v>
      </c>
      <c r="N41" s="175" t="e" vm="1">
        <f t="shared" si="3"/>
        <v>#VALUE!</v>
      </c>
      <c r="O41">
        <f t="shared" si="11"/>
        <v>0</v>
      </c>
      <c r="P41">
        <f t="shared" si="11"/>
        <v>0</v>
      </c>
      <c r="Q41">
        <f t="shared" si="11"/>
        <v>0</v>
      </c>
      <c r="R41">
        <f t="shared" si="11"/>
        <v>0</v>
      </c>
      <c r="S41">
        <f t="shared" si="11"/>
        <v>0</v>
      </c>
      <c r="T41" s="175"/>
      <c r="U41" s="175"/>
      <c r="V41" s="175"/>
      <c r="W41" t="e" vm="1">
        <f t="shared" si="5"/>
        <v>#VALUE!</v>
      </c>
      <c r="Y41" s="175" t="e" vm="1">
        <f t="shared" si="6"/>
        <v>#VALUE!</v>
      </c>
      <c r="Z41" s="175">
        <f t="shared" si="6"/>
        <v>0</v>
      </c>
      <c r="AA41" s="175">
        <f t="shared" si="6"/>
        <v>0</v>
      </c>
      <c r="AB41" s="175">
        <f t="shared" si="6"/>
        <v>0</v>
      </c>
      <c r="AC41" s="175">
        <f t="shared" si="6"/>
        <v>0</v>
      </c>
      <c r="AD41" t="e" vm="1">
        <f t="shared" si="12"/>
        <v>#VALUE!</v>
      </c>
      <c r="AF41" s="175" t="e" vm="1">
        <f t="shared" si="7"/>
        <v>#VALUE!</v>
      </c>
      <c r="AG41" s="175">
        <f t="shared" si="7"/>
        <v>0</v>
      </c>
      <c r="AH41" t="e" vm="1">
        <f t="shared" si="8"/>
        <v>#VALUE!</v>
      </c>
    </row>
    <row r="42" spans="1:34" ht="55.15">
      <c r="A42" t="s">
        <v>142</v>
      </c>
      <c r="B42" t="s">
        <v>142</v>
      </c>
      <c r="C42" s="172" t="s">
        <v>99</v>
      </c>
      <c r="D42" s="172" t="s">
        <v>143</v>
      </c>
      <c r="E42" t="s">
        <v>93</v>
      </c>
      <c r="F42" t="s">
        <v>105</v>
      </c>
      <c r="G42" cm="1">
        <f t="array" ref="G42">IF(OR(ISERROR($I$2),ISERROR($J$2),ISERROR($K$2)),0,IF(
    IF(SUMPRODUCT((TRIM(_xlfn.TEXTSPLIT(C42,"• "))&lt;&gt;"")*COUNTIF(J:J,SUBSTITUTE(TRIM(_xlfn.TEXTSPLIT(C42,"• ")),CHAR(10),"")))&gt;0,1,IF(C42="All",1,0))
    +
    IF(SUMPRODUCT((TRIM(_xlfn.TEXTSPLIT(E42,","))&lt;&gt;"")*COUNTIF(K:K,TRIM(_xlfn.TEXTSPLIT(E42,","))))&gt;0,1,IF(E42="All",1,0))
    +
    IF(SUMPRODUCT((TRIM(_xlfn.TEXTSPLIT(D42,"• "))&lt;&gt;"")*COUNTIF(I:I,SUBSTITUTE(TRIM(_xlfn.TEXTSPLIT(D42,"• ")),CHAR(10),"")))&gt;0,1,IF(D42="All",1,0))
    =3,
    1,
    IF(F42="All",1,0)
))</f>
        <v>0</v>
      </c>
      <c r="N42" s="175" t="e" vm="1">
        <f t="shared" si="3"/>
        <v>#VALUE!</v>
      </c>
      <c r="O42">
        <f t="shared" si="11"/>
        <v>0</v>
      </c>
      <c r="P42">
        <f t="shared" si="11"/>
        <v>0</v>
      </c>
      <c r="Q42">
        <f t="shared" si="11"/>
        <v>0</v>
      </c>
      <c r="R42">
        <f t="shared" si="11"/>
        <v>0</v>
      </c>
      <c r="S42">
        <f t="shared" si="11"/>
        <v>0</v>
      </c>
      <c r="T42" s="175"/>
      <c r="U42" s="175"/>
      <c r="V42" s="175"/>
      <c r="W42" t="e" vm="1">
        <f t="shared" si="5"/>
        <v>#VALUE!</v>
      </c>
      <c r="Y42" s="175" t="e" vm="1">
        <f t="shared" si="6"/>
        <v>#VALUE!</v>
      </c>
      <c r="Z42" s="175">
        <f t="shared" si="6"/>
        <v>0</v>
      </c>
      <c r="AA42" s="175">
        <f t="shared" si="6"/>
        <v>0</v>
      </c>
      <c r="AB42" s="175">
        <f t="shared" si="6"/>
        <v>0</v>
      </c>
      <c r="AC42" s="175">
        <f t="shared" si="6"/>
        <v>0</v>
      </c>
      <c r="AD42" t="e" vm="1">
        <f t="shared" si="12"/>
        <v>#VALUE!</v>
      </c>
      <c r="AF42" s="175" t="e" vm="1">
        <f t="shared" si="7"/>
        <v>#VALUE!</v>
      </c>
      <c r="AG42" s="175">
        <f t="shared" si="7"/>
        <v>0</v>
      </c>
      <c r="AH42" t="e" vm="1">
        <f t="shared" si="8"/>
        <v>#VALUE!</v>
      </c>
    </row>
    <row r="43" spans="1:34" ht="55.15">
      <c r="A43" t="s">
        <v>144</v>
      </c>
      <c r="B43" t="s">
        <v>144</v>
      </c>
      <c r="C43" s="172" t="s">
        <v>99</v>
      </c>
      <c r="D43" s="172" t="s">
        <v>121</v>
      </c>
      <c r="E43" t="s">
        <v>93</v>
      </c>
      <c r="F43" t="s">
        <v>122</v>
      </c>
      <c r="G43" cm="1">
        <f t="array" ref="G43">IF(OR(ISERROR($I$2),ISERROR($J$2),ISERROR($K$2)),0,IF(
    IF(SUMPRODUCT((TRIM(_xlfn.TEXTSPLIT(C43,"• "))&lt;&gt;"")*COUNTIF(J:J,SUBSTITUTE(TRIM(_xlfn.TEXTSPLIT(C43,"• ")),CHAR(10),"")))&gt;0,1,IF(C43="All",1,0))
    +
    IF(SUMPRODUCT((TRIM(_xlfn.TEXTSPLIT(E43,","))&lt;&gt;"")*COUNTIF(K:K,TRIM(_xlfn.TEXTSPLIT(E43,","))))&gt;0,1,IF(E43="All",1,0))
    +
    IF(SUMPRODUCT((TRIM(_xlfn.TEXTSPLIT(D43,"• "))&lt;&gt;"")*COUNTIF(I:I,SUBSTITUTE(TRIM(_xlfn.TEXTSPLIT(D43,"• ")),CHAR(10),"")))&gt;0,1,IF(D43="All",1,0))
    =3,
    1,
    IF(F43="All",1,0)
))</f>
        <v>0</v>
      </c>
      <c r="N43" s="175" t="e" vm="1">
        <f t="shared" si="3"/>
        <v>#VALUE!</v>
      </c>
      <c r="O43">
        <f t="shared" ref="O43:S52" si="13">IF(O$1="",0,IF(ISNUMBER(SEARCH(O$1,$D43)),1,0))</f>
        <v>0</v>
      </c>
      <c r="P43">
        <f t="shared" si="13"/>
        <v>0</v>
      </c>
      <c r="Q43">
        <f t="shared" si="13"/>
        <v>0</v>
      </c>
      <c r="R43">
        <f t="shared" si="13"/>
        <v>0</v>
      </c>
      <c r="S43">
        <f t="shared" si="13"/>
        <v>0</v>
      </c>
      <c r="T43" s="175"/>
      <c r="U43" s="175"/>
      <c r="V43" s="175"/>
      <c r="W43" t="e" vm="1">
        <f t="shared" si="5"/>
        <v>#VALUE!</v>
      </c>
      <c r="Y43" s="175" t="e" vm="1">
        <f t="shared" si="6"/>
        <v>#VALUE!</v>
      </c>
      <c r="Z43" s="175">
        <f t="shared" si="6"/>
        <v>0</v>
      </c>
      <c r="AA43" s="175">
        <f t="shared" si="6"/>
        <v>0</v>
      </c>
      <c r="AB43" s="175">
        <f t="shared" si="6"/>
        <v>0</v>
      </c>
      <c r="AC43" s="175">
        <f t="shared" si="6"/>
        <v>0</v>
      </c>
      <c r="AD43" t="e" vm="1">
        <f t="shared" si="12"/>
        <v>#VALUE!</v>
      </c>
      <c r="AF43" s="175" t="e" vm="1">
        <f t="shared" si="7"/>
        <v>#VALUE!</v>
      </c>
      <c r="AG43" s="175">
        <f t="shared" si="7"/>
        <v>0</v>
      </c>
      <c r="AH43" t="e" vm="1">
        <f t="shared" si="8"/>
        <v>#VALUE!</v>
      </c>
    </row>
    <row r="44" spans="1:34" ht="41.45">
      <c r="A44" t="s">
        <v>145</v>
      </c>
      <c r="B44" t="s">
        <v>145</v>
      </c>
      <c r="C44" s="172" t="s">
        <v>92</v>
      </c>
      <c r="D44" s="172" t="s">
        <v>124</v>
      </c>
      <c r="E44" t="s">
        <v>93</v>
      </c>
      <c r="F44" t="s">
        <v>105</v>
      </c>
      <c r="G44" cm="1">
        <f t="array" ref="G44">IF(OR(ISERROR($I$2),ISERROR($J$2),ISERROR($K$2)),0,IF(
    IF(SUMPRODUCT((TRIM(_xlfn.TEXTSPLIT(C44,"• "))&lt;&gt;"")*COUNTIF(J:J,SUBSTITUTE(TRIM(_xlfn.TEXTSPLIT(C44,"• ")),CHAR(10),"")))&gt;0,1,IF(C44="All",1,0))
    +
    IF(SUMPRODUCT((TRIM(_xlfn.TEXTSPLIT(E44,","))&lt;&gt;"")*COUNTIF(K:K,TRIM(_xlfn.TEXTSPLIT(E44,","))))&gt;0,1,IF(E44="All",1,0))
    +
    IF(SUMPRODUCT((TRIM(_xlfn.TEXTSPLIT(D44,"• "))&lt;&gt;"")*COUNTIF(I:I,SUBSTITUTE(TRIM(_xlfn.TEXTSPLIT(D44,"• ")),CHAR(10),"")))&gt;0,1,IF(D44="All",1,0))
    =3,
    1,
    IF(F44="All",1,0)
))</f>
        <v>0</v>
      </c>
      <c r="N44" s="175" t="e" vm="1">
        <f t="shared" si="3"/>
        <v>#VALUE!</v>
      </c>
      <c r="O44">
        <f t="shared" si="13"/>
        <v>0</v>
      </c>
      <c r="P44">
        <f t="shared" si="13"/>
        <v>0</v>
      </c>
      <c r="Q44">
        <f t="shared" si="13"/>
        <v>0</v>
      </c>
      <c r="R44">
        <f t="shared" si="13"/>
        <v>0</v>
      </c>
      <c r="S44">
        <f t="shared" si="13"/>
        <v>0</v>
      </c>
      <c r="T44" s="175"/>
      <c r="U44" s="175"/>
      <c r="V44" s="175"/>
      <c r="W44" t="e" vm="1">
        <f t="shared" si="5"/>
        <v>#VALUE!</v>
      </c>
      <c r="Y44" s="175" t="e" vm="1">
        <f t="shared" si="6"/>
        <v>#VALUE!</v>
      </c>
      <c r="Z44" s="175">
        <f t="shared" si="6"/>
        <v>0</v>
      </c>
      <c r="AA44" s="175">
        <f t="shared" si="6"/>
        <v>0</v>
      </c>
      <c r="AB44" s="175">
        <f t="shared" si="6"/>
        <v>0</v>
      </c>
      <c r="AC44" s="175">
        <f t="shared" si="6"/>
        <v>0</v>
      </c>
      <c r="AD44" t="e" vm="1">
        <f t="shared" si="12"/>
        <v>#VALUE!</v>
      </c>
      <c r="AF44" s="175" t="e" vm="1">
        <f t="shared" si="7"/>
        <v>#VALUE!</v>
      </c>
      <c r="AG44" s="175">
        <f t="shared" si="7"/>
        <v>0</v>
      </c>
      <c r="AH44" t="e" vm="1">
        <f t="shared" si="8"/>
        <v>#VALUE!</v>
      </c>
    </row>
    <row r="45" spans="1:34">
      <c r="A45" t="s">
        <v>146</v>
      </c>
      <c r="B45" t="s">
        <v>146</v>
      </c>
      <c r="C45" s="172">
        <v>0</v>
      </c>
      <c r="D45" s="172">
        <v>0</v>
      </c>
      <c r="E45" t="s">
        <v>93</v>
      </c>
      <c r="F45" t="s">
        <v>92</v>
      </c>
      <c r="G45" cm="1">
        <f t="array" ref="G45">IF(OR(ISERROR($I$2),ISERROR($J$2),ISERROR($K$2)),0,IF(
    IF(SUMPRODUCT((TRIM(_xlfn.TEXTSPLIT(C45,"• "))&lt;&gt;"")*COUNTIF(J:J,SUBSTITUTE(TRIM(_xlfn.TEXTSPLIT(C45,"• ")),CHAR(10),"")))&gt;0,1,IF(C45="All",1,0))
    +
    IF(SUMPRODUCT((TRIM(_xlfn.TEXTSPLIT(E45,","))&lt;&gt;"")*COUNTIF(K:K,TRIM(_xlfn.TEXTSPLIT(E45,","))))&gt;0,1,IF(E45="All",1,0))
    +
    IF(SUMPRODUCT((TRIM(_xlfn.TEXTSPLIT(D45,"• "))&lt;&gt;"")*COUNTIF(I:I,SUBSTITUTE(TRIM(_xlfn.TEXTSPLIT(D45,"• ")),CHAR(10),"")))&gt;0,1,IF(D45="All",1,0))
    =3,
    1,
    IF(F45="All",1,0)
))</f>
        <v>0</v>
      </c>
      <c r="N45" s="175" t="e" vm="1">
        <f t="shared" si="3"/>
        <v>#VALUE!</v>
      </c>
      <c r="O45">
        <f t="shared" si="13"/>
        <v>0</v>
      </c>
      <c r="P45">
        <f t="shared" si="13"/>
        <v>0</v>
      </c>
      <c r="Q45">
        <f t="shared" si="13"/>
        <v>0</v>
      </c>
      <c r="R45">
        <f t="shared" si="13"/>
        <v>0</v>
      </c>
      <c r="S45">
        <f t="shared" si="13"/>
        <v>0</v>
      </c>
      <c r="T45" s="175"/>
      <c r="U45" s="175"/>
      <c r="V45" s="175"/>
      <c r="W45" t="e" vm="1">
        <f t="shared" si="5"/>
        <v>#VALUE!</v>
      </c>
      <c r="Y45" s="175" t="e" vm="1">
        <f t="shared" ref="Y45:Y108" si="14">IF(Y$1="",0,IF(ISNUMBER(SEARCH(Y$1,$C45)),1,0))</f>
        <v>#VALUE!</v>
      </c>
      <c r="Z45" s="175">
        <f t="shared" ref="Z45:AC76" si="15">IF(Z$1="",0,IF(ISNUMBER(SEARCH(Z$1,$C45)),1,0))</f>
        <v>0</v>
      </c>
      <c r="AA45" s="175">
        <f t="shared" si="15"/>
        <v>0</v>
      </c>
      <c r="AB45" s="175">
        <f t="shared" si="15"/>
        <v>0</v>
      </c>
      <c r="AC45" s="175">
        <f t="shared" si="15"/>
        <v>0</v>
      </c>
      <c r="AD45" t="e" vm="1">
        <f t="shared" si="12"/>
        <v>#VALUE!</v>
      </c>
      <c r="AF45" s="175" t="e" vm="1">
        <f t="shared" si="7"/>
        <v>#VALUE!</v>
      </c>
      <c r="AG45" s="175">
        <f t="shared" si="7"/>
        <v>0</v>
      </c>
      <c r="AH45" t="e" vm="1">
        <f t="shared" si="8"/>
        <v>#VALUE!</v>
      </c>
    </row>
    <row r="46" spans="1:34" ht="55.15">
      <c r="A46" t="s">
        <v>147</v>
      </c>
      <c r="B46" t="s">
        <v>147</v>
      </c>
      <c r="C46" s="172" t="s">
        <v>99</v>
      </c>
      <c r="D46" s="172" t="s">
        <v>119</v>
      </c>
      <c r="E46" t="s">
        <v>93</v>
      </c>
      <c r="F46" t="s">
        <v>105</v>
      </c>
      <c r="G46" cm="1">
        <f t="array" ref="G46">IF(OR(ISERROR($I$2),ISERROR($J$2),ISERROR($K$2)),0,IF(
    IF(SUMPRODUCT((TRIM(_xlfn.TEXTSPLIT(C46,"• "))&lt;&gt;"")*COUNTIF(J:J,SUBSTITUTE(TRIM(_xlfn.TEXTSPLIT(C46,"• ")),CHAR(10),"")))&gt;0,1,IF(C46="All",1,0))
    +
    IF(SUMPRODUCT((TRIM(_xlfn.TEXTSPLIT(E46,","))&lt;&gt;"")*COUNTIF(K:K,TRIM(_xlfn.TEXTSPLIT(E46,","))))&gt;0,1,IF(E46="All",1,0))
    +
    IF(SUMPRODUCT((TRIM(_xlfn.TEXTSPLIT(D46,"• "))&lt;&gt;"")*COUNTIF(I:I,SUBSTITUTE(TRIM(_xlfn.TEXTSPLIT(D46,"• ")),CHAR(10),"")))&gt;0,1,IF(D46="All",1,0))
    =3,
    1,
    IF(F46="All",1,0)
))</f>
        <v>0</v>
      </c>
      <c r="N46" s="175" t="e" vm="1">
        <f t="shared" si="3"/>
        <v>#VALUE!</v>
      </c>
      <c r="O46">
        <f t="shared" si="13"/>
        <v>0</v>
      </c>
      <c r="P46">
        <f t="shared" si="13"/>
        <v>0</v>
      </c>
      <c r="Q46">
        <f t="shared" si="13"/>
        <v>0</v>
      </c>
      <c r="R46">
        <f t="shared" si="13"/>
        <v>0</v>
      </c>
      <c r="S46">
        <f t="shared" si="13"/>
        <v>0</v>
      </c>
      <c r="T46" s="175"/>
      <c r="U46" s="175"/>
      <c r="V46" s="175"/>
      <c r="W46" t="e" vm="1">
        <f t="shared" si="5"/>
        <v>#VALUE!</v>
      </c>
      <c r="Y46" s="175" t="e" vm="1">
        <f t="shared" si="14"/>
        <v>#VALUE!</v>
      </c>
      <c r="Z46" s="175">
        <f t="shared" si="15"/>
        <v>0</v>
      </c>
      <c r="AA46" s="175">
        <f t="shared" si="15"/>
        <v>0</v>
      </c>
      <c r="AB46" s="175">
        <f t="shared" si="15"/>
        <v>0</v>
      </c>
      <c r="AC46" s="175">
        <f t="shared" si="15"/>
        <v>0</v>
      </c>
      <c r="AD46" t="e" vm="1">
        <f t="shared" si="12"/>
        <v>#VALUE!</v>
      </c>
      <c r="AF46" s="175" t="e" vm="1">
        <f t="shared" si="7"/>
        <v>#VALUE!</v>
      </c>
      <c r="AG46" s="175">
        <f t="shared" si="7"/>
        <v>0</v>
      </c>
      <c r="AH46" t="e" vm="1">
        <f t="shared" si="8"/>
        <v>#VALUE!</v>
      </c>
    </row>
    <row r="47" spans="1:34" ht="55.15">
      <c r="A47" t="s">
        <v>148</v>
      </c>
      <c r="B47" t="s">
        <v>148</v>
      </c>
      <c r="C47" s="172" t="s">
        <v>99</v>
      </c>
      <c r="D47" s="172" t="s">
        <v>121</v>
      </c>
      <c r="E47" t="s">
        <v>93</v>
      </c>
      <c r="F47" t="s">
        <v>122</v>
      </c>
      <c r="G47" cm="1">
        <f t="array" ref="G47">IF(OR(ISERROR($I$2),ISERROR($J$2),ISERROR($K$2)),0,IF(
    IF(SUMPRODUCT((TRIM(_xlfn.TEXTSPLIT(C47,"• "))&lt;&gt;"")*COUNTIF(J:J,SUBSTITUTE(TRIM(_xlfn.TEXTSPLIT(C47,"• ")),CHAR(10),"")))&gt;0,1,IF(C47="All",1,0))
    +
    IF(SUMPRODUCT((TRIM(_xlfn.TEXTSPLIT(E47,","))&lt;&gt;"")*COUNTIF(K:K,TRIM(_xlfn.TEXTSPLIT(E47,","))))&gt;0,1,IF(E47="All",1,0))
    +
    IF(SUMPRODUCT((TRIM(_xlfn.TEXTSPLIT(D47,"• "))&lt;&gt;"")*COUNTIF(I:I,SUBSTITUTE(TRIM(_xlfn.TEXTSPLIT(D47,"• ")),CHAR(10),"")))&gt;0,1,IF(D47="All",1,0))
    =3,
    1,
    IF(F47="All",1,0)
))</f>
        <v>0</v>
      </c>
      <c r="N47" s="175" t="e" vm="1">
        <f t="shared" si="3"/>
        <v>#VALUE!</v>
      </c>
      <c r="O47">
        <f t="shared" si="13"/>
        <v>0</v>
      </c>
      <c r="P47">
        <f t="shared" si="13"/>
        <v>0</v>
      </c>
      <c r="Q47">
        <f t="shared" si="13"/>
        <v>0</v>
      </c>
      <c r="R47">
        <f t="shared" si="13"/>
        <v>0</v>
      </c>
      <c r="S47">
        <f t="shared" si="13"/>
        <v>0</v>
      </c>
      <c r="T47" s="175"/>
      <c r="U47" s="175"/>
      <c r="V47" s="175"/>
      <c r="W47" t="e" vm="1">
        <f t="shared" si="5"/>
        <v>#VALUE!</v>
      </c>
      <c r="Y47" s="175" t="e" vm="1">
        <f t="shared" si="14"/>
        <v>#VALUE!</v>
      </c>
      <c r="Z47" s="175">
        <f t="shared" si="15"/>
        <v>0</v>
      </c>
      <c r="AA47" s="175">
        <f t="shared" si="15"/>
        <v>0</v>
      </c>
      <c r="AB47" s="175">
        <f t="shared" si="15"/>
        <v>0</v>
      </c>
      <c r="AC47" s="175">
        <f t="shared" si="15"/>
        <v>0</v>
      </c>
      <c r="AD47" t="e" vm="1">
        <f t="shared" si="12"/>
        <v>#VALUE!</v>
      </c>
      <c r="AF47" s="175" t="e" vm="1">
        <f t="shared" si="7"/>
        <v>#VALUE!</v>
      </c>
      <c r="AG47" s="175">
        <f t="shared" si="7"/>
        <v>0</v>
      </c>
      <c r="AH47" t="e" vm="1">
        <f t="shared" si="8"/>
        <v>#VALUE!</v>
      </c>
    </row>
    <row r="48" spans="1:34" ht="41.45">
      <c r="A48" t="s">
        <v>149</v>
      </c>
      <c r="B48" t="s">
        <v>149</v>
      </c>
      <c r="C48" s="172" t="s">
        <v>92</v>
      </c>
      <c r="D48" s="172" t="s">
        <v>124</v>
      </c>
      <c r="E48" t="s">
        <v>93</v>
      </c>
      <c r="F48" t="s">
        <v>105</v>
      </c>
      <c r="G48" cm="1">
        <f t="array" ref="G48">IF(OR(ISERROR($I$2),ISERROR($J$2),ISERROR($K$2)),0,IF(
    IF(SUMPRODUCT((TRIM(_xlfn.TEXTSPLIT(C48,"• "))&lt;&gt;"")*COUNTIF(J:J,SUBSTITUTE(TRIM(_xlfn.TEXTSPLIT(C48,"• ")),CHAR(10),"")))&gt;0,1,IF(C48="All",1,0))
    +
    IF(SUMPRODUCT((TRIM(_xlfn.TEXTSPLIT(E48,","))&lt;&gt;"")*COUNTIF(K:K,TRIM(_xlfn.TEXTSPLIT(E48,","))))&gt;0,1,IF(E48="All",1,0))
    +
    IF(SUMPRODUCT((TRIM(_xlfn.TEXTSPLIT(D48,"• "))&lt;&gt;"")*COUNTIF(I:I,SUBSTITUTE(TRIM(_xlfn.TEXTSPLIT(D48,"• ")),CHAR(10),"")))&gt;0,1,IF(D48="All",1,0))
    =3,
    1,
    IF(F48="All",1,0)
))</f>
        <v>0</v>
      </c>
      <c r="N48" s="175" t="e" vm="1">
        <f t="shared" si="3"/>
        <v>#VALUE!</v>
      </c>
      <c r="O48">
        <f t="shared" si="13"/>
        <v>0</v>
      </c>
      <c r="P48">
        <f t="shared" si="13"/>
        <v>0</v>
      </c>
      <c r="Q48">
        <f t="shared" si="13"/>
        <v>0</v>
      </c>
      <c r="R48">
        <f t="shared" si="13"/>
        <v>0</v>
      </c>
      <c r="S48">
        <f t="shared" si="13"/>
        <v>0</v>
      </c>
      <c r="T48" s="175"/>
      <c r="U48" s="175"/>
      <c r="V48" s="175"/>
      <c r="W48" t="e" vm="1">
        <f t="shared" si="5"/>
        <v>#VALUE!</v>
      </c>
      <c r="Y48" s="175" t="e" vm="1">
        <f t="shared" si="14"/>
        <v>#VALUE!</v>
      </c>
      <c r="Z48" s="175">
        <f t="shared" si="15"/>
        <v>0</v>
      </c>
      <c r="AA48" s="175">
        <f t="shared" si="15"/>
        <v>0</v>
      </c>
      <c r="AB48" s="175">
        <f t="shared" si="15"/>
        <v>0</v>
      </c>
      <c r="AC48" s="175">
        <f t="shared" si="15"/>
        <v>0</v>
      </c>
      <c r="AD48" t="e" vm="1">
        <f t="shared" si="12"/>
        <v>#VALUE!</v>
      </c>
      <c r="AF48" s="175" t="e" vm="1">
        <f t="shared" si="7"/>
        <v>#VALUE!</v>
      </c>
      <c r="AG48" s="175">
        <f t="shared" si="7"/>
        <v>0</v>
      </c>
      <c r="AH48" t="e" vm="1">
        <f t="shared" si="8"/>
        <v>#VALUE!</v>
      </c>
    </row>
    <row r="49" spans="1:34">
      <c r="A49" t="s">
        <v>150</v>
      </c>
      <c r="B49" t="s">
        <v>150</v>
      </c>
      <c r="C49" s="172" t="s">
        <v>92</v>
      </c>
      <c r="D49" s="172" t="s">
        <v>92</v>
      </c>
      <c r="E49" t="s">
        <v>93</v>
      </c>
      <c r="F49" t="s">
        <v>92</v>
      </c>
      <c r="G49" cm="1">
        <f t="array" ref="G49">IF(OR(ISERROR($I$2),ISERROR($J$2),ISERROR($K$2)),0,IF(
    IF(SUMPRODUCT((TRIM(_xlfn.TEXTSPLIT(C49,"• "))&lt;&gt;"")*COUNTIF(J:J,SUBSTITUTE(TRIM(_xlfn.TEXTSPLIT(C49,"• ")),CHAR(10),"")))&gt;0,1,IF(C49="All",1,0))
    +
    IF(SUMPRODUCT((TRIM(_xlfn.TEXTSPLIT(E49,","))&lt;&gt;"")*COUNTIF(K:K,TRIM(_xlfn.TEXTSPLIT(E49,","))))&gt;0,1,IF(E49="All",1,0))
    +
    IF(SUMPRODUCT((TRIM(_xlfn.TEXTSPLIT(D49,"• "))&lt;&gt;"")*COUNTIF(I:I,SUBSTITUTE(TRIM(_xlfn.TEXTSPLIT(D49,"• ")),CHAR(10),"")))&gt;0,1,IF(D49="All",1,0))
    =3,
    1,
    IF(F49="All",1,0)
))</f>
        <v>0</v>
      </c>
      <c r="N49" s="175" t="e" vm="1">
        <f t="shared" si="3"/>
        <v>#VALUE!</v>
      </c>
      <c r="O49">
        <f t="shared" si="13"/>
        <v>0</v>
      </c>
      <c r="P49">
        <f t="shared" si="13"/>
        <v>0</v>
      </c>
      <c r="Q49">
        <f t="shared" si="13"/>
        <v>0</v>
      </c>
      <c r="R49">
        <f t="shared" si="13"/>
        <v>0</v>
      </c>
      <c r="S49">
        <f t="shared" si="13"/>
        <v>0</v>
      </c>
      <c r="T49" s="175"/>
      <c r="U49" s="175"/>
      <c r="V49" s="175"/>
      <c r="W49" t="e" vm="1">
        <f t="shared" si="5"/>
        <v>#VALUE!</v>
      </c>
      <c r="Y49" s="175" t="e" vm="1">
        <f t="shared" si="14"/>
        <v>#VALUE!</v>
      </c>
      <c r="Z49" s="175">
        <f t="shared" si="15"/>
        <v>0</v>
      </c>
      <c r="AA49" s="175">
        <f t="shared" si="15"/>
        <v>0</v>
      </c>
      <c r="AB49" s="175">
        <f t="shared" si="15"/>
        <v>0</v>
      </c>
      <c r="AC49" s="175">
        <f t="shared" si="15"/>
        <v>0</v>
      </c>
      <c r="AD49" t="e" vm="1">
        <f t="shared" si="12"/>
        <v>#VALUE!</v>
      </c>
      <c r="AF49" s="175" t="e" vm="1">
        <f t="shared" si="7"/>
        <v>#VALUE!</v>
      </c>
      <c r="AG49" s="175">
        <f t="shared" si="7"/>
        <v>0</v>
      </c>
      <c r="AH49" t="e" vm="1">
        <f t="shared" si="8"/>
        <v>#VALUE!</v>
      </c>
    </row>
    <row r="50" spans="1:34" ht="27.6">
      <c r="A50" t="s">
        <v>151</v>
      </c>
      <c r="B50" t="s">
        <v>151</v>
      </c>
      <c r="C50" s="172" t="s">
        <v>152</v>
      </c>
      <c r="D50" s="172" t="s">
        <v>153</v>
      </c>
      <c r="E50" t="s">
        <v>93</v>
      </c>
      <c r="F50" t="s">
        <v>154</v>
      </c>
      <c r="G50" cm="1">
        <f t="array" ref="G50">IF(OR(ISERROR($I$2),ISERROR($J$2),ISERROR($K$2)),0,IF(
    IF(SUMPRODUCT((TRIM(_xlfn.TEXTSPLIT(C50,"• "))&lt;&gt;"")*COUNTIF(J:J,SUBSTITUTE(TRIM(_xlfn.TEXTSPLIT(C50,"• ")),CHAR(10),"")))&gt;0,1,IF(C50="All",1,0))
    +
    IF(SUMPRODUCT((TRIM(_xlfn.TEXTSPLIT(E50,","))&lt;&gt;"")*COUNTIF(K:K,TRIM(_xlfn.TEXTSPLIT(E50,","))))&gt;0,1,IF(E50="All",1,0))
    +
    IF(SUMPRODUCT((TRIM(_xlfn.TEXTSPLIT(D50,"• "))&lt;&gt;"")*COUNTIF(I:I,SUBSTITUTE(TRIM(_xlfn.TEXTSPLIT(D50,"• ")),CHAR(10),"")))&gt;0,1,IF(D50="All",1,0))
    =3,
    1,
    IF(F50="All",1,0)
))</f>
        <v>0</v>
      </c>
      <c r="N50" s="175" t="e" vm="1">
        <f t="shared" si="3"/>
        <v>#VALUE!</v>
      </c>
      <c r="O50">
        <f t="shared" si="13"/>
        <v>0</v>
      </c>
      <c r="P50">
        <f t="shared" si="13"/>
        <v>0</v>
      </c>
      <c r="Q50">
        <f t="shared" si="13"/>
        <v>0</v>
      </c>
      <c r="R50">
        <f t="shared" si="13"/>
        <v>0</v>
      </c>
      <c r="S50">
        <f t="shared" si="13"/>
        <v>0</v>
      </c>
      <c r="T50" s="175"/>
      <c r="U50" s="175"/>
      <c r="V50" s="175"/>
      <c r="W50" t="e" vm="1">
        <f t="shared" si="5"/>
        <v>#VALUE!</v>
      </c>
      <c r="Y50" s="175" t="e" vm="1">
        <f t="shared" si="14"/>
        <v>#VALUE!</v>
      </c>
      <c r="Z50" s="175">
        <f t="shared" si="15"/>
        <v>0</v>
      </c>
      <c r="AA50" s="175">
        <f t="shared" si="15"/>
        <v>0</v>
      </c>
      <c r="AB50" s="175">
        <f t="shared" si="15"/>
        <v>0</v>
      </c>
      <c r="AC50" s="175">
        <f t="shared" si="15"/>
        <v>0</v>
      </c>
      <c r="AD50" t="e" vm="1">
        <f t="shared" si="12"/>
        <v>#VALUE!</v>
      </c>
      <c r="AF50" s="175" t="e" vm="1">
        <f t="shared" si="7"/>
        <v>#VALUE!</v>
      </c>
      <c r="AG50" s="175">
        <f t="shared" si="7"/>
        <v>0</v>
      </c>
      <c r="AH50" t="e" vm="1">
        <f t="shared" si="8"/>
        <v>#VALUE!</v>
      </c>
    </row>
    <row r="51" spans="1:34">
      <c r="A51" t="s">
        <v>155</v>
      </c>
      <c r="B51" t="s">
        <v>155</v>
      </c>
      <c r="C51" s="172" t="s">
        <v>92</v>
      </c>
      <c r="D51" s="172" t="s">
        <v>92</v>
      </c>
      <c r="E51" t="s">
        <v>93</v>
      </c>
      <c r="F51" t="s">
        <v>92</v>
      </c>
      <c r="G51" cm="1">
        <f t="array" ref="G51">IF(OR(ISERROR($I$2),ISERROR($J$2),ISERROR($K$2)),0,IF(
    IF(SUMPRODUCT((TRIM(_xlfn.TEXTSPLIT(C51,"• "))&lt;&gt;"")*COUNTIF(J:J,SUBSTITUTE(TRIM(_xlfn.TEXTSPLIT(C51,"• ")),CHAR(10),"")))&gt;0,1,IF(C51="All",1,0))
    +
    IF(SUMPRODUCT((TRIM(_xlfn.TEXTSPLIT(E51,","))&lt;&gt;"")*COUNTIF(K:K,TRIM(_xlfn.TEXTSPLIT(E51,","))))&gt;0,1,IF(E51="All",1,0))
    +
    IF(SUMPRODUCT((TRIM(_xlfn.TEXTSPLIT(D51,"• "))&lt;&gt;"")*COUNTIF(I:I,SUBSTITUTE(TRIM(_xlfn.TEXTSPLIT(D51,"• ")),CHAR(10),"")))&gt;0,1,IF(D51="All",1,0))
    =3,
    1,
    IF(F51="All",1,0)
))</f>
        <v>0</v>
      </c>
      <c r="N51" s="175" t="e" vm="1">
        <f t="shared" si="3"/>
        <v>#VALUE!</v>
      </c>
      <c r="O51">
        <f t="shared" si="13"/>
        <v>0</v>
      </c>
      <c r="P51">
        <f t="shared" si="13"/>
        <v>0</v>
      </c>
      <c r="Q51">
        <f t="shared" si="13"/>
        <v>0</v>
      </c>
      <c r="R51">
        <f t="shared" si="13"/>
        <v>0</v>
      </c>
      <c r="S51">
        <f t="shared" si="13"/>
        <v>0</v>
      </c>
      <c r="T51" s="175"/>
      <c r="U51" s="175"/>
      <c r="V51" s="175"/>
      <c r="W51" t="e" vm="1">
        <f t="shared" si="5"/>
        <v>#VALUE!</v>
      </c>
      <c r="Y51" s="175" t="e" vm="1">
        <f t="shared" si="14"/>
        <v>#VALUE!</v>
      </c>
      <c r="Z51" s="175">
        <f t="shared" si="15"/>
        <v>0</v>
      </c>
      <c r="AA51" s="175">
        <f t="shared" si="15"/>
        <v>0</v>
      </c>
      <c r="AB51" s="175">
        <f t="shared" si="15"/>
        <v>0</v>
      </c>
      <c r="AC51" s="175">
        <f t="shared" si="15"/>
        <v>0</v>
      </c>
      <c r="AD51" t="e" vm="1">
        <f t="shared" si="12"/>
        <v>#VALUE!</v>
      </c>
      <c r="AF51" s="175" t="e" vm="1">
        <f t="shared" si="7"/>
        <v>#VALUE!</v>
      </c>
      <c r="AG51" s="175">
        <f t="shared" si="7"/>
        <v>0</v>
      </c>
      <c r="AH51" t="e" vm="1">
        <f t="shared" si="8"/>
        <v>#VALUE!</v>
      </c>
    </row>
    <row r="52" spans="1:34">
      <c r="A52" t="s">
        <v>156</v>
      </c>
      <c r="B52" t="s">
        <v>156</v>
      </c>
      <c r="C52" s="172" t="s">
        <v>92</v>
      </c>
      <c r="D52" s="172" t="s">
        <v>92</v>
      </c>
      <c r="E52" t="s">
        <v>93</v>
      </c>
      <c r="F52" t="s">
        <v>92</v>
      </c>
      <c r="G52" cm="1">
        <f t="array" ref="G52">IF(OR(ISERROR($I$2),ISERROR($J$2),ISERROR($K$2)),0,IF(
    IF(SUMPRODUCT((TRIM(_xlfn.TEXTSPLIT(C52,"• "))&lt;&gt;"")*COUNTIF(J:J,SUBSTITUTE(TRIM(_xlfn.TEXTSPLIT(C52,"• ")),CHAR(10),"")))&gt;0,1,IF(C52="All",1,0))
    +
    IF(SUMPRODUCT((TRIM(_xlfn.TEXTSPLIT(E52,","))&lt;&gt;"")*COUNTIF(K:K,TRIM(_xlfn.TEXTSPLIT(E52,","))))&gt;0,1,IF(E52="All",1,0))
    +
    IF(SUMPRODUCT((TRIM(_xlfn.TEXTSPLIT(D52,"• "))&lt;&gt;"")*COUNTIF(I:I,SUBSTITUTE(TRIM(_xlfn.TEXTSPLIT(D52,"• ")),CHAR(10),"")))&gt;0,1,IF(D52="All",1,0))
    =3,
    1,
    IF(F52="All",1,0)
))</f>
        <v>0</v>
      </c>
      <c r="N52" s="175" t="e" vm="1">
        <f t="shared" si="3"/>
        <v>#VALUE!</v>
      </c>
      <c r="O52">
        <f t="shared" si="13"/>
        <v>0</v>
      </c>
      <c r="P52">
        <f t="shared" si="13"/>
        <v>0</v>
      </c>
      <c r="Q52">
        <f t="shared" si="13"/>
        <v>0</v>
      </c>
      <c r="R52">
        <f t="shared" si="13"/>
        <v>0</v>
      </c>
      <c r="S52">
        <f t="shared" si="13"/>
        <v>0</v>
      </c>
      <c r="T52" s="175"/>
      <c r="U52" s="175"/>
      <c r="V52" s="175"/>
      <c r="W52" t="e" vm="1">
        <f t="shared" si="5"/>
        <v>#VALUE!</v>
      </c>
      <c r="Y52" s="175" t="e" vm="1">
        <f t="shared" si="14"/>
        <v>#VALUE!</v>
      </c>
      <c r="Z52" s="175">
        <f t="shared" si="15"/>
        <v>0</v>
      </c>
      <c r="AA52" s="175">
        <f t="shared" si="15"/>
        <v>0</v>
      </c>
      <c r="AB52" s="175">
        <f t="shared" si="15"/>
        <v>0</v>
      </c>
      <c r="AC52" s="175">
        <f t="shared" si="15"/>
        <v>0</v>
      </c>
      <c r="AD52" t="e" vm="1">
        <f t="shared" si="12"/>
        <v>#VALUE!</v>
      </c>
      <c r="AF52" s="175" t="e" vm="1">
        <f t="shared" si="7"/>
        <v>#VALUE!</v>
      </c>
      <c r="AG52" s="175">
        <f t="shared" si="7"/>
        <v>0</v>
      </c>
      <c r="AH52" t="e" vm="1">
        <f t="shared" si="8"/>
        <v>#VALUE!</v>
      </c>
    </row>
    <row r="53" spans="1:34">
      <c r="A53" t="s">
        <v>157</v>
      </c>
      <c r="B53" t="s">
        <v>157</v>
      </c>
      <c r="C53" s="172" t="s">
        <v>92</v>
      </c>
      <c r="D53" s="172" t="s">
        <v>92</v>
      </c>
      <c r="E53" t="s">
        <v>93</v>
      </c>
      <c r="F53" t="s">
        <v>92</v>
      </c>
      <c r="G53" cm="1">
        <f t="array" ref="G53">IF(OR(ISERROR($I$2),ISERROR($J$2),ISERROR($K$2)),0,IF(
    IF(SUMPRODUCT((TRIM(_xlfn.TEXTSPLIT(C53,"• "))&lt;&gt;"")*COUNTIF(J:J,SUBSTITUTE(TRIM(_xlfn.TEXTSPLIT(C53,"• ")),CHAR(10),"")))&gt;0,1,IF(C53="All",1,0))
    +
    IF(SUMPRODUCT((TRIM(_xlfn.TEXTSPLIT(E53,","))&lt;&gt;"")*COUNTIF(K:K,TRIM(_xlfn.TEXTSPLIT(E53,","))))&gt;0,1,IF(E53="All",1,0))
    +
    IF(SUMPRODUCT((TRIM(_xlfn.TEXTSPLIT(D53,"• "))&lt;&gt;"")*COUNTIF(I:I,SUBSTITUTE(TRIM(_xlfn.TEXTSPLIT(D53,"• ")),CHAR(10),"")))&gt;0,1,IF(D53="All",1,0))
    =3,
    1,
    IF(F53="All",1,0)
))</f>
        <v>0</v>
      </c>
      <c r="N53" s="175" t="e" vm="1">
        <f t="shared" si="3"/>
        <v>#VALUE!</v>
      </c>
      <c r="O53">
        <f t="shared" ref="O53:S62" si="16">IF(O$1="",0,IF(ISNUMBER(SEARCH(O$1,$D53)),1,0))</f>
        <v>0</v>
      </c>
      <c r="P53">
        <f t="shared" si="16"/>
        <v>0</v>
      </c>
      <c r="Q53">
        <f t="shared" si="16"/>
        <v>0</v>
      </c>
      <c r="R53">
        <f t="shared" si="16"/>
        <v>0</v>
      </c>
      <c r="S53">
        <f t="shared" si="16"/>
        <v>0</v>
      </c>
      <c r="T53" s="175"/>
      <c r="U53" s="175"/>
      <c r="V53" s="175"/>
      <c r="W53" t="e" vm="1">
        <f t="shared" si="5"/>
        <v>#VALUE!</v>
      </c>
      <c r="Y53" s="175" t="e" vm="1">
        <f t="shared" si="14"/>
        <v>#VALUE!</v>
      </c>
      <c r="Z53" s="175">
        <f t="shared" si="15"/>
        <v>0</v>
      </c>
      <c r="AA53" s="175">
        <f t="shared" si="15"/>
        <v>0</v>
      </c>
      <c r="AB53" s="175">
        <f t="shared" si="15"/>
        <v>0</v>
      </c>
      <c r="AC53" s="175">
        <f t="shared" si="15"/>
        <v>0</v>
      </c>
      <c r="AD53" t="e" vm="1">
        <f t="shared" si="12"/>
        <v>#VALUE!</v>
      </c>
      <c r="AF53" s="175" t="e" vm="1">
        <f t="shared" si="7"/>
        <v>#VALUE!</v>
      </c>
      <c r="AG53" s="175">
        <f t="shared" si="7"/>
        <v>0</v>
      </c>
      <c r="AH53" t="e" vm="1">
        <f t="shared" si="8"/>
        <v>#VALUE!</v>
      </c>
    </row>
    <row r="54" spans="1:34">
      <c r="A54" t="s">
        <v>158</v>
      </c>
      <c r="B54" t="s">
        <v>158</v>
      </c>
      <c r="C54" s="172" t="s">
        <v>92</v>
      </c>
      <c r="D54" s="172" t="s">
        <v>92</v>
      </c>
      <c r="E54" t="s">
        <v>93</v>
      </c>
      <c r="F54" t="s">
        <v>92</v>
      </c>
      <c r="G54" cm="1">
        <f t="array" ref="G54">IF(OR(ISERROR($I$2),ISERROR($J$2),ISERROR($K$2)),0,IF(
    IF(SUMPRODUCT((TRIM(_xlfn.TEXTSPLIT(C54,"• "))&lt;&gt;"")*COUNTIF(J:J,SUBSTITUTE(TRIM(_xlfn.TEXTSPLIT(C54,"• ")),CHAR(10),"")))&gt;0,1,IF(C54="All",1,0))
    +
    IF(SUMPRODUCT((TRIM(_xlfn.TEXTSPLIT(E54,","))&lt;&gt;"")*COUNTIF(K:K,TRIM(_xlfn.TEXTSPLIT(E54,","))))&gt;0,1,IF(E54="All",1,0))
    +
    IF(SUMPRODUCT((TRIM(_xlfn.TEXTSPLIT(D54,"• "))&lt;&gt;"")*COUNTIF(I:I,SUBSTITUTE(TRIM(_xlfn.TEXTSPLIT(D54,"• ")),CHAR(10),"")))&gt;0,1,IF(D54="All",1,0))
    =3,
    1,
    IF(F54="All",1,0)
))</f>
        <v>0</v>
      </c>
      <c r="N54" s="175" t="e" vm="1">
        <f t="shared" si="3"/>
        <v>#VALUE!</v>
      </c>
      <c r="O54">
        <f t="shared" si="16"/>
        <v>0</v>
      </c>
      <c r="P54">
        <f t="shared" si="16"/>
        <v>0</v>
      </c>
      <c r="Q54">
        <f t="shared" si="16"/>
        <v>0</v>
      </c>
      <c r="R54">
        <f t="shared" si="16"/>
        <v>0</v>
      </c>
      <c r="S54">
        <f t="shared" si="16"/>
        <v>0</v>
      </c>
      <c r="T54" s="175"/>
      <c r="U54" s="175"/>
      <c r="V54" s="175"/>
      <c r="W54" t="e" vm="1">
        <f t="shared" si="5"/>
        <v>#VALUE!</v>
      </c>
      <c r="Y54" s="175" t="e" vm="1">
        <f t="shared" si="14"/>
        <v>#VALUE!</v>
      </c>
      <c r="Z54" s="175">
        <f t="shared" si="15"/>
        <v>0</v>
      </c>
      <c r="AA54" s="175">
        <f t="shared" si="15"/>
        <v>0</v>
      </c>
      <c r="AB54" s="175">
        <f t="shared" si="15"/>
        <v>0</v>
      </c>
      <c r="AC54" s="175">
        <f t="shared" si="15"/>
        <v>0</v>
      </c>
      <c r="AD54" t="e" vm="1">
        <f t="shared" si="12"/>
        <v>#VALUE!</v>
      </c>
      <c r="AF54" s="175" t="e" vm="1">
        <f t="shared" si="7"/>
        <v>#VALUE!</v>
      </c>
      <c r="AG54" s="175">
        <f t="shared" si="7"/>
        <v>0</v>
      </c>
      <c r="AH54" t="e" vm="1">
        <f t="shared" si="8"/>
        <v>#VALUE!</v>
      </c>
    </row>
    <row r="55" spans="1:34">
      <c r="A55" t="s">
        <v>159</v>
      </c>
      <c r="B55" t="s">
        <v>159</v>
      </c>
      <c r="C55" s="172">
        <v>0</v>
      </c>
      <c r="D55" s="172">
        <v>0</v>
      </c>
      <c r="E55" t="s">
        <v>93</v>
      </c>
      <c r="F55" t="s">
        <v>92</v>
      </c>
      <c r="G55" cm="1">
        <f t="array" ref="G55">IF(OR(ISERROR($I$2),ISERROR($J$2),ISERROR($K$2)),0,IF(
    IF(SUMPRODUCT((TRIM(_xlfn.TEXTSPLIT(C55,"• "))&lt;&gt;"")*COUNTIF(J:J,SUBSTITUTE(TRIM(_xlfn.TEXTSPLIT(C55,"• ")),CHAR(10),"")))&gt;0,1,IF(C55="All",1,0))
    +
    IF(SUMPRODUCT((TRIM(_xlfn.TEXTSPLIT(E55,","))&lt;&gt;"")*COUNTIF(K:K,TRIM(_xlfn.TEXTSPLIT(E55,","))))&gt;0,1,IF(E55="All",1,0))
    +
    IF(SUMPRODUCT((TRIM(_xlfn.TEXTSPLIT(D55,"• "))&lt;&gt;"")*COUNTIF(I:I,SUBSTITUTE(TRIM(_xlfn.TEXTSPLIT(D55,"• ")),CHAR(10),"")))&gt;0,1,IF(D55="All",1,0))
    =3,
    1,
    IF(F55="All",1,0)
))</f>
        <v>0</v>
      </c>
      <c r="N55" s="175" t="e" vm="1">
        <f t="shared" si="3"/>
        <v>#VALUE!</v>
      </c>
      <c r="O55">
        <f t="shared" si="16"/>
        <v>0</v>
      </c>
      <c r="P55">
        <f t="shared" si="16"/>
        <v>0</v>
      </c>
      <c r="Q55">
        <f t="shared" si="16"/>
        <v>0</v>
      </c>
      <c r="R55">
        <f t="shared" si="16"/>
        <v>0</v>
      </c>
      <c r="S55">
        <f t="shared" si="16"/>
        <v>0</v>
      </c>
      <c r="T55" s="175"/>
      <c r="U55" s="175"/>
      <c r="V55" s="175"/>
      <c r="W55" t="e" vm="1">
        <f t="shared" si="5"/>
        <v>#VALUE!</v>
      </c>
      <c r="Y55" s="175" t="e" vm="1">
        <f t="shared" si="14"/>
        <v>#VALUE!</v>
      </c>
      <c r="Z55" s="175">
        <f t="shared" si="15"/>
        <v>0</v>
      </c>
      <c r="AA55" s="175">
        <f t="shared" si="15"/>
        <v>0</v>
      </c>
      <c r="AB55" s="175">
        <f t="shared" si="15"/>
        <v>0</v>
      </c>
      <c r="AC55" s="175">
        <f t="shared" si="15"/>
        <v>0</v>
      </c>
      <c r="AD55" t="e" vm="1">
        <f t="shared" si="12"/>
        <v>#VALUE!</v>
      </c>
      <c r="AF55" s="175" t="e" vm="1">
        <f t="shared" si="7"/>
        <v>#VALUE!</v>
      </c>
      <c r="AG55" s="175">
        <f t="shared" si="7"/>
        <v>0</v>
      </c>
      <c r="AH55" t="e" vm="1">
        <f t="shared" si="8"/>
        <v>#VALUE!</v>
      </c>
    </row>
    <row r="56" spans="1:34" ht="55.15">
      <c r="A56" t="s">
        <v>160</v>
      </c>
      <c r="B56" t="s">
        <v>160</v>
      </c>
      <c r="C56" s="172" t="s">
        <v>99</v>
      </c>
      <c r="D56" s="172" t="s">
        <v>119</v>
      </c>
      <c r="E56" t="s">
        <v>93</v>
      </c>
      <c r="F56" t="s">
        <v>105</v>
      </c>
      <c r="G56" cm="1">
        <f t="array" ref="G56">IF(OR(ISERROR($I$2),ISERROR($J$2),ISERROR($K$2)),0,IF(
    IF(SUMPRODUCT((TRIM(_xlfn.TEXTSPLIT(C56,"• "))&lt;&gt;"")*COUNTIF(J:J,SUBSTITUTE(TRIM(_xlfn.TEXTSPLIT(C56,"• ")),CHAR(10),"")))&gt;0,1,IF(C56="All",1,0))
    +
    IF(SUMPRODUCT((TRIM(_xlfn.TEXTSPLIT(E56,","))&lt;&gt;"")*COUNTIF(K:K,TRIM(_xlfn.TEXTSPLIT(E56,","))))&gt;0,1,IF(E56="All",1,0))
    +
    IF(SUMPRODUCT((TRIM(_xlfn.TEXTSPLIT(D56,"• "))&lt;&gt;"")*COUNTIF(I:I,SUBSTITUTE(TRIM(_xlfn.TEXTSPLIT(D56,"• ")),CHAR(10),"")))&gt;0,1,IF(D56="All",1,0))
    =3,
    1,
    IF(F56="All",1,0)
))</f>
        <v>0</v>
      </c>
      <c r="N56" s="175" t="e" vm="1">
        <f t="shared" si="3"/>
        <v>#VALUE!</v>
      </c>
      <c r="O56">
        <f t="shared" si="16"/>
        <v>0</v>
      </c>
      <c r="P56">
        <f t="shared" si="16"/>
        <v>0</v>
      </c>
      <c r="Q56">
        <f t="shared" si="16"/>
        <v>0</v>
      </c>
      <c r="R56">
        <f t="shared" si="16"/>
        <v>0</v>
      </c>
      <c r="S56">
        <f t="shared" si="16"/>
        <v>0</v>
      </c>
      <c r="T56" s="175"/>
      <c r="U56" s="175"/>
      <c r="V56" s="175"/>
      <c r="W56" t="e" vm="1">
        <f t="shared" si="5"/>
        <v>#VALUE!</v>
      </c>
      <c r="Y56" s="175" t="e" vm="1">
        <f t="shared" si="14"/>
        <v>#VALUE!</v>
      </c>
      <c r="Z56" s="175">
        <f t="shared" si="15"/>
        <v>0</v>
      </c>
      <c r="AA56" s="175">
        <f t="shared" si="15"/>
        <v>0</v>
      </c>
      <c r="AB56" s="175">
        <f t="shared" si="15"/>
        <v>0</v>
      </c>
      <c r="AC56" s="175">
        <f t="shared" si="15"/>
        <v>0</v>
      </c>
      <c r="AD56" t="e" vm="1">
        <f t="shared" si="12"/>
        <v>#VALUE!</v>
      </c>
      <c r="AF56" s="175" t="e" vm="1">
        <f t="shared" si="7"/>
        <v>#VALUE!</v>
      </c>
      <c r="AG56" s="175">
        <f t="shared" si="7"/>
        <v>0</v>
      </c>
      <c r="AH56" t="e" vm="1">
        <f t="shared" si="8"/>
        <v>#VALUE!</v>
      </c>
    </row>
    <row r="57" spans="1:34" ht="41.45">
      <c r="A57" t="s">
        <v>161</v>
      </c>
      <c r="B57" t="s">
        <v>161</v>
      </c>
      <c r="C57" s="172" t="s">
        <v>92</v>
      </c>
      <c r="D57" s="172" t="s">
        <v>124</v>
      </c>
      <c r="E57" t="s">
        <v>93</v>
      </c>
      <c r="F57" t="s">
        <v>92</v>
      </c>
      <c r="G57" cm="1">
        <f t="array" ref="G57">IF(OR(ISERROR($I$2),ISERROR($J$2),ISERROR($K$2)),0,IF(
    IF(SUMPRODUCT((TRIM(_xlfn.TEXTSPLIT(C57,"• "))&lt;&gt;"")*COUNTIF(J:J,SUBSTITUTE(TRIM(_xlfn.TEXTSPLIT(C57,"• ")),CHAR(10),"")))&gt;0,1,IF(C57="All",1,0))
    +
    IF(SUMPRODUCT((TRIM(_xlfn.TEXTSPLIT(E57,","))&lt;&gt;"")*COUNTIF(K:K,TRIM(_xlfn.TEXTSPLIT(E57,","))))&gt;0,1,IF(E57="All",1,0))
    +
    IF(SUMPRODUCT((TRIM(_xlfn.TEXTSPLIT(D57,"• "))&lt;&gt;"")*COUNTIF(I:I,SUBSTITUTE(TRIM(_xlfn.TEXTSPLIT(D57,"• ")),CHAR(10),"")))&gt;0,1,IF(D57="All",1,0))
    =3,
    1,
    IF(F57="All",1,0)
))</f>
        <v>0</v>
      </c>
      <c r="N57" s="175" t="e" vm="1">
        <f t="shared" si="3"/>
        <v>#VALUE!</v>
      </c>
      <c r="O57">
        <f t="shared" si="16"/>
        <v>0</v>
      </c>
      <c r="P57">
        <f t="shared" si="16"/>
        <v>0</v>
      </c>
      <c r="Q57">
        <f t="shared" si="16"/>
        <v>0</v>
      </c>
      <c r="R57">
        <f t="shared" si="16"/>
        <v>0</v>
      </c>
      <c r="S57">
        <f t="shared" si="16"/>
        <v>0</v>
      </c>
      <c r="T57" s="175"/>
      <c r="U57" s="175"/>
      <c r="V57" s="175"/>
      <c r="W57" t="e" vm="1">
        <f t="shared" si="5"/>
        <v>#VALUE!</v>
      </c>
      <c r="Y57" s="175" t="e" vm="1">
        <f t="shared" si="14"/>
        <v>#VALUE!</v>
      </c>
      <c r="Z57" s="175">
        <f t="shared" si="15"/>
        <v>0</v>
      </c>
      <c r="AA57" s="175">
        <f t="shared" si="15"/>
        <v>0</v>
      </c>
      <c r="AB57" s="175">
        <f t="shared" si="15"/>
        <v>0</v>
      </c>
      <c r="AC57" s="175">
        <f t="shared" si="15"/>
        <v>0</v>
      </c>
      <c r="AD57" t="e" vm="1">
        <f t="shared" si="12"/>
        <v>#VALUE!</v>
      </c>
      <c r="AF57" s="175" t="e" vm="1">
        <f t="shared" si="7"/>
        <v>#VALUE!</v>
      </c>
      <c r="AG57" s="175">
        <f t="shared" si="7"/>
        <v>0</v>
      </c>
      <c r="AH57" t="e" vm="1">
        <f t="shared" si="8"/>
        <v>#VALUE!</v>
      </c>
    </row>
    <row r="58" spans="1:34">
      <c r="A58" t="s">
        <v>162</v>
      </c>
      <c r="B58" t="s">
        <v>162</v>
      </c>
      <c r="C58" s="172">
        <v>0</v>
      </c>
      <c r="D58" s="172">
        <v>0</v>
      </c>
      <c r="E58" t="s">
        <v>93</v>
      </c>
      <c r="F58" t="s">
        <v>92</v>
      </c>
      <c r="G58" cm="1">
        <f t="array" ref="G58">IF(OR(ISERROR($I$2),ISERROR($J$2),ISERROR($K$2)),0,IF(
    IF(SUMPRODUCT((TRIM(_xlfn.TEXTSPLIT(C58,"• "))&lt;&gt;"")*COUNTIF(J:J,SUBSTITUTE(TRIM(_xlfn.TEXTSPLIT(C58,"• ")),CHAR(10),"")))&gt;0,1,IF(C58="All",1,0))
    +
    IF(SUMPRODUCT((TRIM(_xlfn.TEXTSPLIT(E58,","))&lt;&gt;"")*COUNTIF(K:K,TRIM(_xlfn.TEXTSPLIT(E58,","))))&gt;0,1,IF(E58="All",1,0))
    +
    IF(SUMPRODUCT((TRIM(_xlfn.TEXTSPLIT(D58,"• "))&lt;&gt;"")*COUNTIF(I:I,SUBSTITUTE(TRIM(_xlfn.TEXTSPLIT(D58,"• ")),CHAR(10),"")))&gt;0,1,IF(D58="All",1,0))
    =3,
    1,
    IF(F58="All",1,0)
))</f>
        <v>0</v>
      </c>
      <c r="N58" s="175" t="e" vm="1">
        <f t="shared" si="3"/>
        <v>#VALUE!</v>
      </c>
      <c r="O58">
        <f t="shared" si="16"/>
        <v>0</v>
      </c>
      <c r="P58">
        <f t="shared" si="16"/>
        <v>0</v>
      </c>
      <c r="Q58">
        <f t="shared" si="16"/>
        <v>0</v>
      </c>
      <c r="R58">
        <f t="shared" si="16"/>
        <v>0</v>
      </c>
      <c r="S58">
        <f t="shared" si="16"/>
        <v>0</v>
      </c>
      <c r="T58" s="175"/>
      <c r="U58" s="175"/>
      <c r="V58" s="175"/>
      <c r="W58" t="e" vm="1">
        <f t="shared" si="5"/>
        <v>#VALUE!</v>
      </c>
      <c r="Y58" s="175" t="e" vm="1">
        <f t="shared" si="14"/>
        <v>#VALUE!</v>
      </c>
      <c r="Z58" s="175">
        <f t="shared" si="15"/>
        <v>0</v>
      </c>
      <c r="AA58" s="175">
        <f t="shared" si="15"/>
        <v>0</v>
      </c>
      <c r="AB58" s="175">
        <f t="shared" si="15"/>
        <v>0</v>
      </c>
      <c r="AC58" s="175">
        <f t="shared" si="15"/>
        <v>0</v>
      </c>
      <c r="AD58" t="e" vm="1">
        <f t="shared" si="12"/>
        <v>#VALUE!</v>
      </c>
      <c r="AF58" s="175" t="e" vm="1">
        <f t="shared" si="7"/>
        <v>#VALUE!</v>
      </c>
      <c r="AG58" s="175">
        <f t="shared" si="7"/>
        <v>0</v>
      </c>
      <c r="AH58" t="e" vm="1">
        <f t="shared" si="8"/>
        <v>#VALUE!</v>
      </c>
    </row>
    <row r="59" spans="1:34" ht="55.15">
      <c r="A59" t="s">
        <v>163</v>
      </c>
      <c r="B59" t="s">
        <v>163</v>
      </c>
      <c r="C59" s="172" t="s">
        <v>99</v>
      </c>
      <c r="D59" s="172" t="s">
        <v>119</v>
      </c>
      <c r="E59" t="s">
        <v>93</v>
      </c>
      <c r="F59" t="s">
        <v>105</v>
      </c>
      <c r="G59" cm="1">
        <f t="array" ref="G59">IF(OR(ISERROR($I$2),ISERROR($J$2),ISERROR($K$2)),0,IF(
    IF(SUMPRODUCT((TRIM(_xlfn.TEXTSPLIT(C59,"• "))&lt;&gt;"")*COUNTIF(J:J,SUBSTITUTE(TRIM(_xlfn.TEXTSPLIT(C59,"• ")),CHAR(10),"")))&gt;0,1,IF(C59="All",1,0))
    +
    IF(SUMPRODUCT((TRIM(_xlfn.TEXTSPLIT(E59,","))&lt;&gt;"")*COUNTIF(K:K,TRIM(_xlfn.TEXTSPLIT(E59,","))))&gt;0,1,IF(E59="All",1,0))
    +
    IF(SUMPRODUCT((TRIM(_xlfn.TEXTSPLIT(D59,"• "))&lt;&gt;"")*COUNTIF(I:I,SUBSTITUTE(TRIM(_xlfn.TEXTSPLIT(D59,"• ")),CHAR(10),"")))&gt;0,1,IF(D59="All",1,0))
    =3,
    1,
    IF(F59="All",1,0)
))</f>
        <v>0</v>
      </c>
      <c r="N59" s="175" t="e" vm="1">
        <f t="shared" si="3"/>
        <v>#VALUE!</v>
      </c>
      <c r="O59">
        <f t="shared" si="16"/>
        <v>0</v>
      </c>
      <c r="P59">
        <f t="shared" si="16"/>
        <v>0</v>
      </c>
      <c r="Q59">
        <f t="shared" si="16"/>
        <v>0</v>
      </c>
      <c r="R59">
        <f t="shared" si="16"/>
        <v>0</v>
      </c>
      <c r="S59">
        <f t="shared" si="16"/>
        <v>0</v>
      </c>
      <c r="T59" s="175"/>
      <c r="U59" s="175"/>
      <c r="V59" s="175"/>
      <c r="W59" t="e" vm="1">
        <f t="shared" si="5"/>
        <v>#VALUE!</v>
      </c>
      <c r="Y59" s="175" t="e" vm="1">
        <f t="shared" si="14"/>
        <v>#VALUE!</v>
      </c>
      <c r="Z59" s="175">
        <f t="shared" si="15"/>
        <v>0</v>
      </c>
      <c r="AA59" s="175">
        <f t="shared" si="15"/>
        <v>0</v>
      </c>
      <c r="AB59" s="175">
        <f t="shared" si="15"/>
        <v>0</v>
      </c>
      <c r="AC59" s="175">
        <f t="shared" si="15"/>
        <v>0</v>
      </c>
      <c r="AD59" t="e" vm="1">
        <f t="shared" si="12"/>
        <v>#VALUE!</v>
      </c>
      <c r="AF59" s="175" t="e" vm="1">
        <f t="shared" si="7"/>
        <v>#VALUE!</v>
      </c>
      <c r="AG59" s="175">
        <f t="shared" si="7"/>
        <v>0</v>
      </c>
      <c r="AH59" t="e" vm="1">
        <f t="shared" si="8"/>
        <v>#VALUE!</v>
      </c>
    </row>
    <row r="60" spans="1:34" ht="41.45">
      <c r="A60" t="s">
        <v>164</v>
      </c>
      <c r="B60" t="s">
        <v>164</v>
      </c>
      <c r="C60" s="172" t="s">
        <v>92</v>
      </c>
      <c r="D60" s="172" t="s">
        <v>124</v>
      </c>
      <c r="E60" t="s">
        <v>93</v>
      </c>
      <c r="F60" t="s">
        <v>92</v>
      </c>
      <c r="G60" cm="1">
        <f t="array" ref="G60">IF(OR(ISERROR($I$2),ISERROR($J$2),ISERROR($K$2)),0,IF(
    IF(SUMPRODUCT((TRIM(_xlfn.TEXTSPLIT(C60,"• "))&lt;&gt;"")*COUNTIF(J:J,SUBSTITUTE(TRIM(_xlfn.TEXTSPLIT(C60,"• ")),CHAR(10),"")))&gt;0,1,IF(C60="All",1,0))
    +
    IF(SUMPRODUCT((TRIM(_xlfn.TEXTSPLIT(E60,","))&lt;&gt;"")*COUNTIF(K:K,TRIM(_xlfn.TEXTSPLIT(E60,","))))&gt;0,1,IF(E60="All",1,0))
    +
    IF(SUMPRODUCT((TRIM(_xlfn.TEXTSPLIT(D60,"• "))&lt;&gt;"")*COUNTIF(I:I,SUBSTITUTE(TRIM(_xlfn.TEXTSPLIT(D60,"• ")),CHAR(10),"")))&gt;0,1,IF(D60="All",1,0))
    =3,
    1,
    IF(F60="All",1,0)
))</f>
        <v>0</v>
      </c>
      <c r="N60" s="175" t="e" vm="1">
        <f t="shared" si="3"/>
        <v>#VALUE!</v>
      </c>
      <c r="O60">
        <f t="shared" si="16"/>
        <v>0</v>
      </c>
      <c r="P60">
        <f t="shared" si="16"/>
        <v>0</v>
      </c>
      <c r="Q60">
        <f t="shared" si="16"/>
        <v>0</v>
      </c>
      <c r="R60">
        <f t="shared" si="16"/>
        <v>0</v>
      </c>
      <c r="S60">
        <f t="shared" si="16"/>
        <v>0</v>
      </c>
      <c r="T60" s="175"/>
      <c r="U60" s="175"/>
      <c r="V60" s="175"/>
      <c r="W60" t="e" vm="1">
        <f t="shared" si="5"/>
        <v>#VALUE!</v>
      </c>
      <c r="Y60" s="175" t="e" vm="1">
        <f t="shared" si="14"/>
        <v>#VALUE!</v>
      </c>
      <c r="Z60" s="175">
        <f t="shared" si="15"/>
        <v>0</v>
      </c>
      <c r="AA60" s="175">
        <f t="shared" si="15"/>
        <v>0</v>
      </c>
      <c r="AB60" s="175">
        <f t="shared" si="15"/>
        <v>0</v>
      </c>
      <c r="AC60" s="175">
        <f t="shared" si="15"/>
        <v>0</v>
      </c>
      <c r="AD60" t="e" vm="1">
        <f t="shared" si="12"/>
        <v>#VALUE!</v>
      </c>
      <c r="AF60" s="175" t="e" vm="1">
        <f t="shared" si="7"/>
        <v>#VALUE!</v>
      </c>
      <c r="AG60" s="175">
        <f t="shared" si="7"/>
        <v>0</v>
      </c>
      <c r="AH60" t="e" vm="1">
        <f t="shared" si="8"/>
        <v>#VALUE!</v>
      </c>
    </row>
    <row r="61" spans="1:34">
      <c r="A61" t="s">
        <v>165</v>
      </c>
      <c r="B61" t="s">
        <v>165</v>
      </c>
      <c r="C61" s="172">
        <v>0</v>
      </c>
      <c r="D61" s="172">
        <v>0</v>
      </c>
      <c r="E61" t="s">
        <v>93</v>
      </c>
      <c r="F61" t="s">
        <v>92</v>
      </c>
      <c r="G61" cm="1">
        <f t="array" ref="G61">IF(OR(ISERROR($I$2),ISERROR($J$2),ISERROR($K$2)),0,IF(
    IF(SUMPRODUCT((TRIM(_xlfn.TEXTSPLIT(C61,"• "))&lt;&gt;"")*COUNTIF(J:J,SUBSTITUTE(TRIM(_xlfn.TEXTSPLIT(C61,"• ")),CHAR(10),"")))&gt;0,1,IF(C61="All",1,0))
    +
    IF(SUMPRODUCT((TRIM(_xlfn.TEXTSPLIT(E61,","))&lt;&gt;"")*COUNTIF(K:K,TRIM(_xlfn.TEXTSPLIT(E61,","))))&gt;0,1,IF(E61="All",1,0))
    +
    IF(SUMPRODUCT((TRIM(_xlfn.TEXTSPLIT(D61,"• "))&lt;&gt;"")*COUNTIF(I:I,SUBSTITUTE(TRIM(_xlfn.TEXTSPLIT(D61,"• ")),CHAR(10),"")))&gt;0,1,IF(D61="All",1,0))
    =3,
    1,
    IF(F61="All",1,0)
))</f>
        <v>0</v>
      </c>
      <c r="N61" s="175" t="e" vm="1">
        <f t="shared" si="3"/>
        <v>#VALUE!</v>
      </c>
      <c r="O61">
        <f t="shared" si="16"/>
        <v>0</v>
      </c>
      <c r="P61">
        <f t="shared" si="16"/>
        <v>0</v>
      </c>
      <c r="Q61">
        <f t="shared" si="16"/>
        <v>0</v>
      </c>
      <c r="R61">
        <f t="shared" si="16"/>
        <v>0</v>
      </c>
      <c r="S61">
        <f t="shared" si="16"/>
        <v>0</v>
      </c>
      <c r="T61" s="175"/>
      <c r="U61" s="175"/>
      <c r="V61" s="175"/>
      <c r="W61" t="e" vm="1">
        <f t="shared" si="5"/>
        <v>#VALUE!</v>
      </c>
      <c r="Y61" s="175" t="e" vm="1">
        <f t="shared" si="14"/>
        <v>#VALUE!</v>
      </c>
      <c r="Z61" s="175">
        <f t="shared" si="15"/>
        <v>0</v>
      </c>
      <c r="AA61" s="175">
        <f t="shared" si="15"/>
        <v>0</v>
      </c>
      <c r="AB61" s="175">
        <f t="shared" si="15"/>
        <v>0</v>
      </c>
      <c r="AC61" s="175">
        <f t="shared" si="15"/>
        <v>0</v>
      </c>
      <c r="AD61" t="e" vm="1">
        <f t="shared" si="12"/>
        <v>#VALUE!</v>
      </c>
      <c r="AF61" s="175" t="e" vm="1">
        <f t="shared" si="7"/>
        <v>#VALUE!</v>
      </c>
      <c r="AG61" s="175">
        <f t="shared" si="7"/>
        <v>0</v>
      </c>
      <c r="AH61" t="e" vm="1">
        <f t="shared" si="8"/>
        <v>#VALUE!</v>
      </c>
    </row>
    <row r="62" spans="1:34" ht="55.15">
      <c r="A62" t="s">
        <v>166</v>
      </c>
      <c r="B62" t="s">
        <v>166</v>
      </c>
      <c r="C62" s="172" t="s">
        <v>99</v>
      </c>
      <c r="D62" s="172" t="s">
        <v>119</v>
      </c>
      <c r="E62" t="s">
        <v>93</v>
      </c>
      <c r="F62" t="s">
        <v>105</v>
      </c>
      <c r="G62" cm="1">
        <f t="array" ref="G62">IF(OR(ISERROR($I$2),ISERROR($J$2),ISERROR($K$2)),0,IF(
    IF(SUMPRODUCT((TRIM(_xlfn.TEXTSPLIT(C62,"• "))&lt;&gt;"")*COUNTIF(J:J,SUBSTITUTE(TRIM(_xlfn.TEXTSPLIT(C62,"• ")),CHAR(10),"")))&gt;0,1,IF(C62="All",1,0))
    +
    IF(SUMPRODUCT((TRIM(_xlfn.TEXTSPLIT(E62,","))&lt;&gt;"")*COUNTIF(K:K,TRIM(_xlfn.TEXTSPLIT(E62,","))))&gt;0,1,IF(E62="All",1,0))
    +
    IF(SUMPRODUCT((TRIM(_xlfn.TEXTSPLIT(D62,"• "))&lt;&gt;"")*COUNTIF(I:I,SUBSTITUTE(TRIM(_xlfn.TEXTSPLIT(D62,"• ")),CHAR(10),"")))&gt;0,1,IF(D62="All",1,0))
    =3,
    1,
    IF(F62="All",1,0)
))</f>
        <v>0</v>
      </c>
      <c r="N62" s="175" t="e" vm="1">
        <f t="shared" si="3"/>
        <v>#VALUE!</v>
      </c>
      <c r="O62">
        <f t="shared" si="16"/>
        <v>0</v>
      </c>
      <c r="P62">
        <f t="shared" si="16"/>
        <v>0</v>
      </c>
      <c r="Q62">
        <f t="shared" si="16"/>
        <v>0</v>
      </c>
      <c r="R62">
        <f t="shared" si="16"/>
        <v>0</v>
      </c>
      <c r="S62">
        <f t="shared" si="16"/>
        <v>0</v>
      </c>
      <c r="T62" s="175"/>
      <c r="U62" s="175"/>
      <c r="V62" s="175"/>
      <c r="W62" t="e" vm="1">
        <f t="shared" si="5"/>
        <v>#VALUE!</v>
      </c>
      <c r="Y62" s="175" t="e" vm="1">
        <f t="shared" si="14"/>
        <v>#VALUE!</v>
      </c>
      <c r="Z62" s="175">
        <f t="shared" si="15"/>
        <v>0</v>
      </c>
      <c r="AA62" s="175">
        <f t="shared" si="15"/>
        <v>0</v>
      </c>
      <c r="AB62" s="175">
        <f t="shared" si="15"/>
        <v>0</v>
      </c>
      <c r="AC62" s="175">
        <f t="shared" si="15"/>
        <v>0</v>
      </c>
      <c r="AD62" t="e" vm="1">
        <f t="shared" si="12"/>
        <v>#VALUE!</v>
      </c>
      <c r="AF62" s="175" t="e" vm="1">
        <f t="shared" si="7"/>
        <v>#VALUE!</v>
      </c>
      <c r="AG62" s="175">
        <f t="shared" si="7"/>
        <v>0</v>
      </c>
      <c r="AH62" t="e" vm="1">
        <f t="shared" si="8"/>
        <v>#VALUE!</v>
      </c>
    </row>
    <row r="63" spans="1:34" ht="41.45">
      <c r="A63" t="s">
        <v>167</v>
      </c>
      <c r="B63" t="s">
        <v>167</v>
      </c>
      <c r="C63" s="172" t="s">
        <v>92</v>
      </c>
      <c r="D63" s="172" t="s">
        <v>124</v>
      </c>
      <c r="E63" t="s">
        <v>93</v>
      </c>
      <c r="F63" t="s">
        <v>92</v>
      </c>
      <c r="G63" cm="1">
        <f t="array" ref="G63">IF(OR(ISERROR($I$2),ISERROR($J$2),ISERROR($K$2)),0,IF(
    IF(SUMPRODUCT((TRIM(_xlfn.TEXTSPLIT(C63,"• "))&lt;&gt;"")*COUNTIF(J:J,SUBSTITUTE(TRIM(_xlfn.TEXTSPLIT(C63,"• ")),CHAR(10),"")))&gt;0,1,IF(C63="All",1,0))
    +
    IF(SUMPRODUCT((TRIM(_xlfn.TEXTSPLIT(E63,","))&lt;&gt;"")*COUNTIF(K:K,TRIM(_xlfn.TEXTSPLIT(E63,","))))&gt;0,1,IF(E63="All",1,0))
    +
    IF(SUMPRODUCT((TRIM(_xlfn.TEXTSPLIT(D63,"• "))&lt;&gt;"")*COUNTIF(I:I,SUBSTITUTE(TRIM(_xlfn.TEXTSPLIT(D63,"• ")),CHAR(10),"")))&gt;0,1,IF(D63="All",1,0))
    =3,
    1,
    IF(F63="All",1,0)
))</f>
        <v>0</v>
      </c>
      <c r="N63" s="175" t="e" vm="1">
        <f t="shared" si="3"/>
        <v>#VALUE!</v>
      </c>
      <c r="O63">
        <f t="shared" ref="O63:S72" si="17">IF(O$1="",0,IF(ISNUMBER(SEARCH(O$1,$D63)),1,0))</f>
        <v>0</v>
      </c>
      <c r="P63">
        <f t="shared" si="17"/>
        <v>0</v>
      </c>
      <c r="Q63">
        <f t="shared" si="17"/>
        <v>0</v>
      </c>
      <c r="R63">
        <f t="shared" si="17"/>
        <v>0</v>
      </c>
      <c r="S63">
        <f t="shared" si="17"/>
        <v>0</v>
      </c>
      <c r="T63" s="175"/>
      <c r="U63" s="175"/>
      <c r="V63" s="175"/>
      <c r="W63" t="e" vm="1">
        <f t="shared" si="5"/>
        <v>#VALUE!</v>
      </c>
      <c r="Y63" s="175" t="e" vm="1">
        <f t="shared" si="14"/>
        <v>#VALUE!</v>
      </c>
      <c r="Z63" s="175">
        <f t="shared" si="15"/>
        <v>0</v>
      </c>
      <c r="AA63" s="175">
        <f t="shared" si="15"/>
        <v>0</v>
      </c>
      <c r="AB63" s="175">
        <f t="shared" si="15"/>
        <v>0</v>
      </c>
      <c r="AC63" s="175">
        <f t="shared" si="15"/>
        <v>0</v>
      </c>
      <c r="AD63" t="e" vm="1">
        <f t="shared" si="12"/>
        <v>#VALUE!</v>
      </c>
      <c r="AF63" s="175" t="e" vm="1">
        <f t="shared" si="7"/>
        <v>#VALUE!</v>
      </c>
      <c r="AG63" s="175">
        <f t="shared" si="7"/>
        <v>0</v>
      </c>
      <c r="AH63" t="e" vm="1">
        <f t="shared" si="8"/>
        <v>#VALUE!</v>
      </c>
    </row>
    <row r="64" spans="1:34">
      <c r="A64" t="s">
        <v>168</v>
      </c>
      <c r="B64" t="s">
        <v>168</v>
      </c>
      <c r="C64" s="172">
        <v>0</v>
      </c>
      <c r="D64" s="172">
        <v>0</v>
      </c>
      <c r="E64" t="s">
        <v>93</v>
      </c>
      <c r="F64" t="s">
        <v>92</v>
      </c>
      <c r="G64" cm="1">
        <f t="array" ref="G64">IF(OR(ISERROR($I$2),ISERROR($J$2),ISERROR($K$2)),0,IF(
    IF(SUMPRODUCT((TRIM(_xlfn.TEXTSPLIT(C64,"• "))&lt;&gt;"")*COUNTIF(J:J,SUBSTITUTE(TRIM(_xlfn.TEXTSPLIT(C64,"• ")),CHAR(10),"")))&gt;0,1,IF(C64="All",1,0))
    +
    IF(SUMPRODUCT((TRIM(_xlfn.TEXTSPLIT(E64,","))&lt;&gt;"")*COUNTIF(K:K,TRIM(_xlfn.TEXTSPLIT(E64,","))))&gt;0,1,IF(E64="All",1,0))
    +
    IF(SUMPRODUCT((TRIM(_xlfn.TEXTSPLIT(D64,"• "))&lt;&gt;"")*COUNTIF(I:I,SUBSTITUTE(TRIM(_xlfn.TEXTSPLIT(D64,"• ")),CHAR(10),"")))&gt;0,1,IF(D64="All",1,0))
    =3,
    1,
    IF(F64="All",1,0)
))</f>
        <v>0</v>
      </c>
      <c r="N64" s="175" t="e" vm="1">
        <f t="shared" si="3"/>
        <v>#VALUE!</v>
      </c>
      <c r="O64">
        <f t="shared" si="17"/>
        <v>0</v>
      </c>
      <c r="P64">
        <f t="shared" si="17"/>
        <v>0</v>
      </c>
      <c r="Q64">
        <f t="shared" si="17"/>
        <v>0</v>
      </c>
      <c r="R64">
        <f t="shared" si="17"/>
        <v>0</v>
      </c>
      <c r="S64">
        <f t="shared" si="17"/>
        <v>0</v>
      </c>
      <c r="T64" s="175"/>
      <c r="U64" s="175"/>
      <c r="V64" s="175"/>
      <c r="W64" t="e" vm="1">
        <f t="shared" si="5"/>
        <v>#VALUE!</v>
      </c>
      <c r="Y64" s="175" t="e" vm="1">
        <f t="shared" si="14"/>
        <v>#VALUE!</v>
      </c>
      <c r="Z64" s="175">
        <f t="shared" si="15"/>
        <v>0</v>
      </c>
      <c r="AA64" s="175">
        <f t="shared" si="15"/>
        <v>0</v>
      </c>
      <c r="AB64" s="175">
        <f t="shared" si="15"/>
        <v>0</v>
      </c>
      <c r="AC64" s="175">
        <f t="shared" si="15"/>
        <v>0</v>
      </c>
      <c r="AD64" t="e" vm="1">
        <f t="shared" si="12"/>
        <v>#VALUE!</v>
      </c>
      <c r="AF64" s="175" t="e" vm="1">
        <f t="shared" si="7"/>
        <v>#VALUE!</v>
      </c>
      <c r="AG64" s="175">
        <f t="shared" si="7"/>
        <v>0</v>
      </c>
      <c r="AH64" t="e" vm="1">
        <f t="shared" si="8"/>
        <v>#VALUE!</v>
      </c>
    </row>
    <row r="65" spans="1:34" ht="55.15">
      <c r="A65" t="s">
        <v>169</v>
      </c>
      <c r="B65" t="s">
        <v>169</v>
      </c>
      <c r="C65" s="172" t="s">
        <v>99</v>
      </c>
      <c r="D65" s="172" t="s">
        <v>119</v>
      </c>
      <c r="E65" t="s">
        <v>93</v>
      </c>
      <c r="F65" t="s">
        <v>105</v>
      </c>
      <c r="G65" cm="1">
        <f t="array" ref="G65">IF(OR(ISERROR($I$2),ISERROR($J$2),ISERROR($K$2)),0,IF(
    IF(SUMPRODUCT((TRIM(_xlfn.TEXTSPLIT(C65,"• "))&lt;&gt;"")*COUNTIF(J:J,SUBSTITUTE(TRIM(_xlfn.TEXTSPLIT(C65,"• ")),CHAR(10),"")))&gt;0,1,IF(C65="All",1,0))
    +
    IF(SUMPRODUCT((TRIM(_xlfn.TEXTSPLIT(E65,","))&lt;&gt;"")*COUNTIF(K:K,TRIM(_xlfn.TEXTSPLIT(E65,","))))&gt;0,1,IF(E65="All",1,0))
    +
    IF(SUMPRODUCT((TRIM(_xlfn.TEXTSPLIT(D65,"• "))&lt;&gt;"")*COUNTIF(I:I,SUBSTITUTE(TRIM(_xlfn.TEXTSPLIT(D65,"• ")),CHAR(10),"")))&gt;0,1,IF(D65="All",1,0))
    =3,
    1,
    IF(F65="All",1,0)
))</f>
        <v>0</v>
      </c>
      <c r="N65" s="175" t="e" vm="1">
        <f t="shared" si="3"/>
        <v>#VALUE!</v>
      </c>
      <c r="O65">
        <f t="shared" si="17"/>
        <v>0</v>
      </c>
      <c r="P65">
        <f t="shared" si="17"/>
        <v>0</v>
      </c>
      <c r="Q65">
        <f t="shared" si="17"/>
        <v>0</v>
      </c>
      <c r="R65">
        <f t="shared" si="17"/>
        <v>0</v>
      </c>
      <c r="S65">
        <f t="shared" si="17"/>
        <v>0</v>
      </c>
      <c r="T65" s="175"/>
      <c r="U65" s="175"/>
      <c r="V65" s="175"/>
      <c r="W65" t="e" vm="1">
        <f t="shared" si="5"/>
        <v>#VALUE!</v>
      </c>
      <c r="Y65" s="175" t="e" vm="1">
        <f t="shared" si="14"/>
        <v>#VALUE!</v>
      </c>
      <c r="Z65" s="175">
        <f t="shared" si="15"/>
        <v>0</v>
      </c>
      <c r="AA65" s="175">
        <f t="shared" si="15"/>
        <v>0</v>
      </c>
      <c r="AB65" s="175">
        <f t="shared" si="15"/>
        <v>0</v>
      </c>
      <c r="AC65" s="175">
        <f t="shared" si="15"/>
        <v>0</v>
      </c>
      <c r="AD65" t="e" vm="1">
        <f t="shared" si="12"/>
        <v>#VALUE!</v>
      </c>
      <c r="AF65" s="175" t="e" vm="1">
        <f t="shared" si="7"/>
        <v>#VALUE!</v>
      </c>
      <c r="AG65" s="175">
        <f t="shared" si="7"/>
        <v>0</v>
      </c>
      <c r="AH65" t="e" vm="1">
        <f t="shared" si="8"/>
        <v>#VALUE!</v>
      </c>
    </row>
    <row r="66" spans="1:34" ht="41.45">
      <c r="A66" t="s">
        <v>170</v>
      </c>
      <c r="B66" t="s">
        <v>170</v>
      </c>
      <c r="C66" s="172" t="s">
        <v>92</v>
      </c>
      <c r="D66" s="172" t="s">
        <v>124</v>
      </c>
      <c r="E66" t="s">
        <v>93</v>
      </c>
      <c r="F66" t="s">
        <v>92</v>
      </c>
      <c r="G66" cm="1">
        <f t="array" ref="G66">IF(OR(ISERROR($I$2),ISERROR($J$2),ISERROR($K$2)),0,IF(
    IF(SUMPRODUCT((TRIM(_xlfn.TEXTSPLIT(C66,"• "))&lt;&gt;"")*COUNTIF(J:J,SUBSTITUTE(TRIM(_xlfn.TEXTSPLIT(C66,"• ")),CHAR(10),"")))&gt;0,1,IF(C66="All",1,0))
    +
    IF(SUMPRODUCT((TRIM(_xlfn.TEXTSPLIT(E66,","))&lt;&gt;"")*COUNTIF(K:K,TRIM(_xlfn.TEXTSPLIT(E66,","))))&gt;0,1,IF(E66="All",1,0))
    +
    IF(SUMPRODUCT((TRIM(_xlfn.TEXTSPLIT(D66,"• "))&lt;&gt;"")*COUNTIF(I:I,SUBSTITUTE(TRIM(_xlfn.TEXTSPLIT(D66,"• ")),CHAR(10),"")))&gt;0,1,IF(D66="All",1,0))
    =3,
    1,
    IF(F66="All",1,0)
))</f>
        <v>0</v>
      </c>
      <c r="N66" s="175" t="e" vm="1">
        <f t="shared" si="3"/>
        <v>#VALUE!</v>
      </c>
      <c r="O66">
        <f t="shared" si="17"/>
        <v>0</v>
      </c>
      <c r="P66">
        <f t="shared" si="17"/>
        <v>0</v>
      </c>
      <c r="Q66">
        <f t="shared" si="17"/>
        <v>0</v>
      </c>
      <c r="R66">
        <f t="shared" si="17"/>
        <v>0</v>
      </c>
      <c r="S66">
        <f t="shared" si="17"/>
        <v>0</v>
      </c>
      <c r="T66" s="175"/>
      <c r="U66" s="175"/>
      <c r="V66" s="175"/>
      <c r="W66" t="e" vm="1">
        <f t="shared" si="5"/>
        <v>#VALUE!</v>
      </c>
      <c r="Y66" s="175" t="e" vm="1">
        <f t="shared" si="14"/>
        <v>#VALUE!</v>
      </c>
      <c r="Z66" s="175">
        <f t="shared" si="15"/>
        <v>0</v>
      </c>
      <c r="AA66" s="175">
        <f t="shared" si="15"/>
        <v>0</v>
      </c>
      <c r="AB66" s="175">
        <f t="shared" si="15"/>
        <v>0</v>
      </c>
      <c r="AC66" s="175">
        <f t="shared" si="15"/>
        <v>0</v>
      </c>
      <c r="AD66" t="e" vm="1">
        <f t="shared" ref="AD66" si="18">_xlfn.TEXTJOIN(",",TRUE,_xlfn._xlws.FILTER($Y$1:$AC$1,Y66:AC66,1))</f>
        <v>#VALUE!</v>
      </c>
      <c r="AF66" s="175" t="e" vm="1">
        <f t="shared" si="7"/>
        <v>#VALUE!</v>
      </c>
      <c r="AG66" s="175">
        <f t="shared" si="7"/>
        <v>0</v>
      </c>
      <c r="AH66" t="e" vm="1">
        <f t="shared" si="8"/>
        <v>#VALUE!</v>
      </c>
    </row>
    <row r="67" spans="1:34">
      <c r="A67" t="s">
        <v>171</v>
      </c>
      <c r="B67" t="s">
        <v>171</v>
      </c>
      <c r="C67" s="172">
        <v>0</v>
      </c>
      <c r="D67" s="172">
        <v>0</v>
      </c>
      <c r="E67" t="s">
        <v>93</v>
      </c>
      <c r="F67" t="s">
        <v>92</v>
      </c>
      <c r="G67" cm="1">
        <f t="array" ref="G67">IF(OR(ISERROR($I$2),ISERROR($J$2),ISERROR($K$2)),0,IF(
    IF(SUMPRODUCT((TRIM(_xlfn.TEXTSPLIT(C67,"• "))&lt;&gt;"")*COUNTIF(J:J,SUBSTITUTE(TRIM(_xlfn.TEXTSPLIT(C67,"• ")),CHAR(10),"")))&gt;0,1,IF(C67="All",1,0))
    +
    IF(SUMPRODUCT((TRIM(_xlfn.TEXTSPLIT(E67,","))&lt;&gt;"")*COUNTIF(K:K,TRIM(_xlfn.TEXTSPLIT(E67,","))))&gt;0,1,IF(E67="All",1,0))
    +
    IF(SUMPRODUCT((TRIM(_xlfn.TEXTSPLIT(D67,"• "))&lt;&gt;"")*COUNTIF(I:I,SUBSTITUTE(TRIM(_xlfn.TEXTSPLIT(D67,"• ")),CHAR(10),"")))&gt;0,1,IF(D67="All",1,0))
    =3,
    1,
    IF(F67="All",1,0)
))</f>
        <v>0</v>
      </c>
      <c r="N67" s="175" t="e" vm="1">
        <f t="shared" ref="N67:N130" si="19">IF(N$1="",0,IF(ISNUMBER(SEARCH(N$1,$D67)),1,0))</f>
        <v>#VALUE!</v>
      </c>
      <c r="O67">
        <f t="shared" si="17"/>
        <v>0</v>
      </c>
      <c r="P67">
        <f t="shared" si="17"/>
        <v>0</v>
      </c>
      <c r="Q67">
        <f t="shared" si="17"/>
        <v>0</v>
      </c>
      <c r="R67">
        <f t="shared" si="17"/>
        <v>0</v>
      </c>
      <c r="S67">
        <f t="shared" si="17"/>
        <v>0</v>
      </c>
      <c r="T67" s="175"/>
      <c r="U67" s="175"/>
      <c r="V67" s="175"/>
      <c r="W67" t="e" vm="1">
        <f t="shared" ref="W67:W130" si="20">_xlfn.TEXTJOIN(",",TRUE,_xlfn._xlws.FILTER($N$1:$S$1,N67:S67,1))</f>
        <v>#VALUE!</v>
      </c>
      <c r="Y67" s="175" t="e" vm="1">
        <f t="shared" si="14"/>
        <v>#VALUE!</v>
      </c>
      <c r="Z67" s="175">
        <f t="shared" si="15"/>
        <v>0</v>
      </c>
      <c r="AA67" s="175">
        <f t="shared" si="15"/>
        <v>0</v>
      </c>
      <c r="AB67" s="175">
        <f t="shared" si="15"/>
        <v>0</v>
      </c>
      <c r="AC67" s="175">
        <f t="shared" si="15"/>
        <v>0</v>
      </c>
      <c r="AD67" t="e" vm="1">
        <f t="shared" ref="AD67:AD130" si="21">_xlfn.TEXTJOIN(",",TRUE,_xlfn._xlws.FILTER($Y$1:$AC$1,Y67:AC67,1))</f>
        <v>#VALUE!</v>
      </c>
      <c r="AF67" s="175" t="e" vm="1">
        <f t="shared" ref="AF67:AG130" si="22">IF(AF$1="",0,IF(ISNUMBER(SEARCH(AF$1,$E67)),1,0))</f>
        <v>#VALUE!</v>
      </c>
      <c r="AG67" s="175">
        <f t="shared" si="22"/>
        <v>0</v>
      </c>
      <c r="AH67" t="e" vm="1">
        <f t="shared" ref="AH67:AH130" si="23">_xlfn.TEXTJOIN(",",TRUE,_xlfn._xlws.FILTER($AF$1:$AG$1,AF67:AG67,1))</f>
        <v>#VALUE!</v>
      </c>
    </row>
    <row r="68" spans="1:34" ht="55.15">
      <c r="A68" t="s">
        <v>172</v>
      </c>
      <c r="B68" t="s">
        <v>172</v>
      </c>
      <c r="C68" s="172" t="s">
        <v>99</v>
      </c>
      <c r="D68" s="172" t="s">
        <v>119</v>
      </c>
      <c r="E68" t="s">
        <v>93</v>
      </c>
      <c r="F68" t="s">
        <v>105</v>
      </c>
      <c r="G68" cm="1">
        <f t="array" ref="G68">IF(OR(ISERROR($I$2),ISERROR($J$2),ISERROR($K$2)),0,IF(
    IF(SUMPRODUCT((TRIM(_xlfn.TEXTSPLIT(C68,"• "))&lt;&gt;"")*COUNTIF(J:J,SUBSTITUTE(TRIM(_xlfn.TEXTSPLIT(C68,"• ")),CHAR(10),"")))&gt;0,1,IF(C68="All",1,0))
    +
    IF(SUMPRODUCT((TRIM(_xlfn.TEXTSPLIT(E68,","))&lt;&gt;"")*COUNTIF(K:K,TRIM(_xlfn.TEXTSPLIT(E68,","))))&gt;0,1,IF(E68="All",1,0))
    +
    IF(SUMPRODUCT((TRIM(_xlfn.TEXTSPLIT(D68,"• "))&lt;&gt;"")*COUNTIF(I:I,SUBSTITUTE(TRIM(_xlfn.TEXTSPLIT(D68,"• ")),CHAR(10),"")))&gt;0,1,IF(D68="All",1,0))
    =3,
    1,
    IF(F68="All",1,0)
))</f>
        <v>0</v>
      </c>
      <c r="N68" s="175" t="e" vm="1">
        <f t="shared" si="19"/>
        <v>#VALUE!</v>
      </c>
      <c r="O68">
        <f t="shared" si="17"/>
        <v>0</v>
      </c>
      <c r="P68">
        <f t="shared" si="17"/>
        <v>0</v>
      </c>
      <c r="Q68">
        <f t="shared" si="17"/>
        <v>0</v>
      </c>
      <c r="R68">
        <f t="shared" si="17"/>
        <v>0</v>
      </c>
      <c r="S68">
        <f t="shared" si="17"/>
        <v>0</v>
      </c>
      <c r="T68" s="175"/>
      <c r="U68" s="175"/>
      <c r="V68" s="175"/>
      <c r="W68" t="e" vm="1">
        <f t="shared" si="20"/>
        <v>#VALUE!</v>
      </c>
      <c r="Y68" s="175" t="e" vm="1">
        <f t="shared" si="14"/>
        <v>#VALUE!</v>
      </c>
      <c r="Z68" s="175">
        <f t="shared" si="15"/>
        <v>0</v>
      </c>
      <c r="AA68" s="175">
        <f t="shared" si="15"/>
        <v>0</v>
      </c>
      <c r="AB68" s="175">
        <f t="shared" si="15"/>
        <v>0</v>
      </c>
      <c r="AC68" s="175">
        <f t="shared" si="15"/>
        <v>0</v>
      </c>
      <c r="AD68" t="e" vm="1">
        <f t="shared" si="21"/>
        <v>#VALUE!</v>
      </c>
      <c r="AF68" s="175" t="e" vm="1">
        <f t="shared" si="22"/>
        <v>#VALUE!</v>
      </c>
      <c r="AG68" s="175">
        <f t="shared" si="22"/>
        <v>0</v>
      </c>
      <c r="AH68" t="e" vm="1">
        <f t="shared" si="23"/>
        <v>#VALUE!</v>
      </c>
    </row>
    <row r="69" spans="1:34" ht="41.45">
      <c r="A69" t="s">
        <v>173</v>
      </c>
      <c r="B69" t="s">
        <v>173</v>
      </c>
      <c r="C69" s="172" t="s">
        <v>92</v>
      </c>
      <c r="D69" s="172" t="s">
        <v>124</v>
      </c>
      <c r="E69" t="s">
        <v>93</v>
      </c>
      <c r="F69" t="s">
        <v>92</v>
      </c>
      <c r="G69" cm="1">
        <f t="array" ref="G69">IF(OR(ISERROR($I$2),ISERROR($J$2),ISERROR($K$2)),0,IF(
    IF(SUMPRODUCT((TRIM(_xlfn.TEXTSPLIT(C69,"• "))&lt;&gt;"")*COUNTIF(J:J,SUBSTITUTE(TRIM(_xlfn.TEXTSPLIT(C69,"• ")),CHAR(10),"")))&gt;0,1,IF(C69="All",1,0))
    +
    IF(SUMPRODUCT((TRIM(_xlfn.TEXTSPLIT(E69,","))&lt;&gt;"")*COUNTIF(K:K,TRIM(_xlfn.TEXTSPLIT(E69,","))))&gt;0,1,IF(E69="All",1,0))
    +
    IF(SUMPRODUCT((TRIM(_xlfn.TEXTSPLIT(D69,"• "))&lt;&gt;"")*COUNTIF(I:I,SUBSTITUTE(TRIM(_xlfn.TEXTSPLIT(D69,"• ")),CHAR(10),"")))&gt;0,1,IF(D69="All",1,0))
    =3,
    1,
    IF(F69="All",1,0)
))</f>
        <v>0</v>
      </c>
      <c r="N69" s="175" t="e" vm="1">
        <f t="shared" si="19"/>
        <v>#VALUE!</v>
      </c>
      <c r="O69">
        <f t="shared" si="17"/>
        <v>0</v>
      </c>
      <c r="P69">
        <f t="shared" si="17"/>
        <v>0</v>
      </c>
      <c r="Q69">
        <f t="shared" si="17"/>
        <v>0</v>
      </c>
      <c r="R69">
        <f t="shared" si="17"/>
        <v>0</v>
      </c>
      <c r="S69">
        <f t="shared" si="17"/>
        <v>0</v>
      </c>
      <c r="T69" s="175"/>
      <c r="U69" s="175"/>
      <c r="V69" s="175"/>
      <c r="W69" t="e" vm="1">
        <f t="shared" si="20"/>
        <v>#VALUE!</v>
      </c>
      <c r="Y69" s="175" t="e" vm="1">
        <f t="shared" si="14"/>
        <v>#VALUE!</v>
      </c>
      <c r="Z69" s="175">
        <f t="shared" si="15"/>
        <v>0</v>
      </c>
      <c r="AA69" s="175">
        <f t="shared" si="15"/>
        <v>0</v>
      </c>
      <c r="AB69" s="175">
        <f t="shared" si="15"/>
        <v>0</v>
      </c>
      <c r="AC69" s="175">
        <f t="shared" si="15"/>
        <v>0</v>
      </c>
      <c r="AD69" t="e" vm="1">
        <f t="shared" si="21"/>
        <v>#VALUE!</v>
      </c>
      <c r="AF69" s="175" t="e" vm="1">
        <f t="shared" si="22"/>
        <v>#VALUE!</v>
      </c>
      <c r="AG69" s="175">
        <f t="shared" si="22"/>
        <v>0</v>
      </c>
      <c r="AH69" t="e" vm="1">
        <f t="shared" si="23"/>
        <v>#VALUE!</v>
      </c>
    </row>
    <row r="70" spans="1:34">
      <c r="A70" t="s">
        <v>174</v>
      </c>
      <c r="B70" t="s">
        <v>174</v>
      </c>
      <c r="C70" s="172">
        <v>0</v>
      </c>
      <c r="D70" s="172">
        <v>0</v>
      </c>
      <c r="E70" t="s">
        <v>93</v>
      </c>
      <c r="F70" t="s">
        <v>92</v>
      </c>
      <c r="G70" cm="1">
        <f t="array" ref="G70">IF(OR(ISERROR($I$2),ISERROR($J$2),ISERROR($K$2)),0,IF(
    IF(SUMPRODUCT((TRIM(_xlfn.TEXTSPLIT(C70,"• "))&lt;&gt;"")*COUNTIF(J:J,SUBSTITUTE(TRIM(_xlfn.TEXTSPLIT(C70,"• ")),CHAR(10),"")))&gt;0,1,IF(C70="All",1,0))
    +
    IF(SUMPRODUCT((TRIM(_xlfn.TEXTSPLIT(E70,","))&lt;&gt;"")*COUNTIF(K:K,TRIM(_xlfn.TEXTSPLIT(E70,","))))&gt;0,1,IF(E70="All",1,0))
    +
    IF(SUMPRODUCT((TRIM(_xlfn.TEXTSPLIT(D70,"• "))&lt;&gt;"")*COUNTIF(I:I,SUBSTITUTE(TRIM(_xlfn.TEXTSPLIT(D70,"• ")),CHAR(10),"")))&gt;0,1,IF(D70="All",1,0))
    =3,
    1,
    IF(F70="All",1,0)
))</f>
        <v>0</v>
      </c>
      <c r="N70" s="175" t="e" vm="1">
        <f t="shared" si="19"/>
        <v>#VALUE!</v>
      </c>
      <c r="O70">
        <f t="shared" si="17"/>
        <v>0</v>
      </c>
      <c r="P70">
        <f t="shared" si="17"/>
        <v>0</v>
      </c>
      <c r="Q70">
        <f t="shared" si="17"/>
        <v>0</v>
      </c>
      <c r="R70">
        <f t="shared" si="17"/>
        <v>0</v>
      </c>
      <c r="S70">
        <f t="shared" si="17"/>
        <v>0</v>
      </c>
      <c r="T70" s="175"/>
      <c r="U70" s="175"/>
      <c r="V70" s="175"/>
      <c r="W70" t="e" vm="1">
        <f t="shared" si="20"/>
        <v>#VALUE!</v>
      </c>
      <c r="Y70" s="175" t="e" vm="1">
        <f t="shared" si="14"/>
        <v>#VALUE!</v>
      </c>
      <c r="Z70" s="175">
        <f t="shared" si="15"/>
        <v>0</v>
      </c>
      <c r="AA70" s="175">
        <f t="shared" si="15"/>
        <v>0</v>
      </c>
      <c r="AB70" s="175">
        <f t="shared" si="15"/>
        <v>0</v>
      </c>
      <c r="AC70" s="175">
        <f t="shared" si="15"/>
        <v>0</v>
      </c>
      <c r="AD70" t="e" vm="1">
        <f t="shared" si="21"/>
        <v>#VALUE!</v>
      </c>
      <c r="AF70" s="175" t="e" vm="1">
        <f t="shared" si="22"/>
        <v>#VALUE!</v>
      </c>
      <c r="AG70" s="175">
        <f t="shared" si="22"/>
        <v>0</v>
      </c>
      <c r="AH70" t="e" vm="1">
        <f t="shared" si="23"/>
        <v>#VALUE!</v>
      </c>
    </row>
    <row r="71" spans="1:34" ht="55.15">
      <c r="A71" t="s">
        <v>175</v>
      </c>
      <c r="B71" t="s">
        <v>175</v>
      </c>
      <c r="C71" s="172" t="s">
        <v>99</v>
      </c>
      <c r="D71" s="172" t="s">
        <v>119</v>
      </c>
      <c r="E71" t="s">
        <v>93</v>
      </c>
      <c r="F71" t="s">
        <v>105</v>
      </c>
      <c r="G71" cm="1">
        <f t="array" ref="G71">IF(OR(ISERROR($I$2),ISERROR($J$2),ISERROR($K$2)),0,IF(
    IF(SUMPRODUCT((TRIM(_xlfn.TEXTSPLIT(C71,"• "))&lt;&gt;"")*COUNTIF(J:J,SUBSTITUTE(TRIM(_xlfn.TEXTSPLIT(C71,"• ")),CHAR(10),"")))&gt;0,1,IF(C71="All",1,0))
    +
    IF(SUMPRODUCT((TRIM(_xlfn.TEXTSPLIT(E71,","))&lt;&gt;"")*COUNTIF(K:K,TRIM(_xlfn.TEXTSPLIT(E71,","))))&gt;0,1,IF(E71="All",1,0))
    +
    IF(SUMPRODUCT((TRIM(_xlfn.TEXTSPLIT(D71,"• "))&lt;&gt;"")*COUNTIF(I:I,SUBSTITUTE(TRIM(_xlfn.TEXTSPLIT(D71,"• ")),CHAR(10),"")))&gt;0,1,IF(D71="All",1,0))
    =3,
    1,
    IF(F71="All",1,0)
))</f>
        <v>0</v>
      </c>
      <c r="N71" s="175" t="e" vm="1">
        <f t="shared" si="19"/>
        <v>#VALUE!</v>
      </c>
      <c r="O71">
        <f t="shared" si="17"/>
        <v>0</v>
      </c>
      <c r="P71">
        <f t="shared" si="17"/>
        <v>0</v>
      </c>
      <c r="Q71">
        <f t="shared" si="17"/>
        <v>0</v>
      </c>
      <c r="R71">
        <f t="shared" si="17"/>
        <v>0</v>
      </c>
      <c r="S71">
        <f t="shared" si="17"/>
        <v>0</v>
      </c>
      <c r="T71" s="175"/>
      <c r="U71" s="175"/>
      <c r="V71" s="175"/>
      <c r="W71" t="e" vm="1">
        <f t="shared" si="20"/>
        <v>#VALUE!</v>
      </c>
      <c r="Y71" s="175" t="e" vm="1">
        <f t="shared" si="14"/>
        <v>#VALUE!</v>
      </c>
      <c r="Z71" s="175">
        <f t="shared" si="15"/>
        <v>0</v>
      </c>
      <c r="AA71" s="175">
        <f t="shared" si="15"/>
        <v>0</v>
      </c>
      <c r="AB71" s="175">
        <f t="shared" si="15"/>
        <v>0</v>
      </c>
      <c r="AC71" s="175">
        <f t="shared" si="15"/>
        <v>0</v>
      </c>
      <c r="AD71" t="e" vm="1">
        <f t="shared" si="21"/>
        <v>#VALUE!</v>
      </c>
      <c r="AF71" s="175" t="e" vm="1">
        <f t="shared" si="22"/>
        <v>#VALUE!</v>
      </c>
      <c r="AG71" s="175">
        <f t="shared" si="22"/>
        <v>0</v>
      </c>
      <c r="AH71" t="e" vm="1">
        <f t="shared" si="23"/>
        <v>#VALUE!</v>
      </c>
    </row>
    <row r="72" spans="1:34" ht="41.45">
      <c r="A72" t="s">
        <v>176</v>
      </c>
      <c r="B72" t="s">
        <v>176</v>
      </c>
      <c r="C72" s="172" t="s">
        <v>92</v>
      </c>
      <c r="D72" s="172" t="s">
        <v>124</v>
      </c>
      <c r="E72" t="s">
        <v>93</v>
      </c>
      <c r="F72" t="s">
        <v>92</v>
      </c>
      <c r="G72" cm="1">
        <f t="array" ref="G72">IF(OR(ISERROR($I$2),ISERROR($J$2),ISERROR($K$2)),0,IF(
    IF(SUMPRODUCT((TRIM(_xlfn.TEXTSPLIT(C72,"• "))&lt;&gt;"")*COUNTIF(J:J,SUBSTITUTE(TRIM(_xlfn.TEXTSPLIT(C72,"• ")),CHAR(10),"")))&gt;0,1,IF(C72="All",1,0))
    +
    IF(SUMPRODUCT((TRIM(_xlfn.TEXTSPLIT(E72,","))&lt;&gt;"")*COUNTIF(K:K,TRIM(_xlfn.TEXTSPLIT(E72,","))))&gt;0,1,IF(E72="All",1,0))
    +
    IF(SUMPRODUCT((TRIM(_xlfn.TEXTSPLIT(D72,"• "))&lt;&gt;"")*COUNTIF(I:I,SUBSTITUTE(TRIM(_xlfn.TEXTSPLIT(D72,"• ")),CHAR(10),"")))&gt;0,1,IF(D72="All",1,0))
    =3,
    1,
    IF(F72="All",1,0)
))</f>
        <v>0</v>
      </c>
      <c r="N72" s="175" t="e" vm="1">
        <f t="shared" si="19"/>
        <v>#VALUE!</v>
      </c>
      <c r="O72">
        <f t="shared" si="17"/>
        <v>0</v>
      </c>
      <c r="P72">
        <f t="shared" si="17"/>
        <v>0</v>
      </c>
      <c r="Q72">
        <f t="shared" si="17"/>
        <v>0</v>
      </c>
      <c r="R72">
        <f t="shared" si="17"/>
        <v>0</v>
      </c>
      <c r="S72">
        <f t="shared" si="17"/>
        <v>0</v>
      </c>
      <c r="T72" s="175"/>
      <c r="U72" s="175"/>
      <c r="V72" s="175"/>
      <c r="W72" t="e" vm="1">
        <f t="shared" si="20"/>
        <v>#VALUE!</v>
      </c>
      <c r="Y72" s="175" t="e" vm="1">
        <f t="shared" si="14"/>
        <v>#VALUE!</v>
      </c>
      <c r="Z72" s="175">
        <f t="shared" si="15"/>
        <v>0</v>
      </c>
      <c r="AA72" s="175">
        <f t="shared" si="15"/>
        <v>0</v>
      </c>
      <c r="AB72" s="175">
        <f t="shared" si="15"/>
        <v>0</v>
      </c>
      <c r="AC72" s="175">
        <f t="shared" si="15"/>
        <v>0</v>
      </c>
      <c r="AD72" t="e" vm="1">
        <f t="shared" si="21"/>
        <v>#VALUE!</v>
      </c>
      <c r="AF72" s="175" t="e" vm="1">
        <f t="shared" si="22"/>
        <v>#VALUE!</v>
      </c>
      <c r="AG72" s="175">
        <f t="shared" si="22"/>
        <v>0</v>
      </c>
      <c r="AH72" t="e" vm="1">
        <f t="shared" si="23"/>
        <v>#VALUE!</v>
      </c>
    </row>
    <row r="73" spans="1:34">
      <c r="A73" t="s">
        <v>177</v>
      </c>
      <c r="B73" t="s">
        <v>177</v>
      </c>
      <c r="C73" s="172">
        <v>0</v>
      </c>
      <c r="D73" s="172">
        <v>0</v>
      </c>
      <c r="E73" t="s">
        <v>93</v>
      </c>
      <c r="F73" t="s">
        <v>92</v>
      </c>
      <c r="G73" cm="1">
        <f t="array" ref="G73">IF(OR(ISERROR($I$2),ISERROR($J$2),ISERROR($K$2)),0,IF(
    IF(SUMPRODUCT((TRIM(_xlfn.TEXTSPLIT(C73,"• "))&lt;&gt;"")*COUNTIF(J:J,SUBSTITUTE(TRIM(_xlfn.TEXTSPLIT(C73,"• ")),CHAR(10),"")))&gt;0,1,IF(C73="All",1,0))
    +
    IF(SUMPRODUCT((TRIM(_xlfn.TEXTSPLIT(E73,","))&lt;&gt;"")*COUNTIF(K:K,TRIM(_xlfn.TEXTSPLIT(E73,","))))&gt;0,1,IF(E73="All",1,0))
    +
    IF(SUMPRODUCT((TRIM(_xlfn.TEXTSPLIT(D73,"• "))&lt;&gt;"")*COUNTIF(I:I,SUBSTITUTE(TRIM(_xlfn.TEXTSPLIT(D73,"• ")),CHAR(10),"")))&gt;0,1,IF(D73="All",1,0))
    =3,
    1,
    IF(F73="All",1,0)
))</f>
        <v>0</v>
      </c>
      <c r="N73" s="175" t="e" vm="1">
        <f t="shared" si="19"/>
        <v>#VALUE!</v>
      </c>
      <c r="O73">
        <f t="shared" ref="O73:S82" si="24">IF(O$1="",0,IF(ISNUMBER(SEARCH(O$1,$D73)),1,0))</f>
        <v>0</v>
      </c>
      <c r="P73">
        <f t="shared" si="24"/>
        <v>0</v>
      </c>
      <c r="Q73">
        <f t="shared" si="24"/>
        <v>0</v>
      </c>
      <c r="R73">
        <f t="shared" si="24"/>
        <v>0</v>
      </c>
      <c r="S73">
        <f t="shared" si="24"/>
        <v>0</v>
      </c>
      <c r="T73" s="175"/>
      <c r="U73" s="175"/>
      <c r="V73" s="175"/>
      <c r="W73" t="e" vm="1">
        <f t="shared" si="20"/>
        <v>#VALUE!</v>
      </c>
      <c r="Y73" s="175" t="e" vm="1">
        <f t="shared" si="14"/>
        <v>#VALUE!</v>
      </c>
      <c r="Z73" s="175">
        <f t="shared" si="15"/>
        <v>0</v>
      </c>
      <c r="AA73" s="175">
        <f t="shared" si="15"/>
        <v>0</v>
      </c>
      <c r="AB73" s="175">
        <f t="shared" si="15"/>
        <v>0</v>
      </c>
      <c r="AC73" s="175">
        <f t="shared" si="15"/>
        <v>0</v>
      </c>
      <c r="AD73" t="e" vm="1">
        <f t="shared" si="21"/>
        <v>#VALUE!</v>
      </c>
      <c r="AF73" s="175" t="e" vm="1">
        <f t="shared" si="22"/>
        <v>#VALUE!</v>
      </c>
      <c r="AG73" s="175">
        <f t="shared" si="22"/>
        <v>0</v>
      </c>
      <c r="AH73" t="e" vm="1">
        <f t="shared" si="23"/>
        <v>#VALUE!</v>
      </c>
    </row>
    <row r="74" spans="1:34" ht="55.15">
      <c r="A74" t="s">
        <v>178</v>
      </c>
      <c r="B74" t="s">
        <v>178</v>
      </c>
      <c r="C74" s="172" t="s">
        <v>99</v>
      </c>
      <c r="D74" s="172" t="s">
        <v>119</v>
      </c>
      <c r="E74" t="s">
        <v>93</v>
      </c>
      <c r="F74" t="s">
        <v>105</v>
      </c>
      <c r="G74" cm="1">
        <f t="array" ref="G74">IF(OR(ISERROR($I$2),ISERROR($J$2),ISERROR($K$2)),0,IF(
    IF(SUMPRODUCT((TRIM(_xlfn.TEXTSPLIT(C74,"• "))&lt;&gt;"")*COUNTIF(J:J,SUBSTITUTE(TRIM(_xlfn.TEXTSPLIT(C74,"• ")),CHAR(10),"")))&gt;0,1,IF(C74="All",1,0))
    +
    IF(SUMPRODUCT((TRIM(_xlfn.TEXTSPLIT(E74,","))&lt;&gt;"")*COUNTIF(K:K,TRIM(_xlfn.TEXTSPLIT(E74,","))))&gt;0,1,IF(E74="All",1,0))
    +
    IF(SUMPRODUCT((TRIM(_xlfn.TEXTSPLIT(D74,"• "))&lt;&gt;"")*COUNTIF(I:I,SUBSTITUTE(TRIM(_xlfn.TEXTSPLIT(D74,"• ")),CHAR(10),"")))&gt;0,1,IF(D74="All",1,0))
    =3,
    1,
    IF(F74="All",1,0)
))</f>
        <v>0</v>
      </c>
      <c r="N74" s="175" t="e" vm="1">
        <f t="shared" si="19"/>
        <v>#VALUE!</v>
      </c>
      <c r="O74">
        <f t="shared" si="24"/>
        <v>0</v>
      </c>
      <c r="P74">
        <f t="shared" si="24"/>
        <v>0</v>
      </c>
      <c r="Q74">
        <f t="shared" si="24"/>
        <v>0</v>
      </c>
      <c r="R74">
        <f t="shared" si="24"/>
        <v>0</v>
      </c>
      <c r="S74">
        <f t="shared" si="24"/>
        <v>0</v>
      </c>
      <c r="T74" s="175"/>
      <c r="U74" s="175"/>
      <c r="V74" s="175"/>
      <c r="W74" t="e" vm="1">
        <f t="shared" si="20"/>
        <v>#VALUE!</v>
      </c>
      <c r="Y74" s="175" t="e" vm="1">
        <f t="shared" si="14"/>
        <v>#VALUE!</v>
      </c>
      <c r="Z74" s="175">
        <f t="shared" si="15"/>
        <v>0</v>
      </c>
      <c r="AA74" s="175">
        <f t="shared" si="15"/>
        <v>0</v>
      </c>
      <c r="AB74" s="175">
        <f t="shared" si="15"/>
        <v>0</v>
      </c>
      <c r="AC74" s="175">
        <f t="shared" si="15"/>
        <v>0</v>
      </c>
      <c r="AD74" t="e" vm="1">
        <f t="shared" si="21"/>
        <v>#VALUE!</v>
      </c>
      <c r="AF74" s="175" t="e" vm="1">
        <f t="shared" si="22"/>
        <v>#VALUE!</v>
      </c>
      <c r="AG74" s="175">
        <f t="shared" si="22"/>
        <v>0</v>
      </c>
      <c r="AH74" t="e" vm="1">
        <f t="shared" si="23"/>
        <v>#VALUE!</v>
      </c>
    </row>
    <row r="75" spans="1:34" ht="41.45">
      <c r="A75" t="s">
        <v>179</v>
      </c>
      <c r="B75" t="s">
        <v>179</v>
      </c>
      <c r="C75" s="172" t="s">
        <v>92</v>
      </c>
      <c r="D75" s="172" t="s">
        <v>124</v>
      </c>
      <c r="E75" t="s">
        <v>93</v>
      </c>
      <c r="F75" t="s">
        <v>92</v>
      </c>
      <c r="G75" cm="1">
        <f t="array" ref="G75">IF(OR(ISERROR($I$2),ISERROR($J$2),ISERROR($K$2)),0,IF(
    IF(SUMPRODUCT((TRIM(_xlfn.TEXTSPLIT(C75,"• "))&lt;&gt;"")*COUNTIF(J:J,SUBSTITUTE(TRIM(_xlfn.TEXTSPLIT(C75,"• ")),CHAR(10),"")))&gt;0,1,IF(C75="All",1,0))
    +
    IF(SUMPRODUCT((TRIM(_xlfn.TEXTSPLIT(E75,","))&lt;&gt;"")*COUNTIF(K:K,TRIM(_xlfn.TEXTSPLIT(E75,","))))&gt;0,1,IF(E75="All",1,0))
    +
    IF(SUMPRODUCT((TRIM(_xlfn.TEXTSPLIT(D75,"• "))&lt;&gt;"")*COUNTIF(I:I,SUBSTITUTE(TRIM(_xlfn.TEXTSPLIT(D75,"• ")),CHAR(10),"")))&gt;0,1,IF(D75="All",1,0))
    =3,
    1,
    IF(F75="All",1,0)
))</f>
        <v>0</v>
      </c>
      <c r="N75" s="175" t="e" vm="1">
        <f t="shared" si="19"/>
        <v>#VALUE!</v>
      </c>
      <c r="O75">
        <f t="shared" si="24"/>
        <v>0</v>
      </c>
      <c r="P75">
        <f t="shared" si="24"/>
        <v>0</v>
      </c>
      <c r="Q75">
        <f t="shared" si="24"/>
        <v>0</v>
      </c>
      <c r="R75">
        <f t="shared" si="24"/>
        <v>0</v>
      </c>
      <c r="S75">
        <f t="shared" si="24"/>
        <v>0</v>
      </c>
      <c r="T75" s="175"/>
      <c r="U75" s="175"/>
      <c r="V75" s="175"/>
      <c r="W75" t="e" vm="1">
        <f t="shared" si="20"/>
        <v>#VALUE!</v>
      </c>
      <c r="Y75" s="175" t="e" vm="1">
        <f t="shared" si="14"/>
        <v>#VALUE!</v>
      </c>
      <c r="Z75" s="175">
        <f t="shared" si="15"/>
        <v>0</v>
      </c>
      <c r="AA75" s="175">
        <f t="shared" si="15"/>
        <v>0</v>
      </c>
      <c r="AB75" s="175">
        <f t="shared" si="15"/>
        <v>0</v>
      </c>
      <c r="AC75" s="175">
        <f t="shared" si="15"/>
        <v>0</v>
      </c>
      <c r="AD75" t="e" vm="1">
        <f t="shared" si="21"/>
        <v>#VALUE!</v>
      </c>
      <c r="AF75" s="175" t="e" vm="1">
        <f t="shared" si="22"/>
        <v>#VALUE!</v>
      </c>
      <c r="AG75" s="175">
        <f t="shared" si="22"/>
        <v>0</v>
      </c>
      <c r="AH75" t="e" vm="1">
        <f t="shared" si="23"/>
        <v>#VALUE!</v>
      </c>
    </row>
    <row r="76" spans="1:34">
      <c r="A76" t="s">
        <v>180</v>
      </c>
      <c r="B76" t="s">
        <v>180</v>
      </c>
      <c r="C76" s="172">
        <v>0</v>
      </c>
      <c r="D76" s="172">
        <v>0</v>
      </c>
      <c r="E76" t="s">
        <v>93</v>
      </c>
      <c r="F76" t="s">
        <v>92</v>
      </c>
      <c r="G76" cm="1">
        <f t="array" ref="G76">IF(OR(ISERROR($I$2),ISERROR($J$2),ISERROR($K$2)),0,IF(
    IF(SUMPRODUCT((TRIM(_xlfn.TEXTSPLIT(C76,"• "))&lt;&gt;"")*COUNTIF(J:J,SUBSTITUTE(TRIM(_xlfn.TEXTSPLIT(C76,"• ")),CHAR(10),"")))&gt;0,1,IF(C76="All",1,0))
    +
    IF(SUMPRODUCT((TRIM(_xlfn.TEXTSPLIT(E76,","))&lt;&gt;"")*COUNTIF(K:K,TRIM(_xlfn.TEXTSPLIT(E76,","))))&gt;0,1,IF(E76="All",1,0))
    +
    IF(SUMPRODUCT((TRIM(_xlfn.TEXTSPLIT(D76,"• "))&lt;&gt;"")*COUNTIF(I:I,SUBSTITUTE(TRIM(_xlfn.TEXTSPLIT(D76,"• ")),CHAR(10),"")))&gt;0,1,IF(D76="All",1,0))
    =3,
    1,
    IF(F76="All",1,0)
))</f>
        <v>0</v>
      </c>
      <c r="N76" s="175" t="e" vm="1">
        <f t="shared" si="19"/>
        <v>#VALUE!</v>
      </c>
      <c r="O76">
        <f t="shared" si="24"/>
        <v>0</v>
      </c>
      <c r="P76">
        <f t="shared" si="24"/>
        <v>0</v>
      </c>
      <c r="Q76">
        <f t="shared" si="24"/>
        <v>0</v>
      </c>
      <c r="R76">
        <f t="shared" si="24"/>
        <v>0</v>
      </c>
      <c r="S76">
        <f t="shared" si="24"/>
        <v>0</v>
      </c>
      <c r="T76" s="175"/>
      <c r="U76" s="175"/>
      <c r="V76" s="175"/>
      <c r="W76" t="e" vm="1">
        <f t="shared" si="20"/>
        <v>#VALUE!</v>
      </c>
      <c r="Y76" s="175" t="e" vm="1">
        <f t="shared" si="14"/>
        <v>#VALUE!</v>
      </c>
      <c r="Z76" s="175">
        <f t="shared" si="15"/>
        <v>0</v>
      </c>
      <c r="AA76" s="175">
        <f t="shared" si="15"/>
        <v>0</v>
      </c>
      <c r="AB76" s="175">
        <f t="shared" si="15"/>
        <v>0</v>
      </c>
      <c r="AC76" s="175">
        <f t="shared" si="15"/>
        <v>0</v>
      </c>
      <c r="AD76" t="e" vm="1">
        <f t="shared" si="21"/>
        <v>#VALUE!</v>
      </c>
      <c r="AF76" s="175" t="e" vm="1">
        <f t="shared" si="22"/>
        <v>#VALUE!</v>
      </c>
      <c r="AG76" s="175">
        <f t="shared" si="22"/>
        <v>0</v>
      </c>
      <c r="AH76" t="e" vm="1">
        <f t="shared" si="23"/>
        <v>#VALUE!</v>
      </c>
    </row>
    <row r="77" spans="1:34" ht="55.15">
      <c r="A77" t="s">
        <v>181</v>
      </c>
      <c r="B77" t="s">
        <v>181</v>
      </c>
      <c r="C77" s="172" t="s">
        <v>99</v>
      </c>
      <c r="D77" s="172" t="s">
        <v>119</v>
      </c>
      <c r="E77" t="s">
        <v>93</v>
      </c>
      <c r="F77" t="s">
        <v>105</v>
      </c>
      <c r="G77" cm="1">
        <f t="array" ref="G77">IF(OR(ISERROR($I$2),ISERROR($J$2),ISERROR($K$2)),0,IF(
    IF(SUMPRODUCT((TRIM(_xlfn.TEXTSPLIT(C77,"• "))&lt;&gt;"")*COUNTIF(J:J,SUBSTITUTE(TRIM(_xlfn.TEXTSPLIT(C77,"• ")),CHAR(10),"")))&gt;0,1,IF(C77="All",1,0))
    +
    IF(SUMPRODUCT((TRIM(_xlfn.TEXTSPLIT(E77,","))&lt;&gt;"")*COUNTIF(K:K,TRIM(_xlfn.TEXTSPLIT(E77,","))))&gt;0,1,IF(E77="All",1,0))
    +
    IF(SUMPRODUCT((TRIM(_xlfn.TEXTSPLIT(D77,"• "))&lt;&gt;"")*COUNTIF(I:I,SUBSTITUTE(TRIM(_xlfn.TEXTSPLIT(D77,"• ")),CHAR(10),"")))&gt;0,1,IF(D77="All",1,0))
    =3,
    1,
    IF(F77="All",1,0)
))</f>
        <v>0</v>
      </c>
      <c r="N77" s="175" t="e" vm="1">
        <f t="shared" si="19"/>
        <v>#VALUE!</v>
      </c>
      <c r="O77">
        <f t="shared" si="24"/>
        <v>0</v>
      </c>
      <c r="P77">
        <f t="shared" si="24"/>
        <v>0</v>
      </c>
      <c r="Q77">
        <f t="shared" si="24"/>
        <v>0</v>
      </c>
      <c r="R77">
        <f t="shared" si="24"/>
        <v>0</v>
      </c>
      <c r="S77">
        <f t="shared" si="24"/>
        <v>0</v>
      </c>
      <c r="T77" s="175"/>
      <c r="U77" s="175"/>
      <c r="V77" s="175"/>
      <c r="W77" t="e" vm="1">
        <f t="shared" si="20"/>
        <v>#VALUE!</v>
      </c>
      <c r="Y77" s="175" t="e" vm="1">
        <f t="shared" si="14"/>
        <v>#VALUE!</v>
      </c>
      <c r="Z77" s="175">
        <f t="shared" ref="Z77:AC108" si="25">IF(Z$1="",0,IF(ISNUMBER(SEARCH(Z$1,$C77)),1,0))</f>
        <v>0</v>
      </c>
      <c r="AA77" s="175">
        <f t="shared" si="25"/>
        <v>0</v>
      </c>
      <c r="AB77" s="175">
        <f t="shared" si="25"/>
        <v>0</v>
      </c>
      <c r="AC77" s="175">
        <f t="shared" si="25"/>
        <v>0</v>
      </c>
      <c r="AD77" t="e" vm="1">
        <f t="shared" si="21"/>
        <v>#VALUE!</v>
      </c>
      <c r="AF77" s="175" t="e" vm="1">
        <f t="shared" si="22"/>
        <v>#VALUE!</v>
      </c>
      <c r="AG77" s="175">
        <f t="shared" si="22"/>
        <v>0</v>
      </c>
      <c r="AH77" t="e" vm="1">
        <f t="shared" si="23"/>
        <v>#VALUE!</v>
      </c>
    </row>
    <row r="78" spans="1:34" ht="41.45">
      <c r="A78" t="s">
        <v>182</v>
      </c>
      <c r="B78" t="s">
        <v>182</v>
      </c>
      <c r="C78" s="172" t="s">
        <v>92</v>
      </c>
      <c r="D78" s="172" t="s">
        <v>124</v>
      </c>
      <c r="E78" t="s">
        <v>93</v>
      </c>
      <c r="F78" t="s">
        <v>92</v>
      </c>
      <c r="G78" cm="1">
        <f t="array" ref="G78">IF(OR(ISERROR($I$2),ISERROR($J$2),ISERROR($K$2)),0,IF(
    IF(SUMPRODUCT((TRIM(_xlfn.TEXTSPLIT(C78,"• "))&lt;&gt;"")*COUNTIF(J:J,SUBSTITUTE(TRIM(_xlfn.TEXTSPLIT(C78,"• ")),CHAR(10),"")))&gt;0,1,IF(C78="All",1,0))
    +
    IF(SUMPRODUCT((TRIM(_xlfn.TEXTSPLIT(E78,","))&lt;&gt;"")*COUNTIF(K:K,TRIM(_xlfn.TEXTSPLIT(E78,","))))&gt;0,1,IF(E78="All",1,0))
    +
    IF(SUMPRODUCT((TRIM(_xlfn.TEXTSPLIT(D78,"• "))&lt;&gt;"")*COUNTIF(I:I,SUBSTITUTE(TRIM(_xlfn.TEXTSPLIT(D78,"• ")),CHAR(10),"")))&gt;0,1,IF(D78="All",1,0))
    =3,
    1,
    IF(F78="All",1,0)
))</f>
        <v>0</v>
      </c>
      <c r="N78" s="175" t="e" vm="1">
        <f t="shared" si="19"/>
        <v>#VALUE!</v>
      </c>
      <c r="O78">
        <f t="shared" si="24"/>
        <v>0</v>
      </c>
      <c r="P78">
        <f t="shared" si="24"/>
        <v>0</v>
      </c>
      <c r="Q78">
        <f t="shared" si="24"/>
        <v>0</v>
      </c>
      <c r="R78">
        <f t="shared" si="24"/>
        <v>0</v>
      </c>
      <c r="S78">
        <f t="shared" si="24"/>
        <v>0</v>
      </c>
      <c r="T78" s="175"/>
      <c r="U78" s="175"/>
      <c r="V78" s="175"/>
      <c r="W78" t="e" vm="1">
        <f t="shared" si="20"/>
        <v>#VALUE!</v>
      </c>
      <c r="Y78" s="175" t="e" vm="1">
        <f t="shared" si="14"/>
        <v>#VALUE!</v>
      </c>
      <c r="Z78" s="175">
        <f t="shared" si="25"/>
        <v>0</v>
      </c>
      <c r="AA78" s="175">
        <f t="shared" si="25"/>
        <v>0</v>
      </c>
      <c r="AB78" s="175">
        <f t="shared" si="25"/>
        <v>0</v>
      </c>
      <c r="AC78" s="175">
        <f t="shared" si="25"/>
        <v>0</v>
      </c>
      <c r="AD78" t="e" vm="1">
        <f t="shared" si="21"/>
        <v>#VALUE!</v>
      </c>
      <c r="AF78" s="175" t="e" vm="1">
        <f t="shared" si="22"/>
        <v>#VALUE!</v>
      </c>
      <c r="AG78" s="175">
        <f t="shared" si="22"/>
        <v>0</v>
      </c>
      <c r="AH78" t="e" vm="1">
        <f t="shared" si="23"/>
        <v>#VALUE!</v>
      </c>
    </row>
    <row r="79" spans="1:34">
      <c r="A79" t="s">
        <v>183</v>
      </c>
      <c r="B79" t="s">
        <v>183</v>
      </c>
      <c r="C79" s="172" t="s">
        <v>92</v>
      </c>
      <c r="D79" s="172" t="s">
        <v>92</v>
      </c>
      <c r="E79" t="s">
        <v>93</v>
      </c>
      <c r="F79" t="s">
        <v>92</v>
      </c>
      <c r="G79" cm="1">
        <f t="array" ref="G79">IF(OR(ISERROR($I$2),ISERROR($J$2),ISERROR($K$2)),0,IF(
    IF(SUMPRODUCT((TRIM(_xlfn.TEXTSPLIT(C79,"• "))&lt;&gt;"")*COUNTIF(J:J,SUBSTITUTE(TRIM(_xlfn.TEXTSPLIT(C79,"• ")),CHAR(10),"")))&gt;0,1,IF(C79="All",1,0))
    +
    IF(SUMPRODUCT((TRIM(_xlfn.TEXTSPLIT(E79,","))&lt;&gt;"")*COUNTIF(K:K,TRIM(_xlfn.TEXTSPLIT(E79,","))))&gt;0,1,IF(E79="All",1,0))
    +
    IF(SUMPRODUCT((TRIM(_xlfn.TEXTSPLIT(D79,"• "))&lt;&gt;"")*COUNTIF(I:I,SUBSTITUTE(TRIM(_xlfn.TEXTSPLIT(D79,"• ")),CHAR(10),"")))&gt;0,1,IF(D79="All",1,0))
    =3,
    1,
    IF(F79="All",1,0)
))</f>
        <v>0</v>
      </c>
      <c r="N79" s="175" t="e" vm="1">
        <f t="shared" si="19"/>
        <v>#VALUE!</v>
      </c>
      <c r="O79">
        <f t="shared" si="24"/>
        <v>0</v>
      </c>
      <c r="P79">
        <f t="shared" si="24"/>
        <v>0</v>
      </c>
      <c r="Q79">
        <f t="shared" si="24"/>
        <v>0</v>
      </c>
      <c r="R79">
        <f t="shared" si="24"/>
        <v>0</v>
      </c>
      <c r="S79">
        <f t="shared" si="24"/>
        <v>0</v>
      </c>
      <c r="T79" s="175"/>
      <c r="U79" s="175"/>
      <c r="V79" s="175"/>
      <c r="W79" t="e" vm="1">
        <f t="shared" si="20"/>
        <v>#VALUE!</v>
      </c>
      <c r="Y79" s="175" t="e" vm="1">
        <f t="shared" si="14"/>
        <v>#VALUE!</v>
      </c>
      <c r="Z79" s="175">
        <f t="shared" si="25"/>
        <v>0</v>
      </c>
      <c r="AA79" s="175">
        <f t="shared" si="25"/>
        <v>0</v>
      </c>
      <c r="AB79" s="175">
        <f t="shared" si="25"/>
        <v>0</v>
      </c>
      <c r="AC79" s="175">
        <f t="shared" si="25"/>
        <v>0</v>
      </c>
      <c r="AD79" t="e" vm="1">
        <f t="shared" si="21"/>
        <v>#VALUE!</v>
      </c>
      <c r="AF79" s="175" t="e" vm="1">
        <f t="shared" si="22"/>
        <v>#VALUE!</v>
      </c>
      <c r="AG79" s="175">
        <f t="shared" si="22"/>
        <v>0</v>
      </c>
      <c r="AH79" t="e" vm="1">
        <f t="shared" si="23"/>
        <v>#VALUE!</v>
      </c>
    </row>
    <row r="80" spans="1:34">
      <c r="A80" t="s">
        <v>184</v>
      </c>
      <c r="B80" t="s">
        <v>184</v>
      </c>
      <c r="C80" s="172" t="s">
        <v>92</v>
      </c>
      <c r="D80" s="172" t="s">
        <v>92</v>
      </c>
      <c r="E80" t="s">
        <v>93</v>
      </c>
      <c r="F80" t="s">
        <v>92</v>
      </c>
      <c r="G80" cm="1">
        <f t="array" ref="G80">IF(OR(ISERROR($I$2),ISERROR($J$2),ISERROR($K$2)),0,IF(
    IF(SUMPRODUCT((TRIM(_xlfn.TEXTSPLIT(C80,"• "))&lt;&gt;"")*COUNTIF(J:J,SUBSTITUTE(TRIM(_xlfn.TEXTSPLIT(C80,"• ")),CHAR(10),"")))&gt;0,1,IF(C80="All",1,0))
    +
    IF(SUMPRODUCT((TRIM(_xlfn.TEXTSPLIT(E80,","))&lt;&gt;"")*COUNTIF(K:K,TRIM(_xlfn.TEXTSPLIT(E80,","))))&gt;0,1,IF(E80="All",1,0))
    +
    IF(SUMPRODUCT((TRIM(_xlfn.TEXTSPLIT(D80,"• "))&lt;&gt;"")*COUNTIF(I:I,SUBSTITUTE(TRIM(_xlfn.TEXTSPLIT(D80,"• ")),CHAR(10),"")))&gt;0,1,IF(D80="All",1,0))
    =3,
    1,
    IF(F80="All",1,0)
))</f>
        <v>0</v>
      </c>
      <c r="N80" s="175" t="e" vm="1">
        <f t="shared" si="19"/>
        <v>#VALUE!</v>
      </c>
      <c r="O80">
        <f t="shared" si="24"/>
        <v>0</v>
      </c>
      <c r="P80">
        <f t="shared" si="24"/>
        <v>0</v>
      </c>
      <c r="Q80">
        <f t="shared" si="24"/>
        <v>0</v>
      </c>
      <c r="R80">
        <f t="shared" si="24"/>
        <v>0</v>
      </c>
      <c r="S80">
        <f t="shared" si="24"/>
        <v>0</v>
      </c>
      <c r="T80" s="175"/>
      <c r="U80" s="175"/>
      <c r="V80" s="175"/>
      <c r="W80" t="e" vm="1">
        <f t="shared" si="20"/>
        <v>#VALUE!</v>
      </c>
      <c r="Y80" s="175" t="e" vm="1">
        <f t="shared" si="14"/>
        <v>#VALUE!</v>
      </c>
      <c r="Z80" s="175">
        <f t="shared" si="25"/>
        <v>0</v>
      </c>
      <c r="AA80" s="175">
        <f t="shared" si="25"/>
        <v>0</v>
      </c>
      <c r="AB80" s="175">
        <f t="shared" si="25"/>
        <v>0</v>
      </c>
      <c r="AC80" s="175">
        <f t="shared" si="25"/>
        <v>0</v>
      </c>
      <c r="AD80" t="e" vm="1">
        <f t="shared" si="21"/>
        <v>#VALUE!</v>
      </c>
      <c r="AF80" s="175" t="e" vm="1">
        <f t="shared" si="22"/>
        <v>#VALUE!</v>
      </c>
      <c r="AG80" s="175">
        <f t="shared" si="22"/>
        <v>0</v>
      </c>
      <c r="AH80" t="e" vm="1">
        <f t="shared" si="23"/>
        <v>#VALUE!</v>
      </c>
    </row>
    <row r="81" spans="1:34">
      <c r="A81" t="s">
        <v>185</v>
      </c>
      <c r="B81" t="s">
        <v>185</v>
      </c>
      <c r="C81" s="172" t="s">
        <v>92</v>
      </c>
      <c r="D81" s="172" t="s">
        <v>92</v>
      </c>
      <c r="E81" t="s">
        <v>93</v>
      </c>
      <c r="F81" t="s">
        <v>92</v>
      </c>
      <c r="G81" cm="1">
        <f t="array" ref="G81">IF(OR(ISERROR($I$2),ISERROR($J$2),ISERROR($K$2)),0,IF(
    IF(SUMPRODUCT((TRIM(_xlfn.TEXTSPLIT(C81,"• "))&lt;&gt;"")*COUNTIF(J:J,SUBSTITUTE(TRIM(_xlfn.TEXTSPLIT(C81,"• ")),CHAR(10),"")))&gt;0,1,IF(C81="All",1,0))
    +
    IF(SUMPRODUCT((TRIM(_xlfn.TEXTSPLIT(E81,","))&lt;&gt;"")*COUNTIF(K:K,TRIM(_xlfn.TEXTSPLIT(E81,","))))&gt;0,1,IF(E81="All",1,0))
    +
    IF(SUMPRODUCT((TRIM(_xlfn.TEXTSPLIT(D81,"• "))&lt;&gt;"")*COUNTIF(I:I,SUBSTITUTE(TRIM(_xlfn.TEXTSPLIT(D81,"• ")),CHAR(10),"")))&gt;0,1,IF(D81="All",1,0))
    =3,
    1,
    IF(F81="All",1,0)
))</f>
        <v>0</v>
      </c>
      <c r="N81" s="175" t="e" vm="1">
        <f t="shared" si="19"/>
        <v>#VALUE!</v>
      </c>
      <c r="O81">
        <f t="shared" si="24"/>
        <v>0</v>
      </c>
      <c r="P81">
        <f t="shared" si="24"/>
        <v>0</v>
      </c>
      <c r="Q81">
        <f t="shared" si="24"/>
        <v>0</v>
      </c>
      <c r="R81">
        <f t="shared" si="24"/>
        <v>0</v>
      </c>
      <c r="S81">
        <f t="shared" si="24"/>
        <v>0</v>
      </c>
      <c r="T81" s="175"/>
      <c r="U81" s="175"/>
      <c r="V81" s="175"/>
      <c r="W81" t="e" vm="1">
        <f t="shared" si="20"/>
        <v>#VALUE!</v>
      </c>
      <c r="Y81" s="175" t="e" vm="1">
        <f t="shared" si="14"/>
        <v>#VALUE!</v>
      </c>
      <c r="Z81" s="175">
        <f t="shared" si="25"/>
        <v>0</v>
      </c>
      <c r="AA81" s="175">
        <f t="shared" si="25"/>
        <v>0</v>
      </c>
      <c r="AB81" s="175">
        <f t="shared" si="25"/>
        <v>0</v>
      </c>
      <c r="AC81" s="175">
        <f t="shared" si="25"/>
        <v>0</v>
      </c>
      <c r="AD81" t="e" vm="1">
        <f t="shared" si="21"/>
        <v>#VALUE!</v>
      </c>
      <c r="AF81" s="175" t="e" vm="1">
        <f t="shared" si="22"/>
        <v>#VALUE!</v>
      </c>
      <c r="AG81" s="175">
        <f t="shared" si="22"/>
        <v>0</v>
      </c>
      <c r="AH81" t="e" vm="1">
        <f t="shared" si="23"/>
        <v>#VALUE!</v>
      </c>
    </row>
    <row r="82" spans="1:34">
      <c r="A82" t="s">
        <v>186</v>
      </c>
      <c r="B82" t="s">
        <v>186</v>
      </c>
      <c r="C82" s="172">
        <v>0</v>
      </c>
      <c r="D82" s="172">
        <v>0</v>
      </c>
      <c r="E82" t="s">
        <v>93</v>
      </c>
      <c r="F82" t="s">
        <v>92</v>
      </c>
      <c r="G82" cm="1">
        <f t="array" ref="G82">IF(OR(ISERROR($I$2),ISERROR($J$2),ISERROR($K$2)),0,IF(
    IF(SUMPRODUCT((TRIM(_xlfn.TEXTSPLIT(C82,"• "))&lt;&gt;"")*COUNTIF(J:J,SUBSTITUTE(TRIM(_xlfn.TEXTSPLIT(C82,"• ")),CHAR(10),"")))&gt;0,1,IF(C82="All",1,0))
    +
    IF(SUMPRODUCT((TRIM(_xlfn.TEXTSPLIT(E82,","))&lt;&gt;"")*COUNTIF(K:K,TRIM(_xlfn.TEXTSPLIT(E82,","))))&gt;0,1,IF(E82="All",1,0))
    +
    IF(SUMPRODUCT((TRIM(_xlfn.TEXTSPLIT(D82,"• "))&lt;&gt;"")*COUNTIF(I:I,SUBSTITUTE(TRIM(_xlfn.TEXTSPLIT(D82,"• ")),CHAR(10),"")))&gt;0,1,IF(D82="All",1,0))
    =3,
    1,
    IF(F82="All",1,0)
))</f>
        <v>0</v>
      </c>
      <c r="N82" s="175" t="e" vm="1">
        <f t="shared" si="19"/>
        <v>#VALUE!</v>
      </c>
      <c r="O82">
        <f t="shared" si="24"/>
        <v>0</v>
      </c>
      <c r="P82">
        <f t="shared" si="24"/>
        <v>0</v>
      </c>
      <c r="Q82">
        <f t="shared" si="24"/>
        <v>0</v>
      </c>
      <c r="R82">
        <f t="shared" si="24"/>
        <v>0</v>
      </c>
      <c r="S82">
        <f t="shared" si="24"/>
        <v>0</v>
      </c>
      <c r="T82" s="175"/>
      <c r="U82" s="175"/>
      <c r="V82" s="175"/>
      <c r="W82" t="e" vm="1">
        <f t="shared" si="20"/>
        <v>#VALUE!</v>
      </c>
      <c r="Y82" s="175" t="e" vm="1">
        <f t="shared" si="14"/>
        <v>#VALUE!</v>
      </c>
      <c r="Z82" s="175">
        <f t="shared" si="25"/>
        <v>0</v>
      </c>
      <c r="AA82" s="175">
        <f t="shared" si="25"/>
        <v>0</v>
      </c>
      <c r="AB82" s="175">
        <f t="shared" si="25"/>
        <v>0</v>
      </c>
      <c r="AC82" s="175">
        <f t="shared" si="25"/>
        <v>0</v>
      </c>
      <c r="AD82" t="e" vm="1">
        <f t="shared" si="21"/>
        <v>#VALUE!</v>
      </c>
      <c r="AF82" s="175" t="e" vm="1">
        <f t="shared" si="22"/>
        <v>#VALUE!</v>
      </c>
      <c r="AG82" s="175">
        <f t="shared" si="22"/>
        <v>0</v>
      </c>
      <c r="AH82" t="e" vm="1">
        <f t="shared" si="23"/>
        <v>#VALUE!</v>
      </c>
    </row>
    <row r="83" spans="1:34" ht="55.15">
      <c r="A83" t="s">
        <v>187</v>
      </c>
      <c r="B83" t="s">
        <v>187</v>
      </c>
      <c r="C83" s="172" t="s">
        <v>99</v>
      </c>
      <c r="D83" s="172" t="s">
        <v>188</v>
      </c>
      <c r="E83" t="s">
        <v>93</v>
      </c>
      <c r="F83" t="s">
        <v>105</v>
      </c>
      <c r="G83" cm="1">
        <f t="array" ref="G83">IF(OR(ISERROR($I$2),ISERROR($J$2),ISERROR($K$2)),0,IF(
    IF(SUMPRODUCT((TRIM(_xlfn.TEXTSPLIT(C83,"• "))&lt;&gt;"")*COUNTIF(J:J,SUBSTITUTE(TRIM(_xlfn.TEXTSPLIT(C83,"• ")),CHAR(10),"")))&gt;0,1,IF(C83="All",1,0))
    +
    IF(SUMPRODUCT((TRIM(_xlfn.TEXTSPLIT(E83,","))&lt;&gt;"")*COUNTIF(K:K,TRIM(_xlfn.TEXTSPLIT(E83,","))))&gt;0,1,IF(E83="All",1,0))
    +
    IF(SUMPRODUCT((TRIM(_xlfn.TEXTSPLIT(D83,"• "))&lt;&gt;"")*COUNTIF(I:I,SUBSTITUTE(TRIM(_xlfn.TEXTSPLIT(D83,"• ")),CHAR(10),"")))&gt;0,1,IF(D83="All",1,0))
    =3,
    1,
    IF(F83="All",1,0)
))</f>
        <v>0</v>
      </c>
      <c r="N83" s="175" t="e" vm="1">
        <f t="shared" si="19"/>
        <v>#VALUE!</v>
      </c>
      <c r="O83">
        <f t="shared" ref="O83:S92" si="26">IF(O$1="",0,IF(ISNUMBER(SEARCH(O$1,$D83)),1,0))</f>
        <v>0</v>
      </c>
      <c r="P83">
        <f t="shared" si="26"/>
        <v>0</v>
      </c>
      <c r="Q83">
        <f t="shared" si="26"/>
        <v>0</v>
      </c>
      <c r="R83">
        <f t="shared" si="26"/>
        <v>0</v>
      </c>
      <c r="S83">
        <f t="shared" si="26"/>
        <v>0</v>
      </c>
      <c r="T83" s="175"/>
      <c r="U83" s="175"/>
      <c r="V83" s="175"/>
      <c r="W83" t="e" vm="1">
        <f t="shared" si="20"/>
        <v>#VALUE!</v>
      </c>
      <c r="Y83" s="175" t="e" vm="1">
        <f t="shared" si="14"/>
        <v>#VALUE!</v>
      </c>
      <c r="Z83" s="175">
        <f t="shared" si="25"/>
        <v>0</v>
      </c>
      <c r="AA83" s="175">
        <f t="shared" si="25"/>
        <v>0</v>
      </c>
      <c r="AB83" s="175">
        <f t="shared" si="25"/>
        <v>0</v>
      </c>
      <c r="AC83" s="175">
        <f t="shared" si="25"/>
        <v>0</v>
      </c>
      <c r="AD83" t="e" vm="1">
        <f t="shared" si="21"/>
        <v>#VALUE!</v>
      </c>
      <c r="AF83" s="175" t="e" vm="1">
        <f t="shared" si="22"/>
        <v>#VALUE!</v>
      </c>
      <c r="AG83" s="175">
        <f t="shared" si="22"/>
        <v>0</v>
      </c>
      <c r="AH83" t="e" vm="1">
        <f t="shared" si="23"/>
        <v>#VALUE!</v>
      </c>
    </row>
    <row r="84" spans="1:34" ht="55.15">
      <c r="A84" t="s">
        <v>189</v>
      </c>
      <c r="B84" t="s">
        <v>189</v>
      </c>
      <c r="C84" s="172" t="s">
        <v>92</v>
      </c>
      <c r="D84" s="172" t="s">
        <v>115</v>
      </c>
      <c r="E84" t="s">
        <v>93</v>
      </c>
      <c r="F84" t="s">
        <v>92</v>
      </c>
      <c r="G84" cm="1">
        <f t="array" ref="G84">IF(OR(ISERROR($I$2),ISERROR($J$2),ISERROR($K$2)),0,IF(
    IF(SUMPRODUCT((TRIM(_xlfn.TEXTSPLIT(C84,"• "))&lt;&gt;"")*COUNTIF(J:J,SUBSTITUTE(TRIM(_xlfn.TEXTSPLIT(C84,"• ")),CHAR(10),"")))&gt;0,1,IF(C84="All",1,0))
    +
    IF(SUMPRODUCT((TRIM(_xlfn.TEXTSPLIT(E84,","))&lt;&gt;"")*COUNTIF(K:K,TRIM(_xlfn.TEXTSPLIT(E84,","))))&gt;0,1,IF(E84="All",1,0))
    +
    IF(SUMPRODUCT((TRIM(_xlfn.TEXTSPLIT(D84,"• "))&lt;&gt;"")*COUNTIF(I:I,SUBSTITUTE(TRIM(_xlfn.TEXTSPLIT(D84,"• ")),CHAR(10),"")))&gt;0,1,IF(D84="All",1,0))
    =3,
    1,
    IF(F84="All",1,0)
))</f>
        <v>0</v>
      </c>
      <c r="N84" s="175" t="e" vm="1">
        <f t="shared" si="19"/>
        <v>#VALUE!</v>
      </c>
      <c r="O84">
        <f t="shared" si="26"/>
        <v>0</v>
      </c>
      <c r="P84">
        <f t="shared" si="26"/>
        <v>0</v>
      </c>
      <c r="Q84">
        <f t="shared" si="26"/>
        <v>0</v>
      </c>
      <c r="R84">
        <f t="shared" si="26"/>
        <v>0</v>
      </c>
      <c r="S84">
        <f t="shared" si="26"/>
        <v>0</v>
      </c>
      <c r="T84" s="175"/>
      <c r="U84" s="175"/>
      <c r="V84" s="175"/>
      <c r="W84" t="e" vm="1">
        <f t="shared" si="20"/>
        <v>#VALUE!</v>
      </c>
      <c r="Y84" s="175" t="e" vm="1">
        <f t="shared" si="14"/>
        <v>#VALUE!</v>
      </c>
      <c r="Z84" s="175">
        <f t="shared" si="25"/>
        <v>0</v>
      </c>
      <c r="AA84" s="175">
        <f t="shared" si="25"/>
        <v>0</v>
      </c>
      <c r="AB84" s="175">
        <f t="shared" si="25"/>
        <v>0</v>
      </c>
      <c r="AC84" s="175">
        <f t="shared" si="25"/>
        <v>0</v>
      </c>
      <c r="AD84" t="e" vm="1">
        <f t="shared" si="21"/>
        <v>#VALUE!</v>
      </c>
      <c r="AF84" s="175" t="e" vm="1">
        <f t="shared" si="22"/>
        <v>#VALUE!</v>
      </c>
      <c r="AG84" s="175">
        <f t="shared" si="22"/>
        <v>0</v>
      </c>
      <c r="AH84" t="e" vm="1">
        <f t="shared" si="23"/>
        <v>#VALUE!</v>
      </c>
    </row>
    <row r="85" spans="1:34">
      <c r="A85" t="s">
        <v>190</v>
      </c>
      <c r="B85" t="s">
        <v>190</v>
      </c>
      <c r="C85" s="172">
        <v>0</v>
      </c>
      <c r="D85" s="172">
        <v>0</v>
      </c>
      <c r="E85" t="s">
        <v>93</v>
      </c>
      <c r="F85" t="s">
        <v>92</v>
      </c>
      <c r="G85" cm="1">
        <f t="array" ref="G85">IF(OR(ISERROR($I$2),ISERROR($J$2),ISERROR($K$2)),0,IF(
    IF(SUMPRODUCT((TRIM(_xlfn.TEXTSPLIT(C85,"• "))&lt;&gt;"")*COUNTIF(J:J,SUBSTITUTE(TRIM(_xlfn.TEXTSPLIT(C85,"• ")),CHAR(10),"")))&gt;0,1,IF(C85="All",1,0))
    +
    IF(SUMPRODUCT((TRIM(_xlfn.TEXTSPLIT(E85,","))&lt;&gt;"")*COUNTIF(K:K,TRIM(_xlfn.TEXTSPLIT(E85,","))))&gt;0,1,IF(E85="All",1,0))
    +
    IF(SUMPRODUCT((TRIM(_xlfn.TEXTSPLIT(D85,"• "))&lt;&gt;"")*COUNTIF(I:I,SUBSTITUTE(TRIM(_xlfn.TEXTSPLIT(D85,"• ")),CHAR(10),"")))&gt;0,1,IF(D85="All",1,0))
    =3,
    1,
    IF(F85="All",1,0)
))</f>
        <v>0</v>
      </c>
      <c r="N85" s="175" t="e" vm="1">
        <f t="shared" si="19"/>
        <v>#VALUE!</v>
      </c>
      <c r="O85">
        <f t="shared" si="26"/>
        <v>0</v>
      </c>
      <c r="P85">
        <f t="shared" si="26"/>
        <v>0</v>
      </c>
      <c r="Q85">
        <f t="shared" si="26"/>
        <v>0</v>
      </c>
      <c r="R85">
        <f t="shared" si="26"/>
        <v>0</v>
      </c>
      <c r="S85">
        <f t="shared" si="26"/>
        <v>0</v>
      </c>
      <c r="T85" s="175"/>
      <c r="U85" s="175"/>
      <c r="V85" s="175"/>
      <c r="W85" t="e" vm="1">
        <f t="shared" si="20"/>
        <v>#VALUE!</v>
      </c>
      <c r="Y85" s="175" t="e" vm="1">
        <f t="shared" si="14"/>
        <v>#VALUE!</v>
      </c>
      <c r="Z85" s="175">
        <f t="shared" si="25"/>
        <v>0</v>
      </c>
      <c r="AA85" s="175">
        <f t="shared" si="25"/>
        <v>0</v>
      </c>
      <c r="AB85" s="175">
        <f t="shared" si="25"/>
        <v>0</v>
      </c>
      <c r="AC85" s="175">
        <f t="shared" si="25"/>
        <v>0</v>
      </c>
      <c r="AD85" t="e" vm="1">
        <f t="shared" si="21"/>
        <v>#VALUE!</v>
      </c>
      <c r="AF85" s="175" t="e" vm="1">
        <f t="shared" si="22"/>
        <v>#VALUE!</v>
      </c>
      <c r="AG85" s="175">
        <f t="shared" si="22"/>
        <v>0</v>
      </c>
      <c r="AH85" t="e" vm="1">
        <f t="shared" si="23"/>
        <v>#VALUE!</v>
      </c>
    </row>
    <row r="86" spans="1:34" ht="55.15">
      <c r="A86" t="s">
        <v>191</v>
      </c>
      <c r="B86" t="s">
        <v>191</v>
      </c>
      <c r="C86" s="172" t="s">
        <v>99</v>
      </c>
      <c r="D86" s="172" t="s">
        <v>188</v>
      </c>
      <c r="E86" t="s">
        <v>93</v>
      </c>
      <c r="F86" t="s">
        <v>105</v>
      </c>
      <c r="G86" cm="1">
        <f t="array" ref="G86">IF(OR(ISERROR($I$2),ISERROR($J$2),ISERROR($K$2)),0,IF(
    IF(SUMPRODUCT((TRIM(_xlfn.TEXTSPLIT(C86,"• "))&lt;&gt;"")*COUNTIF(J:J,SUBSTITUTE(TRIM(_xlfn.TEXTSPLIT(C86,"• ")),CHAR(10),"")))&gt;0,1,IF(C86="All",1,0))
    +
    IF(SUMPRODUCT((TRIM(_xlfn.TEXTSPLIT(E86,","))&lt;&gt;"")*COUNTIF(K:K,TRIM(_xlfn.TEXTSPLIT(E86,","))))&gt;0,1,IF(E86="All",1,0))
    +
    IF(SUMPRODUCT((TRIM(_xlfn.TEXTSPLIT(D86,"• "))&lt;&gt;"")*COUNTIF(I:I,SUBSTITUTE(TRIM(_xlfn.TEXTSPLIT(D86,"• ")),CHAR(10),"")))&gt;0,1,IF(D86="All",1,0))
    =3,
    1,
    IF(F86="All",1,0)
))</f>
        <v>0</v>
      </c>
      <c r="N86" s="175" t="e" vm="1">
        <f t="shared" si="19"/>
        <v>#VALUE!</v>
      </c>
      <c r="O86">
        <f t="shared" si="26"/>
        <v>0</v>
      </c>
      <c r="P86">
        <f t="shared" si="26"/>
        <v>0</v>
      </c>
      <c r="Q86">
        <f t="shared" si="26"/>
        <v>0</v>
      </c>
      <c r="R86">
        <f t="shared" si="26"/>
        <v>0</v>
      </c>
      <c r="S86">
        <f t="shared" si="26"/>
        <v>0</v>
      </c>
      <c r="T86" s="175"/>
      <c r="U86" s="175"/>
      <c r="V86" s="175"/>
      <c r="W86" t="e" vm="1">
        <f t="shared" si="20"/>
        <v>#VALUE!</v>
      </c>
      <c r="Y86" s="175" t="e" vm="1">
        <f t="shared" si="14"/>
        <v>#VALUE!</v>
      </c>
      <c r="Z86" s="175">
        <f t="shared" si="25"/>
        <v>0</v>
      </c>
      <c r="AA86" s="175">
        <f t="shared" si="25"/>
        <v>0</v>
      </c>
      <c r="AB86" s="175">
        <f t="shared" si="25"/>
        <v>0</v>
      </c>
      <c r="AC86" s="175">
        <f t="shared" si="25"/>
        <v>0</v>
      </c>
      <c r="AD86" t="e" vm="1">
        <f t="shared" si="21"/>
        <v>#VALUE!</v>
      </c>
      <c r="AF86" s="175" t="e" vm="1">
        <f t="shared" si="22"/>
        <v>#VALUE!</v>
      </c>
      <c r="AG86" s="175">
        <f t="shared" si="22"/>
        <v>0</v>
      </c>
      <c r="AH86" t="e" vm="1">
        <f t="shared" si="23"/>
        <v>#VALUE!</v>
      </c>
    </row>
    <row r="87" spans="1:34" ht="55.15">
      <c r="A87" t="s">
        <v>192</v>
      </c>
      <c r="B87" t="s">
        <v>192</v>
      </c>
      <c r="C87" s="172" t="s">
        <v>92</v>
      </c>
      <c r="D87" s="172" t="s">
        <v>115</v>
      </c>
      <c r="E87" t="s">
        <v>93</v>
      </c>
      <c r="F87" t="s">
        <v>92</v>
      </c>
      <c r="G87" cm="1">
        <f t="array" ref="G87">IF(OR(ISERROR($I$2),ISERROR($J$2),ISERROR($K$2)),0,IF(
    IF(SUMPRODUCT((TRIM(_xlfn.TEXTSPLIT(C87,"• "))&lt;&gt;"")*COUNTIF(J:J,SUBSTITUTE(TRIM(_xlfn.TEXTSPLIT(C87,"• ")),CHAR(10),"")))&gt;0,1,IF(C87="All",1,0))
    +
    IF(SUMPRODUCT((TRIM(_xlfn.TEXTSPLIT(E87,","))&lt;&gt;"")*COUNTIF(K:K,TRIM(_xlfn.TEXTSPLIT(E87,","))))&gt;0,1,IF(E87="All",1,0))
    +
    IF(SUMPRODUCT((TRIM(_xlfn.TEXTSPLIT(D87,"• "))&lt;&gt;"")*COUNTIF(I:I,SUBSTITUTE(TRIM(_xlfn.TEXTSPLIT(D87,"• ")),CHAR(10),"")))&gt;0,1,IF(D87="All",1,0))
    =3,
    1,
    IF(F87="All",1,0)
))</f>
        <v>0</v>
      </c>
      <c r="N87" s="175" t="e" vm="1">
        <f t="shared" si="19"/>
        <v>#VALUE!</v>
      </c>
      <c r="O87">
        <f t="shared" si="26"/>
        <v>0</v>
      </c>
      <c r="P87">
        <f t="shared" si="26"/>
        <v>0</v>
      </c>
      <c r="Q87">
        <f t="shared" si="26"/>
        <v>0</v>
      </c>
      <c r="R87">
        <f t="shared" si="26"/>
        <v>0</v>
      </c>
      <c r="S87">
        <f t="shared" si="26"/>
        <v>0</v>
      </c>
      <c r="T87" s="175"/>
      <c r="U87" s="175"/>
      <c r="V87" s="175"/>
      <c r="W87" t="e" vm="1">
        <f t="shared" si="20"/>
        <v>#VALUE!</v>
      </c>
      <c r="Y87" s="175" t="e" vm="1">
        <f t="shared" si="14"/>
        <v>#VALUE!</v>
      </c>
      <c r="Z87" s="175">
        <f t="shared" si="25"/>
        <v>0</v>
      </c>
      <c r="AA87" s="175">
        <f t="shared" si="25"/>
        <v>0</v>
      </c>
      <c r="AB87" s="175">
        <f t="shared" si="25"/>
        <v>0</v>
      </c>
      <c r="AC87" s="175">
        <f t="shared" si="25"/>
        <v>0</v>
      </c>
      <c r="AD87" t="e" vm="1">
        <f t="shared" si="21"/>
        <v>#VALUE!</v>
      </c>
      <c r="AF87" s="175" t="e" vm="1">
        <f t="shared" si="22"/>
        <v>#VALUE!</v>
      </c>
      <c r="AG87" s="175">
        <f t="shared" si="22"/>
        <v>0</v>
      </c>
      <c r="AH87" t="e" vm="1">
        <f t="shared" si="23"/>
        <v>#VALUE!</v>
      </c>
    </row>
    <row r="88" spans="1:34">
      <c r="A88" t="s">
        <v>193</v>
      </c>
      <c r="B88" t="s">
        <v>193</v>
      </c>
      <c r="C88" s="172">
        <v>0</v>
      </c>
      <c r="D88" s="172">
        <v>0</v>
      </c>
      <c r="E88" t="s">
        <v>93</v>
      </c>
      <c r="F88" t="s">
        <v>92</v>
      </c>
      <c r="G88" cm="1">
        <f t="array" ref="G88">IF(OR(ISERROR($I$2),ISERROR($J$2),ISERROR($K$2)),0,IF(
    IF(SUMPRODUCT((TRIM(_xlfn.TEXTSPLIT(C88,"• "))&lt;&gt;"")*COUNTIF(J:J,SUBSTITUTE(TRIM(_xlfn.TEXTSPLIT(C88,"• ")),CHAR(10),"")))&gt;0,1,IF(C88="All",1,0))
    +
    IF(SUMPRODUCT((TRIM(_xlfn.TEXTSPLIT(E88,","))&lt;&gt;"")*COUNTIF(K:K,TRIM(_xlfn.TEXTSPLIT(E88,","))))&gt;0,1,IF(E88="All",1,0))
    +
    IF(SUMPRODUCT((TRIM(_xlfn.TEXTSPLIT(D88,"• "))&lt;&gt;"")*COUNTIF(I:I,SUBSTITUTE(TRIM(_xlfn.TEXTSPLIT(D88,"• ")),CHAR(10),"")))&gt;0,1,IF(D88="All",1,0))
    =3,
    1,
    IF(F88="All",1,0)
))</f>
        <v>0</v>
      </c>
      <c r="N88" s="175" t="e" vm="1">
        <f t="shared" si="19"/>
        <v>#VALUE!</v>
      </c>
      <c r="O88">
        <f t="shared" si="26"/>
        <v>0</v>
      </c>
      <c r="P88">
        <f t="shared" si="26"/>
        <v>0</v>
      </c>
      <c r="Q88">
        <f t="shared" si="26"/>
        <v>0</v>
      </c>
      <c r="R88">
        <f t="shared" si="26"/>
        <v>0</v>
      </c>
      <c r="S88">
        <f t="shared" si="26"/>
        <v>0</v>
      </c>
      <c r="T88" s="175"/>
      <c r="U88" s="175"/>
      <c r="V88" s="175"/>
      <c r="W88" t="e" vm="1">
        <f t="shared" si="20"/>
        <v>#VALUE!</v>
      </c>
      <c r="Y88" s="175" t="e" vm="1">
        <f t="shared" si="14"/>
        <v>#VALUE!</v>
      </c>
      <c r="Z88" s="175">
        <f t="shared" si="25"/>
        <v>0</v>
      </c>
      <c r="AA88" s="175">
        <f t="shared" si="25"/>
        <v>0</v>
      </c>
      <c r="AB88" s="175">
        <f t="shared" si="25"/>
        <v>0</v>
      </c>
      <c r="AC88" s="175">
        <f t="shared" si="25"/>
        <v>0</v>
      </c>
      <c r="AD88" t="e" vm="1">
        <f t="shared" si="21"/>
        <v>#VALUE!</v>
      </c>
      <c r="AF88" s="175" t="e" vm="1">
        <f t="shared" si="22"/>
        <v>#VALUE!</v>
      </c>
      <c r="AG88" s="175">
        <f t="shared" si="22"/>
        <v>0</v>
      </c>
      <c r="AH88" t="e" vm="1">
        <f t="shared" si="23"/>
        <v>#VALUE!</v>
      </c>
    </row>
    <row r="89" spans="1:34" ht="55.15">
      <c r="A89" t="s">
        <v>194</v>
      </c>
      <c r="B89" t="s">
        <v>194</v>
      </c>
      <c r="C89" s="172" t="s">
        <v>99</v>
      </c>
      <c r="D89" s="172" t="s">
        <v>188</v>
      </c>
      <c r="E89" t="s">
        <v>93</v>
      </c>
      <c r="F89" t="s">
        <v>105</v>
      </c>
      <c r="G89" cm="1">
        <f t="array" ref="G89">IF(OR(ISERROR($I$2),ISERROR($J$2),ISERROR($K$2)),0,IF(
    IF(SUMPRODUCT((TRIM(_xlfn.TEXTSPLIT(C89,"• "))&lt;&gt;"")*COUNTIF(J:J,SUBSTITUTE(TRIM(_xlfn.TEXTSPLIT(C89,"• ")),CHAR(10),"")))&gt;0,1,IF(C89="All",1,0))
    +
    IF(SUMPRODUCT((TRIM(_xlfn.TEXTSPLIT(E89,","))&lt;&gt;"")*COUNTIF(K:K,TRIM(_xlfn.TEXTSPLIT(E89,","))))&gt;0,1,IF(E89="All",1,0))
    +
    IF(SUMPRODUCT((TRIM(_xlfn.TEXTSPLIT(D89,"• "))&lt;&gt;"")*COUNTIF(I:I,SUBSTITUTE(TRIM(_xlfn.TEXTSPLIT(D89,"• ")),CHAR(10),"")))&gt;0,1,IF(D89="All",1,0))
    =3,
    1,
    IF(F89="All",1,0)
))</f>
        <v>0</v>
      </c>
      <c r="N89" s="175" t="e" vm="1">
        <f t="shared" si="19"/>
        <v>#VALUE!</v>
      </c>
      <c r="O89">
        <f t="shared" si="26"/>
        <v>0</v>
      </c>
      <c r="P89">
        <f t="shared" si="26"/>
        <v>0</v>
      </c>
      <c r="Q89">
        <f t="shared" si="26"/>
        <v>0</v>
      </c>
      <c r="R89">
        <f t="shared" si="26"/>
        <v>0</v>
      </c>
      <c r="S89">
        <f t="shared" si="26"/>
        <v>0</v>
      </c>
      <c r="T89" s="175"/>
      <c r="U89" s="175"/>
      <c r="V89" s="175"/>
      <c r="W89" t="e" vm="1">
        <f t="shared" si="20"/>
        <v>#VALUE!</v>
      </c>
      <c r="Y89" s="175" t="e" vm="1">
        <f t="shared" si="14"/>
        <v>#VALUE!</v>
      </c>
      <c r="Z89" s="175">
        <f t="shared" si="25"/>
        <v>0</v>
      </c>
      <c r="AA89" s="175">
        <f t="shared" si="25"/>
        <v>0</v>
      </c>
      <c r="AB89" s="175">
        <f t="shared" si="25"/>
        <v>0</v>
      </c>
      <c r="AC89" s="175">
        <f t="shared" si="25"/>
        <v>0</v>
      </c>
      <c r="AD89" t="e" vm="1">
        <f t="shared" si="21"/>
        <v>#VALUE!</v>
      </c>
      <c r="AF89" s="175" t="e" vm="1">
        <f t="shared" si="22"/>
        <v>#VALUE!</v>
      </c>
      <c r="AG89" s="175">
        <f t="shared" si="22"/>
        <v>0</v>
      </c>
      <c r="AH89" t="e" vm="1">
        <f t="shared" si="23"/>
        <v>#VALUE!</v>
      </c>
    </row>
    <row r="90" spans="1:34" ht="55.15">
      <c r="A90" t="s">
        <v>195</v>
      </c>
      <c r="B90" t="s">
        <v>195</v>
      </c>
      <c r="C90" s="172" t="s">
        <v>92</v>
      </c>
      <c r="D90" s="172" t="s">
        <v>115</v>
      </c>
      <c r="E90" t="s">
        <v>93</v>
      </c>
      <c r="F90" t="s">
        <v>92</v>
      </c>
      <c r="G90" cm="1">
        <f t="array" ref="G90">IF(OR(ISERROR($I$2),ISERROR($J$2),ISERROR($K$2)),0,IF(
    IF(SUMPRODUCT((TRIM(_xlfn.TEXTSPLIT(C90,"• "))&lt;&gt;"")*COUNTIF(J:J,SUBSTITUTE(TRIM(_xlfn.TEXTSPLIT(C90,"• ")),CHAR(10),"")))&gt;0,1,IF(C90="All",1,0))
    +
    IF(SUMPRODUCT((TRIM(_xlfn.TEXTSPLIT(E90,","))&lt;&gt;"")*COUNTIF(K:K,TRIM(_xlfn.TEXTSPLIT(E90,","))))&gt;0,1,IF(E90="All",1,0))
    +
    IF(SUMPRODUCT((TRIM(_xlfn.TEXTSPLIT(D90,"• "))&lt;&gt;"")*COUNTIF(I:I,SUBSTITUTE(TRIM(_xlfn.TEXTSPLIT(D90,"• ")),CHAR(10),"")))&gt;0,1,IF(D90="All",1,0))
    =3,
    1,
    IF(F90="All",1,0)
))</f>
        <v>0</v>
      </c>
      <c r="N90" s="175" t="e" vm="1">
        <f t="shared" si="19"/>
        <v>#VALUE!</v>
      </c>
      <c r="O90">
        <f t="shared" si="26"/>
        <v>0</v>
      </c>
      <c r="P90">
        <f t="shared" si="26"/>
        <v>0</v>
      </c>
      <c r="Q90">
        <f t="shared" si="26"/>
        <v>0</v>
      </c>
      <c r="R90">
        <f t="shared" si="26"/>
        <v>0</v>
      </c>
      <c r="S90">
        <f t="shared" si="26"/>
        <v>0</v>
      </c>
      <c r="T90" s="175"/>
      <c r="U90" s="175"/>
      <c r="V90" s="175"/>
      <c r="W90" t="e" vm="1">
        <f t="shared" si="20"/>
        <v>#VALUE!</v>
      </c>
      <c r="Y90" s="175" t="e" vm="1">
        <f t="shared" si="14"/>
        <v>#VALUE!</v>
      </c>
      <c r="Z90" s="175">
        <f t="shared" si="25"/>
        <v>0</v>
      </c>
      <c r="AA90" s="175">
        <f t="shared" si="25"/>
        <v>0</v>
      </c>
      <c r="AB90" s="175">
        <f t="shared" si="25"/>
        <v>0</v>
      </c>
      <c r="AC90" s="175">
        <f t="shared" si="25"/>
        <v>0</v>
      </c>
      <c r="AD90" t="e" vm="1">
        <f t="shared" si="21"/>
        <v>#VALUE!</v>
      </c>
      <c r="AF90" s="175" t="e" vm="1">
        <f t="shared" si="22"/>
        <v>#VALUE!</v>
      </c>
      <c r="AG90" s="175">
        <f t="shared" si="22"/>
        <v>0</v>
      </c>
      <c r="AH90" t="e" vm="1">
        <f t="shared" si="23"/>
        <v>#VALUE!</v>
      </c>
    </row>
    <row r="91" spans="1:34">
      <c r="A91" t="s">
        <v>196</v>
      </c>
      <c r="B91" t="s">
        <v>196</v>
      </c>
      <c r="C91" s="172">
        <v>0</v>
      </c>
      <c r="D91" s="172">
        <v>0</v>
      </c>
      <c r="E91" t="s">
        <v>93</v>
      </c>
      <c r="F91" t="s">
        <v>92</v>
      </c>
      <c r="G91" cm="1">
        <f t="array" ref="G91">IF(OR(ISERROR($I$2),ISERROR($J$2),ISERROR($K$2)),0,IF(
    IF(SUMPRODUCT((TRIM(_xlfn.TEXTSPLIT(C91,"• "))&lt;&gt;"")*COUNTIF(J:J,SUBSTITUTE(TRIM(_xlfn.TEXTSPLIT(C91,"• ")),CHAR(10),"")))&gt;0,1,IF(C91="All",1,0))
    +
    IF(SUMPRODUCT((TRIM(_xlfn.TEXTSPLIT(E91,","))&lt;&gt;"")*COUNTIF(K:K,TRIM(_xlfn.TEXTSPLIT(E91,","))))&gt;0,1,IF(E91="All",1,0))
    +
    IF(SUMPRODUCT((TRIM(_xlfn.TEXTSPLIT(D91,"• "))&lt;&gt;"")*COUNTIF(I:I,SUBSTITUTE(TRIM(_xlfn.TEXTSPLIT(D91,"• ")),CHAR(10),"")))&gt;0,1,IF(D91="All",1,0))
    =3,
    1,
    IF(F91="All",1,0)
))</f>
        <v>0</v>
      </c>
      <c r="N91" s="175" t="e" vm="1">
        <f t="shared" si="19"/>
        <v>#VALUE!</v>
      </c>
      <c r="O91">
        <f t="shared" si="26"/>
        <v>0</v>
      </c>
      <c r="P91">
        <f t="shared" si="26"/>
        <v>0</v>
      </c>
      <c r="Q91">
        <f t="shared" si="26"/>
        <v>0</v>
      </c>
      <c r="R91">
        <f t="shared" si="26"/>
        <v>0</v>
      </c>
      <c r="S91">
        <f t="shared" si="26"/>
        <v>0</v>
      </c>
      <c r="T91" s="175"/>
      <c r="U91" s="175"/>
      <c r="V91" s="175"/>
      <c r="W91" t="e" vm="1">
        <f t="shared" si="20"/>
        <v>#VALUE!</v>
      </c>
      <c r="Y91" s="175" t="e" vm="1">
        <f t="shared" si="14"/>
        <v>#VALUE!</v>
      </c>
      <c r="Z91" s="175">
        <f t="shared" si="25"/>
        <v>0</v>
      </c>
      <c r="AA91" s="175">
        <f t="shared" si="25"/>
        <v>0</v>
      </c>
      <c r="AB91" s="175">
        <f t="shared" si="25"/>
        <v>0</v>
      </c>
      <c r="AC91" s="175">
        <f t="shared" si="25"/>
        <v>0</v>
      </c>
      <c r="AD91" t="e" vm="1">
        <f t="shared" si="21"/>
        <v>#VALUE!</v>
      </c>
      <c r="AF91" s="175" t="e" vm="1">
        <f t="shared" si="22"/>
        <v>#VALUE!</v>
      </c>
      <c r="AG91" s="175">
        <f t="shared" si="22"/>
        <v>0</v>
      </c>
      <c r="AH91" t="e" vm="1">
        <f t="shared" si="23"/>
        <v>#VALUE!</v>
      </c>
    </row>
    <row r="92" spans="1:34">
      <c r="A92" t="s">
        <v>197</v>
      </c>
      <c r="B92" t="s">
        <v>197</v>
      </c>
      <c r="C92" s="172" t="s">
        <v>92</v>
      </c>
      <c r="D92" s="172" t="s">
        <v>92</v>
      </c>
      <c r="E92" t="s">
        <v>93</v>
      </c>
      <c r="F92" t="s">
        <v>92</v>
      </c>
      <c r="G92" cm="1">
        <f t="array" ref="G92">IF(OR(ISERROR($I$2),ISERROR($J$2),ISERROR($K$2)),0,IF(
    IF(SUMPRODUCT((TRIM(_xlfn.TEXTSPLIT(C92,"• "))&lt;&gt;"")*COUNTIF(J:J,SUBSTITUTE(TRIM(_xlfn.TEXTSPLIT(C92,"• ")),CHAR(10),"")))&gt;0,1,IF(C92="All",1,0))
    +
    IF(SUMPRODUCT((TRIM(_xlfn.TEXTSPLIT(E92,","))&lt;&gt;"")*COUNTIF(K:K,TRIM(_xlfn.TEXTSPLIT(E92,","))))&gt;0,1,IF(E92="All",1,0))
    +
    IF(SUMPRODUCT((TRIM(_xlfn.TEXTSPLIT(D92,"• "))&lt;&gt;"")*COUNTIF(I:I,SUBSTITUTE(TRIM(_xlfn.TEXTSPLIT(D92,"• ")),CHAR(10),"")))&gt;0,1,IF(D92="All",1,0))
    =3,
    1,
    IF(F92="All",1,0)
))</f>
        <v>0</v>
      </c>
      <c r="N92" s="175" t="e" vm="1">
        <f t="shared" si="19"/>
        <v>#VALUE!</v>
      </c>
      <c r="O92">
        <f t="shared" si="26"/>
        <v>0</v>
      </c>
      <c r="P92">
        <f t="shared" si="26"/>
        <v>0</v>
      </c>
      <c r="Q92">
        <f t="shared" si="26"/>
        <v>0</v>
      </c>
      <c r="R92">
        <f t="shared" si="26"/>
        <v>0</v>
      </c>
      <c r="S92">
        <f t="shared" si="26"/>
        <v>0</v>
      </c>
      <c r="T92" s="175"/>
      <c r="U92" s="175"/>
      <c r="V92" s="175"/>
      <c r="W92" t="e" vm="1">
        <f t="shared" si="20"/>
        <v>#VALUE!</v>
      </c>
      <c r="Y92" s="175" t="e" vm="1">
        <f t="shared" si="14"/>
        <v>#VALUE!</v>
      </c>
      <c r="Z92" s="175">
        <f t="shared" si="25"/>
        <v>0</v>
      </c>
      <c r="AA92" s="175">
        <f t="shared" si="25"/>
        <v>0</v>
      </c>
      <c r="AB92" s="175">
        <f t="shared" si="25"/>
        <v>0</v>
      </c>
      <c r="AC92" s="175">
        <f t="shared" si="25"/>
        <v>0</v>
      </c>
      <c r="AD92" t="e" vm="1">
        <f t="shared" si="21"/>
        <v>#VALUE!</v>
      </c>
      <c r="AF92" s="175" t="e" vm="1">
        <f t="shared" si="22"/>
        <v>#VALUE!</v>
      </c>
      <c r="AG92" s="175">
        <f t="shared" si="22"/>
        <v>0</v>
      </c>
      <c r="AH92" t="e" vm="1">
        <f t="shared" si="23"/>
        <v>#VALUE!</v>
      </c>
    </row>
    <row r="93" spans="1:34">
      <c r="A93" t="s">
        <v>198</v>
      </c>
      <c r="B93" t="s">
        <v>198</v>
      </c>
      <c r="C93" s="172">
        <v>0</v>
      </c>
      <c r="D93" s="172">
        <v>0</v>
      </c>
      <c r="E93" t="s">
        <v>93</v>
      </c>
      <c r="F93" t="s">
        <v>92</v>
      </c>
      <c r="G93" cm="1">
        <f t="array" ref="G93">IF(OR(ISERROR($I$2),ISERROR($J$2),ISERROR($K$2)),0,IF(
    IF(SUMPRODUCT((TRIM(_xlfn.TEXTSPLIT(C93,"• "))&lt;&gt;"")*COUNTIF(J:J,SUBSTITUTE(TRIM(_xlfn.TEXTSPLIT(C93,"• ")),CHAR(10),"")))&gt;0,1,IF(C93="All",1,0))
    +
    IF(SUMPRODUCT((TRIM(_xlfn.TEXTSPLIT(E93,","))&lt;&gt;"")*COUNTIF(K:K,TRIM(_xlfn.TEXTSPLIT(E93,","))))&gt;0,1,IF(E93="All",1,0))
    +
    IF(SUMPRODUCT((TRIM(_xlfn.TEXTSPLIT(D93,"• "))&lt;&gt;"")*COUNTIF(I:I,SUBSTITUTE(TRIM(_xlfn.TEXTSPLIT(D93,"• ")),CHAR(10),"")))&gt;0,1,IF(D93="All",1,0))
    =3,
    1,
    IF(F93="All",1,0)
))</f>
        <v>0</v>
      </c>
      <c r="N93" s="175" t="e" vm="1">
        <f t="shared" si="19"/>
        <v>#VALUE!</v>
      </c>
      <c r="O93">
        <f t="shared" ref="O93:S102" si="27">IF(O$1="",0,IF(ISNUMBER(SEARCH(O$1,$D93)),1,0))</f>
        <v>0</v>
      </c>
      <c r="P93">
        <f t="shared" si="27"/>
        <v>0</v>
      </c>
      <c r="Q93">
        <f t="shared" si="27"/>
        <v>0</v>
      </c>
      <c r="R93">
        <f t="shared" si="27"/>
        <v>0</v>
      </c>
      <c r="S93">
        <f t="shared" si="27"/>
        <v>0</v>
      </c>
      <c r="T93" s="175"/>
      <c r="U93" s="175"/>
      <c r="V93" s="175"/>
      <c r="W93" t="e" vm="1">
        <f t="shared" si="20"/>
        <v>#VALUE!</v>
      </c>
      <c r="Y93" s="175" t="e" vm="1">
        <f t="shared" si="14"/>
        <v>#VALUE!</v>
      </c>
      <c r="Z93" s="175">
        <f t="shared" si="25"/>
        <v>0</v>
      </c>
      <c r="AA93" s="175">
        <f t="shared" si="25"/>
        <v>0</v>
      </c>
      <c r="AB93" s="175">
        <f t="shared" si="25"/>
        <v>0</v>
      </c>
      <c r="AC93" s="175">
        <f t="shared" si="25"/>
        <v>0</v>
      </c>
      <c r="AD93" t="e" vm="1">
        <f t="shared" si="21"/>
        <v>#VALUE!</v>
      </c>
      <c r="AF93" s="175" t="e" vm="1">
        <f t="shared" si="22"/>
        <v>#VALUE!</v>
      </c>
      <c r="AG93" s="175">
        <f t="shared" si="22"/>
        <v>0</v>
      </c>
      <c r="AH93" t="e" vm="1">
        <f t="shared" si="23"/>
        <v>#VALUE!</v>
      </c>
    </row>
    <row r="94" spans="1:34" ht="55.15">
      <c r="A94" t="s">
        <v>199</v>
      </c>
      <c r="B94" t="s">
        <v>199</v>
      </c>
      <c r="C94" s="172" t="s">
        <v>99</v>
      </c>
      <c r="D94" s="172" t="s">
        <v>188</v>
      </c>
      <c r="E94" t="s">
        <v>93</v>
      </c>
      <c r="F94" t="s">
        <v>105</v>
      </c>
      <c r="G94" cm="1">
        <f t="array" ref="G94">IF(OR(ISERROR($I$2),ISERROR($J$2),ISERROR($K$2)),0,IF(
    IF(SUMPRODUCT((TRIM(_xlfn.TEXTSPLIT(C94,"• "))&lt;&gt;"")*COUNTIF(J:J,SUBSTITUTE(TRIM(_xlfn.TEXTSPLIT(C94,"• ")),CHAR(10),"")))&gt;0,1,IF(C94="All",1,0))
    +
    IF(SUMPRODUCT((TRIM(_xlfn.TEXTSPLIT(E94,","))&lt;&gt;"")*COUNTIF(K:K,TRIM(_xlfn.TEXTSPLIT(E94,","))))&gt;0,1,IF(E94="All",1,0))
    +
    IF(SUMPRODUCT((TRIM(_xlfn.TEXTSPLIT(D94,"• "))&lt;&gt;"")*COUNTIF(I:I,SUBSTITUTE(TRIM(_xlfn.TEXTSPLIT(D94,"• ")),CHAR(10),"")))&gt;0,1,IF(D94="All",1,0))
    =3,
    1,
    IF(F94="All",1,0)
))</f>
        <v>0</v>
      </c>
      <c r="N94" s="175" t="e" vm="1">
        <f t="shared" si="19"/>
        <v>#VALUE!</v>
      </c>
      <c r="O94">
        <f t="shared" si="27"/>
        <v>0</v>
      </c>
      <c r="P94">
        <f t="shared" si="27"/>
        <v>0</v>
      </c>
      <c r="Q94">
        <f t="shared" si="27"/>
        <v>0</v>
      </c>
      <c r="R94">
        <f t="shared" si="27"/>
        <v>0</v>
      </c>
      <c r="S94">
        <f t="shared" si="27"/>
        <v>0</v>
      </c>
      <c r="T94" s="175"/>
      <c r="U94" s="175"/>
      <c r="V94" s="175"/>
      <c r="W94" t="e" vm="1">
        <f t="shared" si="20"/>
        <v>#VALUE!</v>
      </c>
      <c r="Y94" s="175" t="e" vm="1">
        <f t="shared" si="14"/>
        <v>#VALUE!</v>
      </c>
      <c r="Z94" s="175">
        <f t="shared" si="25"/>
        <v>0</v>
      </c>
      <c r="AA94" s="175">
        <f t="shared" si="25"/>
        <v>0</v>
      </c>
      <c r="AB94" s="175">
        <f t="shared" si="25"/>
        <v>0</v>
      </c>
      <c r="AC94" s="175">
        <f t="shared" si="25"/>
        <v>0</v>
      </c>
      <c r="AD94" t="e" vm="1">
        <f t="shared" si="21"/>
        <v>#VALUE!</v>
      </c>
      <c r="AF94" s="175" t="e" vm="1">
        <f t="shared" si="22"/>
        <v>#VALUE!</v>
      </c>
      <c r="AG94" s="175">
        <f t="shared" si="22"/>
        <v>0</v>
      </c>
      <c r="AH94" t="e" vm="1">
        <f t="shared" si="23"/>
        <v>#VALUE!</v>
      </c>
    </row>
    <row r="95" spans="1:34" ht="55.15">
      <c r="A95" t="s">
        <v>200</v>
      </c>
      <c r="B95" t="s">
        <v>200</v>
      </c>
      <c r="C95" s="172" t="s">
        <v>92</v>
      </c>
      <c r="D95" s="172" t="s">
        <v>115</v>
      </c>
      <c r="E95" t="s">
        <v>93</v>
      </c>
      <c r="F95" t="s">
        <v>92</v>
      </c>
      <c r="G95" cm="1">
        <f t="array" ref="G95">IF(OR(ISERROR($I$2),ISERROR($J$2),ISERROR($K$2)),0,IF(
    IF(SUMPRODUCT((TRIM(_xlfn.TEXTSPLIT(C95,"• "))&lt;&gt;"")*COUNTIF(J:J,SUBSTITUTE(TRIM(_xlfn.TEXTSPLIT(C95,"• ")),CHAR(10),"")))&gt;0,1,IF(C95="All",1,0))
    +
    IF(SUMPRODUCT((TRIM(_xlfn.TEXTSPLIT(E95,","))&lt;&gt;"")*COUNTIF(K:K,TRIM(_xlfn.TEXTSPLIT(E95,","))))&gt;0,1,IF(E95="All",1,0))
    +
    IF(SUMPRODUCT((TRIM(_xlfn.TEXTSPLIT(D95,"• "))&lt;&gt;"")*COUNTIF(I:I,SUBSTITUTE(TRIM(_xlfn.TEXTSPLIT(D95,"• ")),CHAR(10),"")))&gt;0,1,IF(D95="All",1,0))
    =3,
    1,
    IF(F95="All",1,0)
))</f>
        <v>0</v>
      </c>
      <c r="N95" s="175" t="e" vm="1">
        <f t="shared" si="19"/>
        <v>#VALUE!</v>
      </c>
      <c r="O95">
        <f t="shared" si="27"/>
        <v>0</v>
      </c>
      <c r="P95">
        <f t="shared" si="27"/>
        <v>0</v>
      </c>
      <c r="Q95">
        <f t="shared" si="27"/>
        <v>0</v>
      </c>
      <c r="R95">
        <f t="shared" si="27"/>
        <v>0</v>
      </c>
      <c r="S95">
        <f t="shared" si="27"/>
        <v>0</v>
      </c>
      <c r="T95" s="175"/>
      <c r="U95" s="175"/>
      <c r="V95" s="175"/>
      <c r="W95" t="e" vm="1">
        <f t="shared" si="20"/>
        <v>#VALUE!</v>
      </c>
      <c r="Y95" s="175" t="e" vm="1">
        <f t="shared" si="14"/>
        <v>#VALUE!</v>
      </c>
      <c r="Z95" s="175">
        <f t="shared" si="25"/>
        <v>0</v>
      </c>
      <c r="AA95" s="175">
        <f t="shared" si="25"/>
        <v>0</v>
      </c>
      <c r="AB95" s="175">
        <f t="shared" si="25"/>
        <v>0</v>
      </c>
      <c r="AC95" s="175">
        <f t="shared" si="25"/>
        <v>0</v>
      </c>
      <c r="AD95" t="e" vm="1">
        <f t="shared" si="21"/>
        <v>#VALUE!</v>
      </c>
      <c r="AF95" s="175" t="e" vm="1">
        <f t="shared" si="22"/>
        <v>#VALUE!</v>
      </c>
      <c r="AG95" s="175">
        <f t="shared" si="22"/>
        <v>0</v>
      </c>
      <c r="AH95" t="e" vm="1">
        <f t="shared" si="23"/>
        <v>#VALUE!</v>
      </c>
    </row>
    <row r="96" spans="1:34">
      <c r="A96" t="s">
        <v>201</v>
      </c>
      <c r="B96" t="s">
        <v>201</v>
      </c>
      <c r="C96" s="172">
        <v>0</v>
      </c>
      <c r="D96" s="172">
        <v>0</v>
      </c>
      <c r="E96" t="s">
        <v>93</v>
      </c>
      <c r="F96" t="s">
        <v>92</v>
      </c>
      <c r="G96" cm="1">
        <f t="array" ref="G96">IF(OR(ISERROR($I$2),ISERROR($J$2),ISERROR($K$2)),0,IF(
    IF(SUMPRODUCT((TRIM(_xlfn.TEXTSPLIT(C96,"• "))&lt;&gt;"")*COUNTIF(J:J,SUBSTITUTE(TRIM(_xlfn.TEXTSPLIT(C96,"• ")),CHAR(10),"")))&gt;0,1,IF(C96="All",1,0))
    +
    IF(SUMPRODUCT((TRIM(_xlfn.TEXTSPLIT(E96,","))&lt;&gt;"")*COUNTIF(K:K,TRIM(_xlfn.TEXTSPLIT(E96,","))))&gt;0,1,IF(E96="All",1,0))
    +
    IF(SUMPRODUCT((TRIM(_xlfn.TEXTSPLIT(D96,"• "))&lt;&gt;"")*COUNTIF(I:I,SUBSTITUTE(TRIM(_xlfn.TEXTSPLIT(D96,"• ")),CHAR(10),"")))&gt;0,1,IF(D96="All",1,0))
    =3,
    1,
    IF(F96="All",1,0)
))</f>
        <v>0</v>
      </c>
      <c r="N96" s="175" t="e" vm="1">
        <f t="shared" si="19"/>
        <v>#VALUE!</v>
      </c>
      <c r="O96">
        <f t="shared" si="27"/>
        <v>0</v>
      </c>
      <c r="P96">
        <f t="shared" si="27"/>
        <v>0</v>
      </c>
      <c r="Q96">
        <f t="shared" si="27"/>
        <v>0</v>
      </c>
      <c r="R96">
        <f t="shared" si="27"/>
        <v>0</v>
      </c>
      <c r="S96">
        <f t="shared" si="27"/>
        <v>0</v>
      </c>
      <c r="T96" s="175"/>
      <c r="U96" s="175"/>
      <c r="V96" s="175"/>
      <c r="W96" t="e" vm="1">
        <f t="shared" si="20"/>
        <v>#VALUE!</v>
      </c>
      <c r="Y96" s="175" t="e" vm="1">
        <f t="shared" si="14"/>
        <v>#VALUE!</v>
      </c>
      <c r="Z96" s="175">
        <f t="shared" si="25"/>
        <v>0</v>
      </c>
      <c r="AA96" s="175">
        <f t="shared" si="25"/>
        <v>0</v>
      </c>
      <c r="AB96" s="175">
        <f t="shared" si="25"/>
        <v>0</v>
      </c>
      <c r="AC96" s="175">
        <f t="shared" si="25"/>
        <v>0</v>
      </c>
      <c r="AD96" t="e" vm="1">
        <f t="shared" si="21"/>
        <v>#VALUE!</v>
      </c>
      <c r="AF96" s="175" t="e" vm="1">
        <f t="shared" si="22"/>
        <v>#VALUE!</v>
      </c>
      <c r="AG96" s="175">
        <f t="shared" si="22"/>
        <v>0</v>
      </c>
      <c r="AH96" t="e" vm="1">
        <f t="shared" si="23"/>
        <v>#VALUE!</v>
      </c>
    </row>
    <row r="97" spans="1:34" ht="55.15">
      <c r="A97" t="s">
        <v>202</v>
      </c>
      <c r="B97" t="s">
        <v>202</v>
      </c>
      <c r="C97" s="172" t="s">
        <v>99</v>
      </c>
      <c r="D97" s="172" t="s">
        <v>188</v>
      </c>
      <c r="E97" t="s">
        <v>93</v>
      </c>
      <c r="F97" t="s">
        <v>105</v>
      </c>
      <c r="G97" cm="1">
        <f t="array" ref="G97">IF(OR(ISERROR($I$2),ISERROR($J$2),ISERROR($K$2)),0,IF(
    IF(SUMPRODUCT((TRIM(_xlfn.TEXTSPLIT(C97,"• "))&lt;&gt;"")*COUNTIF(J:J,SUBSTITUTE(TRIM(_xlfn.TEXTSPLIT(C97,"• ")),CHAR(10),"")))&gt;0,1,IF(C97="All",1,0))
    +
    IF(SUMPRODUCT((TRIM(_xlfn.TEXTSPLIT(E97,","))&lt;&gt;"")*COUNTIF(K:K,TRIM(_xlfn.TEXTSPLIT(E97,","))))&gt;0,1,IF(E97="All",1,0))
    +
    IF(SUMPRODUCT((TRIM(_xlfn.TEXTSPLIT(D97,"• "))&lt;&gt;"")*COUNTIF(I:I,SUBSTITUTE(TRIM(_xlfn.TEXTSPLIT(D97,"• ")),CHAR(10),"")))&gt;0,1,IF(D97="All",1,0))
    =3,
    1,
    IF(F97="All",1,0)
))</f>
        <v>0</v>
      </c>
      <c r="N97" s="175" t="e" vm="1">
        <f t="shared" si="19"/>
        <v>#VALUE!</v>
      </c>
      <c r="O97">
        <f t="shared" si="27"/>
        <v>0</v>
      </c>
      <c r="P97">
        <f t="shared" si="27"/>
        <v>0</v>
      </c>
      <c r="Q97">
        <f t="shared" si="27"/>
        <v>0</v>
      </c>
      <c r="R97">
        <f t="shared" si="27"/>
        <v>0</v>
      </c>
      <c r="S97">
        <f t="shared" si="27"/>
        <v>0</v>
      </c>
      <c r="T97" s="175"/>
      <c r="U97" s="175"/>
      <c r="V97" s="175"/>
      <c r="W97" t="e" vm="1">
        <f t="shared" si="20"/>
        <v>#VALUE!</v>
      </c>
      <c r="Y97" s="175" t="e" vm="1">
        <f t="shared" si="14"/>
        <v>#VALUE!</v>
      </c>
      <c r="Z97" s="175">
        <f t="shared" si="25"/>
        <v>0</v>
      </c>
      <c r="AA97" s="175">
        <f t="shared" si="25"/>
        <v>0</v>
      </c>
      <c r="AB97" s="175">
        <f t="shared" si="25"/>
        <v>0</v>
      </c>
      <c r="AC97" s="175">
        <f t="shared" si="25"/>
        <v>0</v>
      </c>
      <c r="AD97" t="e" vm="1">
        <f t="shared" si="21"/>
        <v>#VALUE!</v>
      </c>
      <c r="AF97" s="175" t="e" vm="1">
        <f t="shared" si="22"/>
        <v>#VALUE!</v>
      </c>
      <c r="AG97" s="175">
        <f t="shared" si="22"/>
        <v>0</v>
      </c>
      <c r="AH97" t="e" vm="1">
        <f t="shared" si="23"/>
        <v>#VALUE!</v>
      </c>
    </row>
    <row r="98" spans="1:34" ht="55.15">
      <c r="A98" t="s">
        <v>203</v>
      </c>
      <c r="B98" t="s">
        <v>203</v>
      </c>
      <c r="C98" s="172" t="s">
        <v>92</v>
      </c>
      <c r="D98" s="172" t="s">
        <v>115</v>
      </c>
      <c r="E98" t="s">
        <v>93</v>
      </c>
      <c r="F98" t="s">
        <v>92</v>
      </c>
      <c r="G98" cm="1">
        <f t="array" ref="G98">IF(OR(ISERROR($I$2),ISERROR($J$2),ISERROR($K$2)),0,IF(
    IF(SUMPRODUCT((TRIM(_xlfn.TEXTSPLIT(C98,"• "))&lt;&gt;"")*COUNTIF(J:J,SUBSTITUTE(TRIM(_xlfn.TEXTSPLIT(C98,"• ")),CHAR(10),"")))&gt;0,1,IF(C98="All",1,0))
    +
    IF(SUMPRODUCT((TRIM(_xlfn.TEXTSPLIT(E98,","))&lt;&gt;"")*COUNTIF(K:K,TRIM(_xlfn.TEXTSPLIT(E98,","))))&gt;0,1,IF(E98="All",1,0))
    +
    IF(SUMPRODUCT((TRIM(_xlfn.TEXTSPLIT(D98,"• "))&lt;&gt;"")*COUNTIF(I:I,SUBSTITUTE(TRIM(_xlfn.TEXTSPLIT(D98,"• ")),CHAR(10),"")))&gt;0,1,IF(D98="All",1,0))
    =3,
    1,
    IF(F98="All",1,0)
))</f>
        <v>0</v>
      </c>
      <c r="N98" s="175" t="e" vm="1">
        <f t="shared" si="19"/>
        <v>#VALUE!</v>
      </c>
      <c r="O98">
        <f t="shared" si="27"/>
        <v>0</v>
      </c>
      <c r="P98">
        <f t="shared" si="27"/>
        <v>0</v>
      </c>
      <c r="Q98">
        <f t="shared" si="27"/>
        <v>0</v>
      </c>
      <c r="R98">
        <f t="shared" si="27"/>
        <v>0</v>
      </c>
      <c r="S98">
        <f t="shared" si="27"/>
        <v>0</v>
      </c>
      <c r="T98" s="175"/>
      <c r="U98" s="175"/>
      <c r="V98" s="175"/>
      <c r="W98" t="e" vm="1">
        <f t="shared" si="20"/>
        <v>#VALUE!</v>
      </c>
      <c r="Y98" s="175" t="e" vm="1">
        <f t="shared" si="14"/>
        <v>#VALUE!</v>
      </c>
      <c r="Z98" s="175">
        <f t="shared" si="25"/>
        <v>0</v>
      </c>
      <c r="AA98" s="175">
        <f t="shared" si="25"/>
        <v>0</v>
      </c>
      <c r="AB98" s="175">
        <f t="shared" si="25"/>
        <v>0</v>
      </c>
      <c r="AC98" s="175">
        <f t="shared" si="25"/>
        <v>0</v>
      </c>
      <c r="AD98" t="e" vm="1">
        <f t="shared" si="21"/>
        <v>#VALUE!</v>
      </c>
      <c r="AF98" s="175" t="e" vm="1">
        <f t="shared" si="22"/>
        <v>#VALUE!</v>
      </c>
      <c r="AG98" s="175">
        <f t="shared" si="22"/>
        <v>0</v>
      </c>
      <c r="AH98" t="e" vm="1">
        <f t="shared" si="23"/>
        <v>#VALUE!</v>
      </c>
    </row>
    <row r="99" spans="1:34">
      <c r="A99" t="s">
        <v>204</v>
      </c>
      <c r="B99" t="s">
        <v>204</v>
      </c>
      <c r="C99" s="172">
        <v>0</v>
      </c>
      <c r="D99" s="172">
        <v>0</v>
      </c>
      <c r="E99" t="s">
        <v>93</v>
      </c>
      <c r="F99" t="s">
        <v>92</v>
      </c>
      <c r="G99" cm="1">
        <f t="array" ref="G99">IF(OR(ISERROR($I$2),ISERROR($J$2),ISERROR($K$2)),0,IF(
    IF(SUMPRODUCT((TRIM(_xlfn.TEXTSPLIT(C99,"• "))&lt;&gt;"")*COUNTIF(J:J,SUBSTITUTE(TRIM(_xlfn.TEXTSPLIT(C99,"• ")),CHAR(10),"")))&gt;0,1,IF(C99="All",1,0))
    +
    IF(SUMPRODUCT((TRIM(_xlfn.TEXTSPLIT(E99,","))&lt;&gt;"")*COUNTIF(K:K,TRIM(_xlfn.TEXTSPLIT(E99,","))))&gt;0,1,IF(E99="All",1,0))
    +
    IF(SUMPRODUCT((TRIM(_xlfn.TEXTSPLIT(D99,"• "))&lt;&gt;"")*COUNTIF(I:I,SUBSTITUTE(TRIM(_xlfn.TEXTSPLIT(D99,"• ")),CHAR(10),"")))&gt;0,1,IF(D99="All",1,0))
    =3,
    1,
    IF(F99="All",1,0)
))</f>
        <v>0</v>
      </c>
      <c r="N99" s="175" t="e" vm="1">
        <f t="shared" si="19"/>
        <v>#VALUE!</v>
      </c>
      <c r="O99">
        <f t="shared" si="27"/>
        <v>0</v>
      </c>
      <c r="P99">
        <f t="shared" si="27"/>
        <v>0</v>
      </c>
      <c r="Q99">
        <f t="shared" si="27"/>
        <v>0</v>
      </c>
      <c r="R99">
        <f t="shared" si="27"/>
        <v>0</v>
      </c>
      <c r="S99">
        <f t="shared" si="27"/>
        <v>0</v>
      </c>
      <c r="T99" s="175"/>
      <c r="U99" s="175"/>
      <c r="V99" s="175"/>
      <c r="W99" t="e" vm="1">
        <f t="shared" si="20"/>
        <v>#VALUE!</v>
      </c>
      <c r="Y99" s="175" t="e" vm="1">
        <f t="shared" si="14"/>
        <v>#VALUE!</v>
      </c>
      <c r="Z99" s="175">
        <f t="shared" si="25"/>
        <v>0</v>
      </c>
      <c r="AA99" s="175">
        <f t="shared" si="25"/>
        <v>0</v>
      </c>
      <c r="AB99" s="175">
        <f t="shared" si="25"/>
        <v>0</v>
      </c>
      <c r="AC99" s="175">
        <f t="shared" si="25"/>
        <v>0</v>
      </c>
      <c r="AD99" t="e" vm="1">
        <f t="shared" si="21"/>
        <v>#VALUE!</v>
      </c>
      <c r="AF99" s="175" t="e" vm="1">
        <f t="shared" si="22"/>
        <v>#VALUE!</v>
      </c>
      <c r="AG99" s="175">
        <f t="shared" si="22"/>
        <v>0</v>
      </c>
      <c r="AH99" t="e" vm="1">
        <f t="shared" si="23"/>
        <v>#VALUE!</v>
      </c>
    </row>
    <row r="100" spans="1:34" ht="55.15">
      <c r="A100" t="s">
        <v>205</v>
      </c>
      <c r="B100" t="s">
        <v>205</v>
      </c>
      <c r="C100" s="172" t="s">
        <v>99</v>
      </c>
      <c r="D100" s="172" t="s">
        <v>188</v>
      </c>
      <c r="E100" t="s">
        <v>93</v>
      </c>
      <c r="F100" t="s">
        <v>105</v>
      </c>
      <c r="G100" cm="1">
        <f t="array" ref="G100">IF(OR(ISERROR($I$2),ISERROR($J$2),ISERROR($K$2)),0,IF(
    IF(SUMPRODUCT((TRIM(_xlfn.TEXTSPLIT(C100,"• "))&lt;&gt;"")*COUNTIF(J:J,SUBSTITUTE(TRIM(_xlfn.TEXTSPLIT(C100,"• ")),CHAR(10),"")))&gt;0,1,IF(C100="All",1,0))
    +
    IF(SUMPRODUCT((TRIM(_xlfn.TEXTSPLIT(E100,","))&lt;&gt;"")*COUNTIF(K:K,TRIM(_xlfn.TEXTSPLIT(E100,","))))&gt;0,1,IF(E100="All",1,0))
    +
    IF(SUMPRODUCT((TRIM(_xlfn.TEXTSPLIT(D100,"• "))&lt;&gt;"")*COUNTIF(I:I,SUBSTITUTE(TRIM(_xlfn.TEXTSPLIT(D100,"• ")),CHAR(10),"")))&gt;0,1,IF(D100="All",1,0))
    =3,
    1,
    IF(F100="All",1,0)
))</f>
        <v>0</v>
      </c>
      <c r="N100" s="175" t="e" vm="1">
        <f t="shared" si="19"/>
        <v>#VALUE!</v>
      </c>
      <c r="O100">
        <f t="shared" si="27"/>
        <v>0</v>
      </c>
      <c r="P100">
        <f t="shared" si="27"/>
        <v>0</v>
      </c>
      <c r="Q100">
        <f t="shared" si="27"/>
        <v>0</v>
      </c>
      <c r="R100">
        <f t="shared" si="27"/>
        <v>0</v>
      </c>
      <c r="S100">
        <f t="shared" si="27"/>
        <v>0</v>
      </c>
      <c r="T100" s="175"/>
      <c r="U100" s="175"/>
      <c r="V100" s="175"/>
      <c r="W100" t="e" vm="1">
        <f t="shared" si="20"/>
        <v>#VALUE!</v>
      </c>
      <c r="Y100" s="175" t="e" vm="1">
        <f t="shared" si="14"/>
        <v>#VALUE!</v>
      </c>
      <c r="Z100" s="175">
        <f t="shared" si="25"/>
        <v>0</v>
      </c>
      <c r="AA100" s="175">
        <f t="shared" si="25"/>
        <v>0</v>
      </c>
      <c r="AB100" s="175">
        <f t="shared" si="25"/>
        <v>0</v>
      </c>
      <c r="AC100" s="175">
        <f t="shared" si="25"/>
        <v>0</v>
      </c>
      <c r="AD100" t="e" vm="1">
        <f t="shared" si="21"/>
        <v>#VALUE!</v>
      </c>
      <c r="AF100" s="175" t="e" vm="1">
        <f t="shared" si="22"/>
        <v>#VALUE!</v>
      </c>
      <c r="AG100" s="175">
        <f t="shared" si="22"/>
        <v>0</v>
      </c>
      <c r="AH100" t="e" vm="1">
        <f t="shared" si="23"/>
        <v>#VALUE!</v>
      </c>
    </row>
    <row r="101" spans="1:34" ht="55.15">
      <c r="A101" t="s">
        <v>206</v>
      </c>
      <c r="B101" t="s">
        <v>206</v>
      </c>
      <c r="C101" s="172" t="s">
        <v>92</v>
      </c>
      <c r="D101" s="172" t="s">
        <v>115</v>
      </c>
      <c r="E101" t="s">
        <v>93</v>
      </c>
      <c r="F101" t="s">
        <v>92</v>
      </c>
      <c r="G101" cm="1">
        <f t="array" ref="G101">IF(OR(ISERROR($I$2),ISERROR($J$2),ISERROR($K$2)),0,IF(
    IF(SUMPRODUCT((TRIM(_xlfn.TEXTSPLIT(C101,"• "))&lt;&gt;"")*COUNTIF(J:J,SUBSTITUTE(TRIM(_xlfn.TEXTSPLIT(C101,"• ")),CHAR(10),"")))&gt;0,1,IF(C101="All",1,0))
    +
    IF(SUMPRODUCT((TRIM(_xlfn.TEXTSPLIT(E101,","))&lt;&gt;"")*COUNTIF(K:K,TRIM(_xlfn.TEXTSPLIT(E101,","))))&gt;0,1,IF(E101="All",1,0))
    +
    IF(SUMPRODUCT((TRIM(_xlfn.TEXTSPLIT(D101,"• "))&lt;&gt;"")*COUNTIF(I:I,SUBSTITUTE(TRIM(_xlfn.TEXTSPLIT(D101,"• ")),CHAR(10),"")))&gt;0,1,IF(D101="All",1,0))
    =3,
    1,
    IF(F101="All",1,0)
))</f>
        <v>0</v>
      </c>
      <c r="N101" s="175" t="e" vm="1">
        <f t="shared" si="19"/>
        <v>#VALUE!</v>
      </c>
      <c r="O101">
        <f t="shared" si="27"/>
        <v>0</v>
      </c>
      <c r="P101">
        <f t="shared" si="27"/>
        <v>0</v>
      </c>
      <c r="Q101">
        <f t="shared" si="27"/>
        <v>0</v>
      </c>
      <c r="R101">
        <f t="shared" si="27"/>
        <v>0</v>
      </c>
      <c r="S101">
        <f t="shared" si="27"/>
        <v>0</v>
      </c>
      <c r="T101" s="175"/>
      <c r="U101" s="175"/>
      <c r="V101" s="175"/>
      <c r="W101" t="e" vm="1">
        <f t="shared" si="20"/>
        <v>#VALUE!</v>
      </c>
      <c r="Y101" s="175" t="e" vm="1">
        <f t="shared" si="14"/>
        <v>#VALUE!</v>
      </c>
      <c r="Z101" s="175">
        <f t="shared" si="25"/>
        <v>0</v>
      </c>
      <c r="AA101" s="175">
        <f t="shared" si="25"/>
        <v>0</v>
      </c>
      <c r="AB101" s="175">
        <f t="shared" si="25"/>
        <v>0</v>
      </c>
      <c r="AC101" s="175">
        <f t="shared" si="25"/>
        <v>0</v>
      </c>
      <c r="AD101" t="e" vm="1">
        <f t="shared" si="21"/>
        <v>#VALUE!</v>
      </c>
      <c r="AF101" s="175" t="e" vm="1">
        <f t="shared" si="22"/>
        <v>#VALUE!</v>
      </c>
      <c r="AG101" s="175">
        <f t="shared" si="22"/>
        <v>0</v>
      </c>
      <c r="AH101" t="e" vm="1">
        <f t="shared" si="23"/>
        <v>#VALUE!</v>
      </c>
    </row>
    <row r="102" spans="1:34">
      <c r="A102" t="s">
        <v>207</v>
      </c>
      <c r="B102" t="s">
        <v>207</v>
      </c>
      <c r="C102" s="172">
        <v>0</v>
      </c>
      <c r="D102" s="172">
        <v>0</v>
      </c>
      <c r="E102" t="s">
        <v>93</v>
      </c>
      <c r="F102" t="s">
        <v>92</v>
      </c>
      <c r="G102" cm="1">
        <f t="array" ref="G102">IF(OR(ISERROR($I$2),ISERROR($J$2),ISERROR($K$2)),0,IF(
    IF(SUMPRODUCT((TRIM(_xlfn.TEXTSPLIT(C102,"• "))&lt;&gt;"")*COUNTIF(J:J,SUBSTITUTE(TRIM(_xlfn.TEXTSPLIT(C102,"• ")),CHAR(10),"")))&gt;0,1,IF(C102="All",1,0))
    +
    IF(SUMPRODUCT((TRIM(_xlfn.TEXTSPLIT(E102,","))&lt;&gt;"")*COUNTIF(K:K,TRIM(_xlfn.TEXTSPLIT(E102,","))))&gt;0,1,IF(E102="All",1,0))
    +
    IF(SUMPRODUCT((TRIM(_xlfn.TEXTSPLIT(D102,"• "))&lt;&gt;"")*COUNTIF(I:I,SUBSTITUTE(TRIM(_xlfn.TEXTSPLIT(D102,"• ")),CHAR(10),"")))&gt;0,1,IF(D102="All",1,0))
    =3,
    1,
    IF(F102="All",1,0)
))</f>
        <v>0</v>
      </c>
      <c r="N102" s="175" t="e" vm="1">
        <f t="shared" si="19"/>
        <v>#VALUE!</v>
      </c>
      <c r="O102">
        <f t="shared" si="27"/>
        <v>0</v>
      </c>
      <c r="P102">
        <f t="shared" si="27"/>
        <v>0</v>
      </c>
      <c r="Q102">
        <f t="shared" si="27"/>
        <v>0</v>
      </c>
      <c r="R102">
        <f t="shared" si="27"/>
        <v>0</v>
      </c>
      <c r="S102">
        <f t="shared" si="27"/>
        <v>0</v>
      </c>
      <c r="T102" s="175"/>
      <c r="U102" s="175"/>
      <c r="V102" s="175"/>
      <c r="W102" t="e" vm="1">
        <f t="shared" si="20"/>
        <v>#VALUE!</v>
      </c>
      <c r="Y102" s="175" t="e" vm="1">
        <f t="shared" si="14"/>
        <v>#VALUE!</v>
      </c>
      <c r="Z102" s="175">
        <f t="shared" si="25"/>
        <v>0</v>
      </c>
      <c r="AA102" s="175">
        <f t="shared" si="25"/>
        <v>0</v>
      </c>
      <c r="AB102" s="175">
        <f t="shared" si="25"/>
        <v>0</v>
      </c>
      <c r="AC102" s="175">
        <f t="shared" si="25"/>
        <v>0</v>
      </c>
      <c r="AD102" t="e" vm="1">
        <f t="shared" si="21"/>
        <v>#VALUE!</v>
      </c>
      <c r="AF102" s="175" t="e" vm="1">
        <f t="shared" si="22"/>
        <v>#VALUE!</v>
      </c>
      <c r="AG102" s="175">
        <f t="shared" si="22"/>
        <v>0</v>
      </c>
      <c r="AH102" t="e" vm="1">
        <f t="shared" si="23"/>
        <v>#VALUE!</v>
      </c>
    </row>
    <row r="103" spans="1:34" ht="55.15">
      <c r="A103" t="s">
        <v>208</v>
      </c>
      <c r="B103" t="s">
        <v>208</v>
      </c>
      <c r="C103" s="172" t="s">
        <v>99</v>
      </c>
      <c r="D103" s="172" t="s">
        <v>188</v>
      </c>
      <c r="E103" t="s">
        <v>93</v>
      </c>
      <c r="F103" t="s">
        <v>105</v>
      </c>
      <c r="G103" cm="1">
        <f t="array" ref="G103">IF(OR(ISERROR($I$2),ISERROR($J$2),ISERROR($K$2)),0,IF(
    IF(SUMPRODUCT((TRIM(_xlfn.TEXTSPLIT(C103,"• "))&lt;&gt;"")*COUNTIF(J:J,SUBSTITUTE(TRIM(_xlfn.TEXTSPLIT(C103,"• ")),CHAR(10),"")))&gt;0,1,IF(C103="All",1,0))
    +
    IF(SUMPRODUCT((TRIM(_xlfn.TEXTSPLIT(E103,","))&lt;&gt;"")*COUNTIF(K:K,TRIM(_xlfn.TEXTSPLIT(E103,","))))&gt;0,1,IF(E103="All",1,0))
    +
    IF(SUMPRODUCT((TRIM(_xlfn.TEXTSPLIT(D103,"• "))&lt;&gt;"")*COUNTIF(I:I,SUBSTITUTE(TRIM(_xlfn.TEXTSPLIT(D103,"• ")),CHAR(10),"")))&gt;0,1,IF(D103="All",1,0))
    =3,
    1,
    IF(F103="All",1,0)
))</f>
        <v>0</v>
      </c>
      <c r="N103" s="175" t="e" vm="1">
        <f t="shared" si="19"/>
        <v>#VALUE!</v>
      </c>
      <c r="O103">
        <f t="shared" ref="O103:S112" si="28">IF(O$1="",0,IF(ISNUMBER(SEARCH(O$1,$D103)),1,0))</f>
        <v>0</v>
      </c>
      <c r="P103">
        <f t="shared" si="28"/>
        <v>0</v>
      </c>
      <c r="Q103">
        <f t="shared" si="28"/>
        <v>0</v>
      </c>
      <c r="R103">
        <f t="shared" si="28"/>
        <v>0</v>
      </c>
      <c r="S103">
        <f t="shared" si="28"/>
        <v>0</v>
      </c>
      <c r="T103" s="175"/>
      <c r="U103" s="175"/>
      <c r="V103" s="175"/>
      <c r="W103" t="e" vm="1">
        <f t="shared" si="20"/>
        <v>#VALUE!</v>
      </c>
      <c r="Y103" s="175" t="e" vm="1">
        <f t="shared" si="14"/>
        <v>#VALUE!</v>
      </c>
      <c r="Z103" s="175">
        <f t="shared" si="25"/>
        <v>0</v>
      </c>
      <c r="AA103" s="175">
        <f t="shared" si="25"/>
        <v>0</v>
      </c>
      <c r="AB103" s="175">
        <f t="shared" si="25"/>
        <v>0</v>
      </c>
      <c r="AC103" s="175">
        <f t="shared" si="25"/>
        <v>0</v>
      </c>
      <c r="AD103" t="e" vm="1">
        <f t="shared" si="21"/>
        <v>#VALUE!</v>
      </c>
      <c r="AF103" s="175" t="e" vm="1">
        <f t="shared" si="22"/>
        <v>#VALUE!</v>
      </c>
      <c r="AG103" s="175">
        <f t="shared" si="22"/>
        <v>0</v>
      </c>
      <c r="AH103" t="e" vm="1">
        <f t="shared" si="23"/>
        <v>#VALUE!</v>
      </c>
    </row>
    <row r="104" spans="1:34" ht="55.15">
      <c r="A104" t="s">
        <v>209</v>
      </c>
      <c r="B104" t="s">
        <v>209</v>
      </c>
      <c r="C104" s="172" t="s">
        <v>92</v>
      </c>
      <c r="D104" s="172" t="s">
        <v>115</v>
      </c>
      <c r="E104" t="s">
        <v>93</v>
      </c>
      <c r="F104" t="s">
        <v>92</v>
      </c>
      <c r="G104" cm="1">
        <f t="array" ref="G104">IF(OR(ISERROR($I$2),ISERROR($J$2),ISERROR($K$2)),0,IF(
    IF(SUMPRODUCT((TRIM(_xlfn.TEXTSPLIT(C104,"• "))&lt;&gt;"")*COUNTIF(J:J,SUBSTITUTE(TRIM(_xlfn.TEXTSPLIT(C104,"• ")),CHAR(10),"")))&gt;0,1,IF(C104="All",1,0))
    +
    IF(SUMPRODUCT((TRIM(_xlfn.TEXTSPLIT(E104,","))&lt;&gt;"")*COUNTIF(K:K,TRIM(_xlfn.TEXTSPLIT(E104,","))))&gt;0,1,IF(E104="All",1,0))
    +
    IF(SUMPRODUCT((TRIM(_xlfn.TEXTSPLIT(D104,"• "))&lt;&gt;"")*COUNTIF(I:I,SUBSTITUTE(TRIM(_xlfn.TEXTSPLIT(D104,"• ")),CHAR(10),"")))&gt;0,1,IF(D104="All",1,0))
    =3,
    1,
    IF(F104="All",1,0)
))</f>
        <v>0</v>
      </c>
      <c r="N104" s="175" t="e" vm="1">
        <f t="shared" si="19"/>
        <v>#VALUE!</v>
      </c>
      <c r="O104">
        <f t="shared" si="28"/>
        <v>0</v>
      </c>
      <c r="P104">
        <f t="shared" si="28"/>
        <v>0</v>
      </c>
      <c r="Q104">
        <f t="shared" si="28"/>
        <v>0</v>
      </c>
      <c r="R104">
        <f t="shared" si="28"/>
        <v>0</v>
      </c>
      <c r="S104">
        <f t="shared" si="28"/>
        <v>0</v>
      </c>
      <c r="T104" s="175"/>
      <c r="U104" s="175"/>
      <c r="V104" s="175"/>
      <c r="W104" t="e" vm="1">
        <f t="shared" si="20"/>
        <v>#VALUE!</v>
      </c>
      <c r="Y104" s="175" t="e" vm="1">
        <f t="shared" si="14"/>
        <v>#VALUE!</v>
      </c>
      <c r="Z104" s="175">
        <f t="shared" si="25"/>
        <v>0</v>
      </c>
      <c r="AA104" s="175">
        <f t="shared" si="25"/>
        <v>0</v>
      </c>
      <c r="AB104" s="175">
        <f t="shared" si="25"/>
        <v>0</v>
      </c>
      <c r="AC104" s="175">
        <f t="shared" si="25"/>
        <v>0</v>
      </c>
      <c r="AD104" t="e" vm="1">
        <f t="shared" si="21"/>
        <v>#VALUE!</v>
      </c>
      <c r="AF104" s="175" t="e" vm="1">
        <f t="shared" si="22"/>
        <v>#VALUE!</v>
      </c>
      <c r="AG104" s="175">
        <f t="shared" si="22"/>
        <v>0</v>
      </c>
      <c r="AH104" t="e" vm="1">
        <f t="shared" si="23"/>
        <v>#VALUE!</v>
      </c>
    </row>
    <row r="105" spans="1:34">
      <c r="A105" t="s">
        <v>210</v>
      </c>
      <c r="B105" t="s">
        <v>210</v>
      </c>
      <c r="C105" s="172">
        <v>0</v>
      </c>
      <c r="D105" s="172">
        <v>0</v>
      </c>
      <c r="E105" t="s">
        <v>93</v>
      </c>
      <c r="F105" t="s">
        <v>92</v>
      </c>
      <c r="G105" cm="1">
        <f t="array" ref="G105">IF(OR(ISERROR($I$2),ISERROR($J$2),ISERROR($K$2)),0,IF(
    IF(SUMPRODUCT((TRIM(_xlfn.TEXTSPLIT(C105,"• "))&lt;&gt;"")*COUNTIF(J:J,SUBSTITUTE(TRIM(_xlfn.TEXTSPLIT(C105,"• ")),CHAR(10),"")))&gt;0,1,IF(C105="All",1,0))
    +
    IF(SUMPRODUCT((TRIM(_xlfn.TEXTSPLIT(E105,","))&lt;&gt;"")*COUNTIF(K:K,TRIM(_xlfn.TEXTSPLIT(E105,","))))&gt;0,1,IF(E105="All",1,0))
    +
    IF(SUMPRODUCT((TRIM(_xlfn.TEXTSPLIT(D105,"• "))&lt;&gt;"")*COUNTIF(I:I,SUBSTITUTE(TRIM(_xlfn.TEXTSPLIT(D105,"• ")),CHAR(10),"")))&gt;0,1,IF(D105="All",1,0))
    =3,
    1,
    IF(F105="All",1,0)
))</f>
        <v>0</v>
      </c>
      <c r="N105" s="175" t="e" vm="1">
        <f t="shared" si="19"/>
        <v>#VALUE!</v>
      </c>
      <c r="O105">
        <f t="shared" si="28"/>
        <v>0</v>
      </c>
      <c r="P105">
        <f t="shared" si="28"/>
        <v>0</v>
      </c>
      <c r="Q105">
        <f t="shared" si="28"/>
        <v>0</v>
      </c>
      <c r="R105">
        <f t="shared" si="28"/>
        <v>0</v>
      </c>
      <c r="S105">
        <f t="shared" si="28"/>
        <v>0</v>
      </c>
      <c r="T105" s="175"/>
      <c r="U105" s="175"/>
      <c r="V105" s="175"/>
      <c r="W105" t="e" vm="1">
        <f t="shared" si="20"/>
        <v>#VALUE!</v>
      </c>
      <c r="Y105" s="175" t="e" vm="1">
        <f t="shared" si="14"/>
        <v>#VALUE!</v>
      </c>
      <c r="Z105" s="175">
        <f t="shared" si="25"/>
        <v>0</v>
      </c>
      <c r="AA105" s="175">
        <f t="shared" si="25"/>
        <v>0</v>
      </c>
      <c r="AB105" s="175">
        <f t="shared" si="25"/>
        <v>0</v>
      </c>
      <c r="AC105" s="175">
        <f t="shared" si="25"/>
        <v>0</v>
      </c>
      <c r="AD105" t="e" vm="1">
        <f t="shared" si="21"/>
        <v>#VALUE!</v>
      </c>
      <c r="AF105" s="175" t="e" vm="1">
        <f t="shared" si="22"/>
        <v>#VALUE!</v>
      </c>
      <c r="AG105" s="175">
        <f t="shared" si="22"/>
        <v>0</v>
      </c>
      <c r="AH105" t="e" vm="1">
        <f t="shared" si="23"/>
        <v>#VALUE!</v>
      </c>
    </row>
    <row r="106" spans="1:34" ht="55.15">
      <c r="A106" t="s">
        <v>211</v>
      </c>
      <c r="B106" t="s">
        <v>211</v>
      </c>
      <c r="C106" s="172" t="s">
        <v>99</v>
      </c>
      <c r="D106" s="172" t="s">
        <v>188</v>
      </c>
      <c r="E106" t="s">
        <v>93</v>
      </c>
      <c r="F106" t="s">
        <v>105</v>
      </c>
      <c r="G106" cm="1">
        <f t="array" ref="G106">IF(OR(ISERROR($I$2),ISERROR($J$2),ISERROR($K$2)),0,IF(
    IF(SUMPRODUCT((TRIM(_xlfn.TEXTSPLIT(C106,"• "))&lt;&gt;"")*COUNTIF(J:J,SUBSTITUTE(TRIM(_xlfn.TEXTSPLIT(C106,"• ")),CHAR(10),"")))&gt;0,1,IF(C106="All",1,0))
    +
    IF(SUMPRODUCT((TRIM(_xlfn.TEXTSPLIT(E106,","))&lt;&gt;"")*COUNTIF(K:K,TRIM(_xlfn.TEXTSPLIT(E106,","))))&gt;0,1,IF(E106="All",1,0))
    +
    IF(SUMPRODUCT((TRIM(_xlfn.TEXTSPLIT(D106,"• "))&lt;&gt;"")*COUNTIF(I:I,SUBSTITUTE(TRIM(_xlfn.TEXTSPLIT(D106,"• ")),CHAR(10),"")))&gt;0,1,IF(D106="All",1,0))
    =3,
    1,
    IF(F106="All",1,0)
))</f>
        <v>0</v>
      </c>
      <c r="N106" s="175" t="e" vm="1">
        <f t="shared" si="19"/>
        <v>#VALUE!</v>
      </c>
      <c r="O106">
        <f t="shared" si="28"/>
        <v>0</v>
      </c>
      <c r="P106">
        <f t="shared" si="28"/>
        <v>0</v>
      </c>
      <c r="Q106">
        <f t="shared" si="28"/>
        <v>0</v>
      </c>
      <c r="R106">
        <f t="shared" si="28"/>
        <v>0</v>
      </c>
      <c r="S106">
        <f t="shared" si="28"/>
        <v>0</v>
      </c>
      <c r="T106" s="175"/>
      <c r="U106" s="175"/>
      <c r="V106" s="175"/>
      <c r="W106" t="e" vm="1">
        <f t="shared" si="20"/>
        <v>#VALUE!</v>
      </c>
      <c r="Y106" s="175" t="e" vm="1">
        <f t="shared" si="14"/>
        <v>#VALUE!</v>
      </c>
      <c r="Z106" s="175">
        <f t="shared" si="25"/>
        <v>0</v>
      </c>
      <c r="AA106" s="175">
        <f t="shared" si="25"/>
        <v>0</v>
      </c>
      <c r="AB106" s="175">
        <f t="shared" si="25"/>
        <v>0</v>
      </c>
      <c r="AC106" s="175">
        <f t="shared" si="25"/>
        <v>0</v>
      </c>
      <c r="AD106" t="e" vm="1">
        <f t="shared" si="21"/>
        <v>#VALUE!</v>
      </c>
      <c r="AF106" s="175" t="e" vm="1">
        <f t="shared" si="22"/>
        <v>#VALUE!</v>
      </c>
      <c r="AG106" s="175">
        <f t="shared" si="22"/>
        <v>0</v>
      </c>
      <c r="AH106" t="e" vm="1">
        <f t="shared" si="23"/>
        <v>#VALUE!</v>
      </c>
    </row>
    <row r="107" spans="1:34" ht="55.15">
      <c r="A107" t="s">
        <v>212</v>
      </c>
      <c r="B107" t="s">
        <v>212</v>
      </c>
      <c r="C107" s="172" t="s">
        <v>92</v>
      </c>
      <c r="D107" s="172" t="s">
        <v>115</v>
      </c>
      <c r="E107" t="s">
        <v>93</v>
      </c>
      <c r="F107" t="s">
        <v>92</v>
      </c>
      <c r="G107" cm="1">
        <f t="array" ref="G107">IF(OR(ISERROR($I$2),ISERROR($J$2),ISERROR($K$2)),0,IF(
    IF(SUMPRODUCT((TRIM(_xlfn.TEXTSPLIT(C107,"• "))&lt;&gt;"")*COUNTIF(J:J,SUBSTITUTE(TRIM(_xlfn.TEXTSPLIT(C107,"• ")),CHAR(10),"")))&gt;0,1,IF(C107="All",1,0))
    +
    IF(SUMPRODUCT((TRIM(_xlfn.TEXTSPLIT(E107,","))&lt;&gt;"")*COUNTIF(K:K,TRIM(_xlfn.TEXTSPLIT(E107,","))))&gt;0,1,IF(E107="All",1,0))
    +
    IF(SUMPRODUCT((TRIM(_xlfn.TEXTSPLIT(D107,"• "))&lt;&gt;"")*COUNTIF(I:I,SUBSTITUTE(TRIM(_xlfn.TEXTSPLIT(D107,"• ")),CHAR(10),"")))&gt;0,1,IF(D107="All",1,0))
    =3,
    1,
    IF(F107="All",1,0)
))</f>
        <v>0</v>
      </c>
      <c r="N107" s="175" t="e" vm="1">
        <f t="shared" si="19"/>
        <v>#VALUE!</v>
      </c>
      <c r="O107">
        <f t="shared" si="28"/>
        <v>0</v>
      </c>
      <c r="P107">
        <f t="shared" si="28"/>
        <v>0</v>
      </c>
      <c r="Q107">
        <f t="shared" si="28"/>
        <v>0</v>
      </c>
      <c r="R107">
        <f t="shared" si="28"/>
        <v>0</v>
      </c>
      <c r="S107">
        <f t="shared" si="28"/>
        <v>0</v>
      </c>
      <c r="T107" s="175"/>
      <c r="U107" s="175"/>
      <c r="V107" s="175"/>
      <c r="W107" t="e" vm="1">
        <f t="shared" si="20"/>
        <v>#VALUE!</v>
      </c>
      <c r="Y107" s="175" t="e" vm="1">
        <f t="shared" si="14"/>
        <v>#VALUE!</v>
      </c>
      <c r="Z107" s="175">
        <f t="shared" si="25"/>
        <v>0</v>
      </c>
      <c r="AA107" s="175">
        <f t="shared" si="25"/>
        <v>0</v>
      </c>
      <c r="AB107" s="175">
        <f t="shared" si="25"/>
        <v>0</v>
      </c>
      <c r="AC107" s="175">
        <f t="shared" si="25"/>
        <v>0</v>
      </c>
      <c r="AD107" t="e" vm="1">
        <f t="shared" si="21"/>
        <v>#VALUE!</v>
      </c>
      <c r="AF107" s="175" t="e" vm="1">
        <f t="shared" si="22"/>
        <v>#VALUE!</v>
      </c>
      <c r="AG107" s="175">
        <f t="shared" si="22"/>
        <v>0</v>
      </c>
      <c r="AH107" t="e" vm="1">
        <f t="shared" si="23"/>
        <v>#VALUE!</v>
      </c>
    </row>
    <row r="108" spans="1:34">
      <c r="A108" t="s">
        <v>213</v>
      </c>
      <c r="B108" t="s">
        <v>213</v>
      </c>
      <c r="C108" s="172">
        <v>0</v>
      </c>
      <c r="D108" s="172">
        <v>0</v>
      </c>
      <c r="E108" t="s">
        <v>93</v>
      </c>
      <c r="F108" t="s">
        <v>92</v>
      </c>
      <c r="G108" cm="1">
        <f t="array" ref="G108">IF(OR(ISERROR($I$2),ISERROR($J$2),ISERROR($K$2)),0,IF(
    IF(SUMPRODUCT((TRIM(_xlfn.TEXTSPLIT(C108,"• "))&lt;&gt;"")*COUNTIF(J:J,SUBSTITUTE(TRIM(_xlfn.TEXTSPLIT(C108,"• ")),CHAR(10),"")))&gt;0,1,IF(C108="All",1,0))
    +
    IF(SUMPRODUCT((TRIM(_xlfn.TEXTSPLIT(E108,","))&lt;&gt;"")*COUNTIF(K:K,TRIM(_xlfn.TEXTSPLIT(E108,","))))&gt;0,1,IF(E108="All",1,0))
    +
    IF(SUMPRODUCT((TRIM(_xlfn.TEXTSPLIT(D108,"• "))&lt;&gt;"")*COUNTIF(I:I,SUBSTITUTE(TRIM(_xlfn.TEXTSPLIT(D108,"• ")),CHAR(10),"")))&gt;0,1,IF(D108="All",1,0))
    =3,
    1,
    IF(F108="All",1,0)
))</f>
        <v>0</v>
      </c>
      <c r="N108" s="175" t="e" vm="1">
        <f t="shared" si="19"/>
        <v>#VALUE!</v>
      </c>
      <c r="O108">
        <f t="shared" si="28"/>
        <v>0</v>
      </c>
      <c r="P108">
        <f t="shared" si="28"/>
        <v>0</v>
      </c>
      <c r="Q108">
        <f t="shared" si="28"/>
        <v>0</v>
      </c>
      <c r="R108">
        <f t="shared" si="28"/>
        <v>0</v>
      </c>
      <c r="S108">
        <f t="shared" si="28"/>
        <v>0</v>
      </c>
      <c r="T108" s="175"/>
      <c r="U108" s="175"/>
      <c r="V108" s="175"/>
      <c r="W108" t="e" vm="1">
        <f t="shared" si="20"/>
        <v>#VALUE!</v>
      </c>
      <c r="Y108" s="175" t="e" vm="1">
        <f t="shared" si="14"/>
        <v>#VALUE!</v>
      </c>
      <c r="Z108" s="175">
        <f t="shared" si="25"/>
        <v>0</v>
      </c>
      <c r="AA108" s="175">
        <f t="shared" si="25"/>
        <v>0</v>
      </c>
      <c r="AB108" s="175">
        <f t="shared" si="25"/>
        <v>0</v>
      </c>
      <c r="AC108" s="175">
        <f t="shared" ref="Z108:AC140" si="29">IF(AC$1="",0,IF(ISNUMBER(SEARCH(AC$1,$C108)),1,0))</f>
        <v>0</v>
      </c>
      <c r="AD108" t="e" vm="1">
        <f t="shared" si="21"/>
        <v>#VALUE!</v>
      </c>
      <c r="AF108" s="175" t="e" vm="1">
        <f t="shared" si="22"/>
        <v>#VALUE!</v>
      </c>
      <c r="AG108" s="175">
        <f t="shared" si="22"/>
        <v>0</v>
      </c>
      <c r="AH108" t="e" vm="1">
        <f t="shared" si="23"/>
        <v>#VALUE!</v>
      </c>
    </row>
    <row r="109" spans="1:34" ht="55.15">
      <c r="A109" t="s">
        <v>214</v>
      </c>
      <c r="B109" t="s">
        <v>214</v>
      </c>
      <c r="C109" s="172" t="s">
        <v>99</v>
      </c>
      <c r="D109" s="172" t="s">
        <v>188</v>
      </c>
      <c r="E109" t="s">
        <v>93</v>
      </c>
      <c r="F109" t="s">
        <v>105</v>
      </c>
      <c r="G109" cm="1">
        <f t="array" ref="G109">IF(OR(ISERROR($I$2),ISERROR($J$2),ISERROR($K$2)),0,IF(
    IF(SUMPRODUCT((TRIM(_xlfn.TEXTSPLIT(C109,"• "))&lt;&gt;"")*COUNTIF(J:J,SUBSTITUTE(TRIM(_xlfn.TEXTSPLIT(C109,"• ")),CHAR(10),"")))&gt;0,1,IF(C109="All",1,0))
    +
    IF(SUMPRODUCT((TRIM(_xlfn.TEXTSPLIT(E109,","))&lt;&gt;"")*COUNTIF(K:K,TRIM(_xlfn.TEXTSPLIT(E109,","))))&gt;0,1,IF(E109="All",1,0))
    +
    IF(SUMPRODUCT((TRIM(_xlfn.TEXTSPLIT(D109,"• "))&lt;&gt;"")*COUNTIF(I:I,SUBSTITUTE(TRIM(_xlfn.TEXTSPLIT(D109,"• ")),CHAR(10),"")))&gt;0,1,IF(D109="All",1,0))
    =3,
    1,
    IF(F109="All",1,0)
))</f>
        <v>0</v>
      </c>
      <c r="N109" s="175" t="e" vm="1">
        <f t="shared" si="19"/>
        <v>#VALUE!</v>
      </c>
      <c r="O109">
        <f t="shared" si="28"/>
        <v>0</v>
      </c>
      <c r="P109">
        <f t="shared" si="28"/>
        <v>0</v>
      </c>
      <c r="Q109">
        <f t="shared" si="28"/>
        <v>0</v>
      </c>
      <c r="R109">
        <f t="shared" si="28"/>
        <v>0</v>
      </c>
      <c r="S109">
        <f t="shared" si="28"/>
        <v>0</v>
      </c>
      <c r="T109" s="175"/>
      <c r="U109" s="175"/>
      <c r="V109" s="175"/>
      <c r="W109" t="e" vm="1">
        <f t="shared" si="20"/>
        <v>#VALUE!</v>
      </c>
      <c r="Y109" s="175" t="e" vm="1">
        <f t="shared" ref="Y109:Y172" si="30">IF(Y$1="",0,IF(ISNUMBER(SEARCH(Y$1,$C109)),1,0))</f>
        <v>#VALUE!</v>
      </c>
      <c r="Z109" s="175">
        <f t="shared" si="29"/>
        <v>0</v>
      </c>
      <c r="AA109" s="175">
        <f t="shared" si="29"/>
        <v>0</v>
      </c>
      <c r="AB109" s="175">
        <f t="shared" si="29"/>
        <v>0</v>
      </c>
      <c r="AC109" s="175">
        <f t="shared" si="29"/>
        <v>0</v>
      </c>
      <c r="AD109" t="e" vm="1">
        <f t="shared" si="21"/>
        <v>#VALUE!</v>
      </c>
      <c r="AF109" s="175" t="e" vm="1">
        <f t="shared" si="22"/>
        <v>#VALUE!</v>
      </c>
      <c r="AG109" s="175">
        <f t="shared" si="22"/>
        <v>0</v>
      </c>
      <c r="AH109" t="e" vm="1">
        <f t="shared" si="23"/>
        <v>#VALUE!</v>
      </c>
    </row>
    <row r="110" spans="1:34" ht="55.15">
      <c r="A110" t="s">
        <v>215</v>
      </c>
      <c r="B110" t="s">
        <v>215</v>
      </c>
      <c r="C110" s="172" t="s">
        <v>92</v>
      </c>
      <c r="D110" s="172" t="s">
        <v>115</v>
      </c>
      <c r="E110" t="s">
        <v>93</v>
      </c>
      <c r="F110" t="s">
        <v>92</v>
      </c>
      <c r="G110" cm="1">
        <f t="array" ref="G110">IF(OR(ISERROR($I$2),ISERROR($J$2),ISERROR($K$2)),0,IF(
    IF(SUMPRODUCT((TRIM(_xlfn.TEXTSPLIT(C110,"• "))&lt;&gt;"")*COUNTIF(J:J,SUBSTITUTE(TRIM(_xlfn.TEXTSPLIT(C110,"• ")),CHAR(10),"")))&gt;0,1,IF(C110="All",1,0))
    +
    IF(SUMPRODUCT((TRIM(_xlfn.TEXTSPLIT(E110,","))&lt;&gt;"")*COUNTIF(K:K,TRIM(_xlfn.TEXTSPLIT(E110,","))))&gt;0,1,IF(E110="All",1,0))
    +
    IF(SUMPRODUCT((TRIM(_xlfn.TEXTSPLIT(D110,"• "))&lt;&gt;"")*COUNTIF(I:I,SUBSTITUTE(TRIM(_xlfn.TEXTSPLIT(D110,"• ")),CHAR(10),"")))&gt;0,1,IF(D110="All",1,0))
    =3,
    1,
    IF(F110="All",1,0)
))</f>
        <v>0</v>
      </c>
      <c r="N110" s="175" t="e" vm="1">
        <f t="shared" si="19"/>
        <v>#VALUE!</v>
      </c>
      <c r="O110">
        <f t="shared" si="28"/>
        <v>0</v>
      </c>
      <c r="P110">
        <f t="shared" si="28"/>
        <v>0</v>
      </c>
      <c r="Q110">
        <f t="shared" si="28"/>
        <v>0</v>
      </c>
      <c r="R110">
        <f t="shared" si="28"/>
        <v>0</v>
      </c>
      <c r="S110">
        <f t="shared" si="28"/>
        <v>0</v>
      </c>
      <c r="T110" s="175"/>
      <c r="U110" s="175"/>
      <c r="V110" s="175"/>
      <c r="W110" t="e" vm="1">
        <f t="shared" si="20"/>
        <v>#VALUE!</v>
      </c>
      <c r="Y110" s="175" t="e" vm="1">
        <f t="shared" si="30"/>
        <v>#VALUE!</v>
      </c>
      <c r="Z110" s="175">
        <f t="shared" si="29"/>
        <v>0</v>
      </c>
      <c r="AA110" s="175">
        <f t="shared" si="29"/>
        <v>0</v>
      </c>
      <c r="AB110" s="175">
        <f t="shared" si="29"/>
        <v>0</v>
      </c>
      <c r="AC110" s="175">
        <f t="shared" si="29"/>
        <v>0</v>
      </c>
      <c r="AD110" t="e" vm="1">
        <f t="shared" si="21"/>
        <v>#VALUE!</v>
      </c>
      <c r="AF110" s="175" t="e" vm="1">
        <f t="shared" si="22"/>
        <v>#VALUE!</v>
      </c>
      <c r="AG110" s="175">
        <f t="shared" si="22"/>
        <v>0</v>
      </c>
      <c r="AH110" t="e" vm="1">
        <f t="shared" si="23"/>
        <v>#VALUE!</v>
      </c>
    </row>
    <row r="111" spans="1:34">
      <c r="A111" t="s">
        <v>216</v>
      </c>
      <c r="B111" t="s">
        <v>216</v>
      </c>
      <c r="C111" s="172" t="s">
        <v>92</v>
      </c>
      <c r="D111" s="172" t="s">
        <v>92</v>
      </c>
      <c r="E111" t="s">
        <v>93</v>
      </c>
      <c r="F111" t="s">
        <v>92</v>
      </c>
      <c r="G111" cm="1">
        <f t="array" ref="G111">IF(OR(ISERROR($I$2),ISERROR($J$2),ISERROR($K$2)),0,IF(
    IF(SUMPRODUCT((TRIM(_xlfn.TEXTSPLIT(C111,"• "))&lt;&gt;"")*COUNTIF(J:J,SUBSTITUTE(TRIM(_xlfn.TEXTSPLIT(C111,"• ")),CHAR(10),"")))&gt;0,1,IF(C111="All",1,0))
    +
    IF(SUMPRODUCT((TRIM(_xlfn.TEXTSPLIT(E111,","))&lt;&gt;"")*COUNTIF(K:K,TRIM(_xlfn.TEXTSPLIT(E111,","))))&gt;0,1,IF(E111="All",1,0))
    +
    IF(SUMPRODUCT((TRIM(_xlfn.TEXTSPLIT(D111,"• "))&lt;&gt;"")*COUNTIF(I:I,SUBSTITUTE(TRIM(_xlfn.TEXTSPLIT(D111,"• ")),CHAR(10),"")))&gt;0,1,IF(D111="All",1,0))
    =3,
    1,
    IF(F111="All",1,0)
))</f>
        <v>0</v>
      </c>
      <c r="N111" s="175" t="e" vm="1">
        <f t="shared" si="19"/>
        <v>#VALUE!</v>
      </c>
      <c r="O111">
        <f t="shared" si="28"/>
        <v>0</v>
      </c>
      <c r="P111">
        <f t="shared" si="28"/>
        <v>0</v>
      </c>
      <c r="Q111">
        <f t="shared" si="28"/>
        <v>0</v>
      </c>
      <c r="R111">
        <f t="shared" si="28"/>
        <v>0</v>
      </c>
      <c r="S111">
        <f t="shared" si="28"/>
        <v>0</v>
      </c>
      <c r="T111" s="175"/>
      <c r="U111" s="175"/>
      <c r="V111" s="175"/>
      <c r="W111" t="e" vm="1">
        <f t="shared" si="20"/>
        <v>#VALUE!</v>
      </c>
      <c r="Y111" s="175" t="e" vm="1">
        <f t="shared" si="30"/>
        <v>#VALUE!</v>
      </c>
      <c r="Z111" s="175">
        <f t="shared" si="29"/>
        <v>0</v>
      </c>
      <c r="AA111" s="175">
        <f t="shared" si="29"/>
        <v>0</v>
      </c>
      <c r="AB111" s="175">
        <f t="shared" si="29"/>
        <v>0</v>
      </c>
      <c r="AC111" s="175">
        <f t="shared" si="29"/>
        <v>0</v>
      </c>
      <c r="AD111" t="e" vm="1">
        <f t="shared" si="21"/>
        <v>#VALUE!</v>
      </c>
      <c r="AF111" s="175" t="e" vm="1">
        <f t="shared" si="22"/>
        <v>#VALUE!</v>
      </c>
      <c r="AG111" s="175">
        <f t="shared" si="22"/>
        <v>0</v>
      </c>
      <c r="AH111" t="e" vm="1">
        <f t="shared" si="23"/>
        <v>#VALUE!</v>
      </c>
    </row>
    <row r="112" spans="1:34">
      <c r="A112" t="s">
        <v>217</v>
      </c>
      <c r="B112" t="s">
        <v>217</v>
      </c>
      <c r="C112" s="172">
        <v>0</v>
      </c>
      <c r="D112" s="172">
        <v>0</v>
      </c>
      <c r="E112" t="s">
        <v>93</v>
      </c>
      <c r="F112" t="s">
        <v>92</v>
      </c>
      <c r="G112" cm="1">
        <f t="array" ref="G112">IF(OR(ISERROR($I$2),ISERROR($J$2),ISERROR($K$2)),0,IF(
    IF(SUMPRODUCT((TRIM(_xlfn.TEXTSPLIT(C112,"• "))&lt;&gt;"")*COUNTIF(J:J,SUBSTITUTE(TRIM(_xlfn.TEXTSPLIT(C112,"• ")),CHAR(10),"")))&gt;0,1,IF(C112="All",1,0))
    +
    IF(SUMPRODUCT((TRIM(_xlfn.TEXTSPLIT(E112,","))&lt;&gt;"")*COUNTIF(K:K,TRIM(_xlfn.TEXTSPLIT(E112,","))))&gt;0,1,IF(E112="All",1,0))
    +
    IF(SUMPRODUCT((TRIM(_xlfn.TEXTSPLIT(D112,"• "))&lt;&gt;"")*COUNTIF(I:I,SUBSTITUTE(TRIM(_xlfn.TEXTSPLIT(D112,"• ")),CHAR(10),"")))&gt;0,1,IF(D112="All",1,0))
    =3,
    1,
    IF(F112="All",1,0)
))</f>
        <v>0</v>
      </c>
      <c r="N112" s="175" t="e" vm="1">
        <f t="shared" si="19"/>
        <v>#VALUE!</v>
      </c>
      <c r="O112">
        <f t="shared" si="28"/>
        <v>0</v>
      </c>
      <c r="P112">
        <f t="shared" si="28"/>
        <v>0</v>
      </c>
      <c r="Q112">
        <f t="shared" si="28"/>
        <v>0</v>
      </c>
      <c r="R112">
        <f t="shared" si="28"/>
        <v>0</v>
      </c>
      <c r="S112">
        <f t="shared" si="28"/>
        <v>0</v>
      </c>
      <c r="T112" s="175"/>
      <c r="U112" s="175"/>
      <c r="V112" s="175"/>
      <c r="W112" t="e" vm="1">
        <f t="shared" si="20"/>
        <v>#VALUE!</v>
      </c>
      <c r="Y112" s="175" t="e" vm="1">
        <f t="shared" si="30"/>
        <v>#VALUE!</v>
      </c>
      <c r="Z112" s="175">
        <f t="shared" si="29"/>
        <v>0</v>
      </c>
      <c r="AA112" s="175">
        <f t="shared" si="29"/>
        <v>0</v>
      </c>
      <c r="AB112" s="175">
        <f t="shared" si="29"/>
        <v>0</v>
      </c>
      <c r="AC112" s="175">
        <f t="shared" si="29"/>
        <v>0</v>
      </c>
      <c r="AD112" t="e" vm="1">
        <f t="shared" si="21"/>
        <v>#VALUE!</v>
      </c>
      <c r="AF112" s="175" t="e" vm="1">
        <f t="shared" si="22"/>
        <v>#VALUE!</v>
      </c>
      <c r="AG112" s="175">
        <f t="shared" si="22"/>
        <v>0</v>
      </c>
      <c r="AH112" t="e" vm="1">
        <f t="shared" si="23"/>
        <v>#VALUE!</v>
      </c>
    </row>
    <row r="113" spans="1:34" ht="55.15">
      <c r="A113" t="s">
        <v>218</v>
      </c>
      <c r="B113" t="s">
        <v>218</v>
      </c>
      <c r="C113" s="172" t="s">
        <v>99</v>
      </c>
      <c r="D113" s="172" t="s">
        <v>188</v>
      </c>
      <c r="E113" t="s">
        <v>93</v>
      </c>
      <c r="F113" t="s">
        <v>105</v>
      </c>
      <c r="G113" cm="1">
        <f t="array" ref="G113">IF(OR(ISERROR($I$2),ISERROR($J$2),ISERROR($K$2)),0,IF(
    IF(SUMPRODUCT((TRIM(_xlfn.TEXTSPLIT(C113,"• "))&lt;&gt;"")*COUNTIF(J:J,SUBSTITUTE(TRIM(_xlfn.TEXTSPLIT(C113,"• ")),CHAR(10),"")))&gt;0,1,IF(C113="All",1,0))
    +
    IF(SUMPRODUCT((TRIM(_xlfn.TEXTSPLIT(E113,","))&lt;&gt;"")*COUNTIF(K:K,TRIM(_xlfn.TEXTSPLIT(E113,","))))&gt;0,1,IF(E113="All",1,0))
    +
    IF(SUMPRODUCT((TRIM(_xlfn.TEXTSPLIT(D113,"• "))&lt;&gt;"")*COUNTIF(I:I,SUBSTITUTE(TRIM(_xlfn.TEXTSPLIT(D113,"• ")),CHAR(10),"")))&gt;0,1,IF(D113="All",1,0))
    =3,
    1,
    IF(F113="All",1,0)
))</f>
        <v>0</v>
      </c>
      <c r="N113" s="175" t="e" vm="1">
        <f t="shared" si="19"/>
        <v>#VALUE!</v>
      </c>
      <c r="O113">
        <f t="shared" ref="O113:S122" si="31">IF(O$1="",0,IF(ISNUMBER(SEARCH(O$1,$D113)),1,0))</f>
        <v>0</v>
      </c>
      <c r="P113">
        <f t="shared" si="31"/>
        <v>0</v>
      </c>
      <c r="Q113">
        <f t="shared" si="31"/>
        <v>0</v>
      </c>
      <c r="R113">
        <f t="shared" si="31"/>
        <v>0</v>
      </c>
      <c r="S113">
        <f t="shared" si="31"/>
        <v>0</v>
      </c>
      <c r="T113" s="175"/>
      <c r="U113" s="175"/>
      <c r="V113" s="175"/>
      <c r="W113" t="e" vm="1">
        <f t="shared" si="20"/>
        <v>#VALUE!</v>
      </c>
      <c r="Y113" s="175" t="e" vm="1">
        <f t="shared" si="30"/>
        <v>#VALUE!</v>
      </c>
      <c r="Z113" s="175">
        <f t="shared" si="29"/>
        <v>0</v>
      </c>
      <c r="AA113" s="175">
        <f t="shared" si="29"/>
        <v>0</v>
      </c>
      <c r="AB113" s="175">
        <f t="shared" si="29"/>
        <v>0</v>
      </c>
      <c r="AC113" s="175">
        <f t="shared" si="29"/>
        <v>0</v>
      </c>
      <c r="AD113" t="e" vm="1">
        <f t="shared" si="21"/>
        <v>#VALUE!</v>
      </c>
      <c r="AF113" s="175" t="e" vm="1">
        <f t="shared" si="22"/>
        <v>#VALUE!</v>
      </c>
      <c r="AG113" s="175">
        <f t="shared" si="22"/>
        <v>0</v>
      </c>
      <c r="AH113" t="e" vm="1">
        <f t="shared" si="23"/>
        <v>#VALUE!</v>
      </c>
    </row>
    <row r="114" spans="1:34" ht="55.15">
      <c r="A114" t="s">
        <v>219</v>
      </c>
      <c r="B114" t="s">
        <v>219</v>
      </c>
      <c r="C114" s="172" t="s">
        <v>92</v>
      </c>
      <c r="D114" s="172" t="s">
        <v>115</v>
      </c>
      <c r="E114" t="s">
        <v>93</v>
      </c>
      <c r="F114" t="s">
        <v>92</v>
      </c>
      <c r="G114" cm="1">
        <f t="array" ref="G114">IF(OR(ISERROR($I$2),ISERROR($J$2),ISERROR($K$2)),0,IF(
    IF(SUMPRODUCT((TRIM(_xlfn.TEXTSPLIT(C114,"• "))&lt;&gt;"")*COUNTIF(J:J,SUBSTITUTE(TRIM(_xlfn.TEXTSPLIT(C114,"• ")),CHAR(10),"")))&gt;0,1,IF(C114="All",1,0))
    +
    IF(SUMPRODUCT((TRIM(_xlfn.TEXTSPLIT(E114,","))&lt;&gt;"")*COUNTIF(K:K,TRIM(_xlfn.TEXTSPLIT(E114,","))))&gt;0,1,IF(E114="All",1,0))
    +
    IF(SUMPRODUCT((TRIM(_xlfn.TEXTSPLIT(D114,"• "))&lt;&gt;"")*COUNTIF(I:I,SUBSTITUTE(TRIM(_xlfn.TEXTSPLIT(D114,"• ")),CHAR(10),"")))&gt;0,1,IF(D114="All",1,0))
    =3,
    1,
    IF(F114="All",1,0)
))</f>
        <v>0</v>
      </c>
      <c r="N114" s="175" t="e" vm="1">
        <f t="shared" si="19"/>
        <v>#VALUE!</v>
      </c>
      <c r="O114">
        <f t="shared" si="31"/>
        <v>0</v>
      </c>
      <c r="P114">
        <f t="shared" si="31"/>
        <v>0</v>
      </c>
      <c r="Q114">
        <f t="shared" si="31"/>
        <v>0</v>
      </c>
      <c r="R114">
        <f t="shared" si="31"/>
        <v>0</v>
      </c>
      <c r="S114">
        <f t="shared" si="31"/>
        <v>0</v>
      </c>
      <c r="T114" s="175"/>
      <c r="U114" s="175"/>
      <c r="V114" s="175"/>
      <c r="W114" t="e" vm="1">
        <f t="shared" si="20"/>
        <v>#VALUE!</v>
      </c>
      <c r="Y114" s="175" t="e" vm="1">
        <f t="shared" si="30"/>
        <v>#VALUE!</v>
      </c>
      <c r="Z114" s="175">
        <f t="shared" si="29"/>
        <v>0</v>
      </c>
      <c r="AA114" s="175">
        <f t="shared" si="29"/>
        <v>0</v>
      </c>
      <c r="AB114" s="175">
        <f t="shared" si="29"/>
        <v>0</v>
      </c>
      <c r="AC114" s="175">
        <f t="shared" si="29"/>
        <v>0</v>
      </c>
      <c r="AD114" t="e" vm="1">
        <f t="shared" si="21"/>
        <v>#VALUE!</v>
      </c>
      <c r="AF114" s="175" t="e" vm="1">
        <f t="shared" si="22"/>
        <v>#VALUE!</v>
      </c>
      <c r="AG114" s="175">
        <f t="shared" si="22"/>
        <v>0</v>
      </c>
      <c r="AH114" t="e" vm="1">
        <f t="shared" si="23"/>
        <v>#VALUE!</v>
      </c>
    </row>
    <row r="115" spans="1:34">
      <c r="A115" t="s">
        <v>220</v>
      </c>
      <c r="B115" t="s">
        <v>220</v>
      </c>
      <c r="C115" s="172">
        <v>0</v>
      </c>
      <c r="D115" s="172">
        <v>0</v>
      </c>
      <c r="E115" t="s">
        <v>93</v>
      </c>
      <c r="F115" t="s">
        <v>92</v>
      </c>
      <c r="G115" cm="1">
        <f t="array" ref="G115">IF(OR(ISERROR($I$2),ISERROR($J$2),ISERROR($K$2)),0,IF(
    IF(SUMPRODUCT((TRIM(_xlfn.TEXTSPLIT(C115,"• "))&lt;&gt;"")*COUNTIF(J:J,SUBSTITUTE(TRIM(_xlfn.TEXTSPLIT(C115,"• ")),CHAR(10),"")))&gt;0,1,IF(C115="All",1,0))
    +
    IF(SUMPRODUCT((TRIM(_xlfn.TEXTSPLIT(E115,","))&lt;&gt;"")*COUNTIF(K:K,TRIM(_xlfn.TEXTSPLIT(E115,","))))&gt;0,1,IF(E115="All",1,0))
    +
    IF(SUMPRODUCT((TRIM(_xlfn.TEXTSPLIT(D115,"• "))&lt;&gt;"")*COUNTIF(I:I,SUBSTITUTE(TRIM(_xlfn.TEXTSPLIT(D115,"• ")),CHAR(10),"")))&gt;0,1,IF(D115="All",1,0))
    =3,
    1,
    IF(F115="All",1,0)
))</f>
        <v>0</v>
      </c>
      <c r="N115" s="175" t="e" vm="1">
        <f t="shared" si="19"/>
        <v>#VALUE!</v>
      </c>
      <c r="O115">
        <f t="shared" si="31"/>
        <v>0</v>
      </c>
      <c r="P115">
        <f t="shared" si="31"/>
        <v>0</v>
      </c>
      <c r="Q115">
        <f t="shared" si="31"/>
        <v>0</v>
      </c>
      <c r="R115">
        <f t="shared" si="31"/>
        <v>0</v>
      </c>
      <c r="S115">
        <f t="shared" si="31"/>
        <v>0</v>
      </c>
      <c r="T115" s="175"/>
      <c r="U115" s="175"/>
      <c r="V115" s="175"/>
      <c r="W115" t="e" vm="1">
        <f t="shared" si="20"/>
        <v>#VALUE!</v>
      </c>
      <c r="Y115" s="175" t="e" vm="1">
        <f t="shared" si="30"/>
        <v>#VALUE!</v>
      </c>
      <c r="Z115" s="175">
        <f t="shared" si="29"/>
        <v>0</v>
      </c>
      <c r="AA115" s="175">
        <f t="shared" si="29"/>
        <v>0</v>
      </c>
      <c r="AB115" s="175">
        <f t="shared" si="29"/>
        <v>0</v>
      </c>
      <c r="AC115" s="175">
        <f t="shared" si="29"/>
        <v>0</v>
      </c>
      <c r="AD115" t="e" vm="1">
        <f t="shared" si="21"/>
        <v>#VALUE!</v>
      </c>
      <c r="AF115" s="175" t="e" vm="1">
        <f t="shared" si="22"/>
        <v>#VALUE!</v>
      </c>
      <c r="AG115" s="175">
        <f t="shared" si="22"/>
        <v>0</v>
      </c>
      <c r="AH115" t="e" vm="1">
        <f t="shared" si="23"/>
        <v>#VALUE!</v>
      </c>
    </row>
    <row r="116" spans="1:34" ht="55.15">
      <c r="A116" t="s">
        <v>221</v>
      </c>
      <c r="B116" t="s">
        <v>221</v>
      </c>
      <c r="C116" s="172" t="s">
        <v>99</v>
      </c>
      <c r="D116" s="172" t="s">
        <v>188</v>
      </c>
      <c r="E116" t="s">
        <v>93</v>
      </c>
      <c r="F116" t="s">
        <v>105</v>
      </c>
      <c r="G116" cm="1">
        <f t="array" ref="G116">IF(OR(ISERROR($I$2),ISERROR($J$2),ISERROR($K$2)),0,IF(
    IF(SUMPRODUCT((TRIM(_xlfn.TEXTSPLIT(C116,"• "))&lt;&gt;"")*COUNTIF(J:J,SUBSTITUTE(TRIM(_xlfn.TEXTSPLIT(C116,"• ")),CHAR(10),"")))&gt;0,1,IF(C116="All",1,0))
    +
    IF(SUMPRODUCT((TRIM(_xlfn.TEXTSPLIT(E116,","))&lt;&gt;"")*COUNTIF(K:K,TRIM(_xlfn.TEXTSPLIT(E116,","))))&gt;0,1,IF(E116="All",1,0))
    +
    IF(SUMPRODUCT((TRIM(_xlfn.TEXTSPLIT(D116,"• "))&lt;&gt;"")*COUNTIF(I:I,SUBSTITUTE(TRIM(_xlfn.TEXTSPLIT(D116,"• ")),CHAR(10),"")))&gt;0,1,IF(D116="All",1,0))
    =3,
    1,
    IF(F116="All",1,0)
))</f>
        <v>0</v>
      </c>
      <c r="N116" s="175" t="e" vm="1">
        <f t="shared" si="19"/>
        <v>#VALUE!</v>
      </c>
      <c r="O116">
        <f t="shared" si="31"/>
        <v>0</v>
      </c>
      <c r="P116">
        <f t="shared" si="31"/>
        <v>0</v>
      </c>
      <c r="Q116">
        <f t="shared" si="31"/>
        <v>0</v>
      </c>
      <c r="R116">
        <f t="shared" si="31"/>
        <v>0</v>
      </c>
      <c r="S116">
        <f t="shared" si="31"/>
        <v>0</v>
      </c>
      <c r="T116" s="175"/>
      <c r="U116" s="175"/>
      <c r="V116" s="175"/>
      <c r="W116" t="e" vm="1">
        <f t="shared" si="20"/>
        <v>#VALUE!</v>
      </c>
      <c r="Y116" s="175" t="e" vm="1">
        <f t="shared" si="30"/>
        <v>#VALUE!</v>
      </c>
      <c r="Z116" s="175">
        <f t="shared" si="29"/>
        <v>0</v>
      </c>
      <c r="AA116" s="175">
        <f t="shared" si="29"/>
        <v>0</v>
      </c>
      <c r="AB116" s="175">
        <f t="shared" si="29"/>
        <v>0</v>
      </c>
      <c r="AC116" s="175">
        <f t="shared" si="29"/>
        <v>0</v>
      </c>
      <c r="AD116" t="e" vm="1">
        <f t="shared" si="21"/>
        <v>#VALUE!</v>
      </c>
      <c r="AF116" s="175" t="e" vm="1">
        <f t="shared" si="22"/>
        <v>#VALUE!</v>
      </c>
      <c r="AG116" s="175">
        <f t="shared" si="22"/>
        <v>0</v>
      </c>
      <c r="AH116" t="e" vm="1">
        <f t="shared" si="23"/>
        <v>#VALUE!</v>
      </c>
    </row>
    <row r="117" spans="1:34" ht="55.15">
      <c r="A117" t="s">
        <v>222</v>
      </c>
      <c r="B117" t="s">
        <v>222</v>
      </c>
      <c r="C117" s="172" t="s">
        <v>92</v>
      </c>
      <c r="D117" s="172" t="s">
        <v>115</v>
      </c>
      <c r="E117" t="s">
        <v>93</v>
      </c>
      <c r="F117" t="s">
        <v>92</v>
      </c>
      <c r="G117" cm="1">
        <f t="array" ref="G117">IF(OR(ISERROR($I$2),ISERROR($J$2),ISERROR($K$2)),0,IF(
    IF(SUMPRODUCT((TRIM(_xlfn.TEXTSPLIT(C117,"• "))&lt;&gt;"")*COUNTIF(J:J,SUBSTITUTE(TRIM(_xlfn.TEXTSPLIT(C117,"• ")),CHAR(10),"")))&gt;0,1,IF(C117="All",1,0))
    +
    IF(SUMPRODUCT((TRIM(_xlfn.TEXTSPLIT(E117,","))&lt;&gt;"")*COUNTIF(K:K,TRIM(_xlfn.TEXTSPLIT(E117,","))))&gt;0,1,IF(E117="All",1,0))
    +
    IF(SUMPRODUCT((TRIM(_xlfn.TEXTSPLIT(D117,"• "))&lt;&gt;"")*COUNTIF(I:I,SUBSTITUTE(TRIM(_xlfn.TEXTSPLIT(D117,"• ")),CHAR(10),"")))&gt;0,1,IF(D117="All",1,0))
    =3,
    1,
    IF(F117="All",1,0)
))</f>
        <v>0</v>
      </c>
      <c r="N117" s="175" t="e" vm="1">
        <f t="shared" si="19"/>
        <v>#VALUE!</v>
      </c>
      <c r="O117">
        <f t="shared" si="31"/>
        <v>0</v>
      </c>
      <c r="P117">
        <f t="shared" si="31"/>
        <v>0</v>
      </c>
      <c r="Q117">
        <f t="shared" si="31"/>
        <v>0</v>
      </c>
      <c r="R117">
        <f t="shared" si="31"/>
        <v>0</v>
      </c>
      <c r="S117">
        <f t="shared" si="31"/>
        <v>0</v>
      </c>
      <c r="T117" s="175"/>
      <c r="U117" s="175"/>
      <c r="V117" s="175"/>
      <c r="W117" t="e" vm="1">
        <f t="shared" si="20"/>
        <v>#VALUE!</v>
      </c>
      <c r="Y117" s="175" t="e" vm="1">
        <f t="shared" si="30"/>
        <v>#VALUE!</v>
      </c>
      <c r="Z117" s="175">
        <f t="shared" si="29"/>
        <v>0</v>
      </c>
      <c r="AA117" s="175">
        <f t="shared" si="29"/>
        <v>0</v>
      </c>
      <c r="AB117" s="175">
        <f t="shared" si="29"/>
        <v>0</v>
      </c>
      <c r="AC117" s="175">
        <f t="shared" si="29"/>
        <v>0</v>
      </c>
      <c r="AD117" t="e" vm="1">
        <f t="shared" si="21"/>
        <v>#VALUE!</v>
      </c>
      <c r="AF117" s="175" t="e" vm="1">
        <f t="shared" si="22"/>
        <v>#VALUE!</v>
      </c>
      <c r="AG117" s="175">
        <f t="shared" si="22"/>
        <v>0</v>
      </c>
      <c r="AH117" t="e" vm="1">
        <f t="shared" si="23"/>
        <v>#VALUE!</v>
      </c>
    </row>
    <row r="118" spans="1:34">
      <c r="A118" t="s">
        <v>223</v>
      </c>
      <c r="B118" t="s">
        <v>223</v>
      </c>
      <c r="C118" s="172">
        <v>0</v>
      </c>
      <c r="D118" s="172">
        <v>0</v>
      </c>
      <c r="E118" t="s">
        <v>93</v>
      </c>
      <c r="F118" t="s">
        <v>92</v>
      </c>
      <c r="G118" cm="1">
        <f t="array" ref="G118">IF(OR(ISERROR($I$2),ISERROR($J$2),ISERROR($K$2)),0,IF(
    IF(SUMPRODUCT((TRIM(_xlfn.TEXTSPLIT(C118,"• "))&lt;&gt;"")*COUNTIF(J:J,SUBSTITUTE(TRIM(_xlfn.TEXTSPLIT(C118,"• ")),CHAR(10),"")))&gt;0,1,IF(C118="All",1,0))
    +
    IF(SUMPRODUCT((TRIM(_xlfn.TEXTSPLIT(E118,","))&lt;&gt;"")*COUNTIF(K:K,TRIM(_xlfn.TEXTSPLIT(E118,","))))&gt;0,1,IF(E118="All",1,0))
    +
    IF(SUMPRODUCT((TRIM(_xlfn.TEXTSPLIT(D118,"• "))&lt;&gt;"")*COUNTIF(I:I,SUBSTITUTE(TRIM(_xlfn.TEXTSPLIT(D118,"• ")),CHAR(10),"")))&gt;0,1,IF(D118="All",1,0))
    =3,
    1,
    IF(F118="All",1,0)
))</f>
        <v>0</v>
      </c>
      <c r="N118" s="175" t="e" vm="1">
        <f t="shared" si="19"/>
        <v>#VALUE!</v>
      </c>
      <c r="O118">
        <f t="shared" si="31"/>
        <v>0</v>
      </c>
      <c r="P118">
        <f t="shared" si="31"/>
        <v>0</v>
      </c>
      <c r="Q118">
        <f t="shared" si="31"/>
        <v>0</v>
      </c>
      <c r="R118">
        <f t="shared" si="31"/>
        <v>0</v>
      </c>
      <c r="S118">
        <f t="shared" si="31"/>
        <v>0</v>
      </c>
      <c r="T118" s="175"/>
      <c r="U118" s="175"/>
      <c r="V118" s="175"/>
      <c r="W118" t="e" vm="1">
        <f t="shared" si="20"/>
        <v>#VALUE!</v>
      </c>
      <c r="Y118" s="175" t="e" vm="1">
        <f t="shared" si="30"/>
        <v>#VALUE!</v>
      </c>
      <c r="Z118" s="175">
        <f t="shared" si="29"/>
        <v>0</v>
      </c>
      <c r="AA118" s="175">
        <f t="shared" si="29"/>
        <v>0</v>
      </c>
      <c r="AB118" s="175">
        <f t="shared" si="29"/>
        <v>0</v>
      </c>
      <c r="AC118" s="175">
        <f t="shared" si="29"/>
        <v>0</v>
      </c>
      <c r="AD118" t="e" vm="1">
        <f t="shared" si="21"/>
        <v>#VALUE!</v>
      </c>
      <c r="AF118" s="175" t="e" vm="1">
        <f t="shared" si="22"/>
        <v>#VALUE!</v>
      </c>
      <c r="AG118" s="175">
        <f t="shared" si="22"/>
        <v>0</v>
      </c>
      <c r="AH118" t="e" vm="1">
        <f t="shared" si="23"/>
        <v>#VALUE!</v>
      </c>
    </row>
    <row r="119" spans="1:34" ht="55.15">
      <c r="A119" t="s">
        <v>224</v>
      </c>
      <c r="B119" t="s">
        <v>224</v>
      </c>
      <c r="C119" s="172" t="s">
        <v>99</v>
      </c>
      <c r="D119" s="172" t="s">
        <v>188</v>
      </c>
      <c r="E119" t="s">
        <v>93</v>
      </c>
      <c r="F119" t="s">
        <v>105</v>
      </c>
      <c r="G119" cm="1">
        <f t="array" ref="G119">IF(OR(ISERROR($I$2),ISERROR($J$2),ISERROR($K$2)),0,IF(
    IF(SUMPRODUCT((TRIM(_xlfn.TEXTSPLIT(C119,"• "))&lt;&gt;"")*COUNTIF(J:J,SUBSTITUTE(TRIM(_xlfn.TEXTSPLIT(C119,"• ")),CHAR(10),"")))&gt;0,1,IF(C119="All",1,0))
    +
    IF(SUMPRODUCT((TRIM(_xlfn.TEXTSPLIT(E119,","))&lt;&gt;"")*COUNTIF(K:K,TRIM(_xlfn.TEXTSPLIT(E119,","))))&gt;0,1,IF(E119="All",1,0))
    +
    IF(SUMPRODUCT((TRIM(_xlfn.TEXTSPLIT(D119,"• "))&lt;&gt;"")*COUNTIF(I:I,SUBSTITUTE(TRIM(_xlfn.TEXTSPLIT(D119,"• ")),CHAR(10),"")))&gt;0,1,IF(D119="All",1,0))
    =3,
    1,
    IF(F119="All",1,0)
))</f>
        <v>0</v>
      </c>
      <c r="N119" s="175" t="e" vm="1">
        <f t="shared" si="19"/>
        <v>#VALUE!</v>
      </c>
      <c r="O119">
        <f t="shared" si="31"/>
        <v>0</v>
      </c>
      <c r="P119">
        <f t="shared" si="31"/>
        <v>0</v>
      </c>
      <c r="Q119">
        <f t="shared" si="31"/>
        <v>0</v>
      </c>
      <c r="R119">
        <f t="shared" si="31"/>
        <v>0</v>
      </c>
      <c r="S119">
        <f t="shared" si="31"/>
        <v>0</v>
      </c>
      <c r="T119" s="175"/>
      <c r="U119" s="175"/>
      <c r="V119" s="175"/>
      <c r="W119" t="e" vm="1">
        <f t="shared" si="20"/>
        <v>#VALUE!</v>
      </c>
      <c r="Y119" s="175" t="e" vm="1">
        <f t="shared" si="30"/>
        <v>#VALUE!</v>
      </c>
      <c r="Z119" s="175">
        <f t="shared" si="29"/>
        <v>0</v>
      </c>
      <c r="AA119" s="175">
        <f t="shared" si="29"/>
        <v>0</v>
      </c>
      <c r="AB119" s="175">
        <f t="shared" si="29"/>
        <v>0</v>
      </c>
      <c r="AC119" s="175">
        <f t="shared" si="29"/>
        <v>0</v>
      </c>
      <c r="AD119" t="e" vm="1">
        <f t="shared" si="21"/>
        <v>#VALUE!</v>
      </c>
      <c r="AF119" s="175" t="e" vm="1">
        <f t="shared" si="22"/>
        <v>#VALUE!</v>
      </c>
      <c r="AG119" s="175">
        <f t="shared" si="22"/>
        <v>0</v>
      </c>
      <c r="AH119" t="e" vm="1">
        <f t="shared" si="23"/>
        <v>#VALUE!</v>
      </c>
    </row>
    <row r="120" spans="1:34" ht="55.15">
      <c r="A120" t="s">
        <v>225</v>
      </c>
      <c r="B120" t="s">
        <v>225</v>
      </c>
      <c r="C120" s="172" t="s">
        <v>92</v>
      </c>
      <c r="D120" s="172" t="s">
        <v>115</v>
      </c>
      <c r="E120" t="s">
        <v>93</v>
      </c>
      <c r="F120" t="s">
        <v>92</v>
      </c>
      <c r="G120" cm="1">
        <f t="array" ref="G120">IF(OR(ISERROR($I$2),ISERROR($J$2),ISERROR($K$2)),0,IF(
    IF(SUMPRODUCT((TRIM(_xlfn.TEXTSPLIT(C120,"• "))&lt;&gt;"")*COUNTIF(J:J,SUBSTITUTE(TRIM(_xlfn.TEXTSPLIT(C120,"• ")),CHAR(10),"")))&gt;0,1,IF(C120="All",1,0))
    +
    IF(SUMPRODUCT((TRIM(_xlfn.TEXTSPLIT(E120,","))&lt;&gt;"")*COUNTIF(K:K,TRIM(_xlfn.TEXTSPLIT(E120,","))))&gt;0,1,IF(E120="All",1,0))
    +
    IF(SUMPRODUCT((TRIM(_xlfn.TEXTSPLIT(D120,"• "))&lt;&gt;"")*COUNTIF(I:I,SUBSTITUTE(TRIM(_xlfn.TEXTSPLIT(D120,"• ")),CHAR(10),"")))&gt;0,1,IF(D120="All",1,0))
    =3,
    1,
    IF(F120="All",1,0)
))</f>
        <v>0</v>
      </c>
      <c r="N120" s="175" t="e" vm="1">
        <f t="shared" si="19"/>
        <v>#VALUE!</v>
      </c>
      <c r="O120">
        <f t="shared" si="31"/>
        <v>0</v>
      </c>
      <c r="P120">
        <f t="shared" si="31"/>
        <v>0</v>
      </c>
      <c r="Q120">
        <f t="shared" si="31"/>
        <v>0</v>
      </c>
      <c r="R120">
        <f t="shared" si="31"/>
        <v>0</v>
      </c>
      <c r="S120">
        <f t="shared" si="31"/>
        <v>0</v>
      </c>
      <c r="T120" s="175"/>
      <c r="U120" s="175"/>
      <c r="V120" s="175"/>
      <c r="W120" t="e" vm="1">
        <f t="shared" si="20"/>
        <v>#VALUE!</v>
      </c>
      <c r="Y120" s="175" t="e" vm="1">
        <f t="shared" si="30"/>
        <v>#VALUE!</v>
      </c>
      <c r="Z120" s="175">
        <f t="shared" si="29"/>
        <v>0</v>
      </c>
      <c r="AA120" s="175">
        <f t="shared" si="29"/>
        <v>0</v>
      </c>
      <c r="AB120" s="175">
        <f t="shared" si="29"/>
        <v>0</v>
      </c>
      <c r="AC120" s="175">
        <f t="shared" si="29"/>
        <v>0</v>
      </c>
      <c r="AD120" t="e" vm="1">
        <f t="shared" si="21"/>
        <v>#VALUE!</v>
      </c>
      <c r="AF120" s="175" t="e" vm="1">
        <f t="shared" si="22"/>
        <v>#VALUE!</v>
      </c>
      <c r="AG120" s="175">
        <f t="shared" si="22"/>
        <v>0</v>
      </c>
      <c r="AH120" t="e" vm="1">
        <f t="shared" si="23"/>
        <v>#VALUE!</v>
      </c>
    </row>
    <row r="121" spans="1:34">
      <c r="A121" t="s">
        <v>226</v>
      </c>
      <c r="B121" t="s">
        <v>226</v>
      </c>
      <c r="C121" s="172">
        <v>0</v>
      </c>
      <c r="D121" s="172">
        <v>0</v>
      </c>
      <c r="E121" t="s">
        <v>93</v>
      </c>
      <c r="F121" t="s">
        <v>92</v>
      </c>
      <c r="G121" cm="1">
        <f t="array" ref="G121">IF(OR(ISERROR($I$2),ISERROR($J$2),ISERROR($K$2)),0,IF(
    IF(SUMPRODUCT((TRIM(_xlfn.TEXTSPLIT(C121,"• "))&lt;&gt;"")*COUNTIF(J:J,SUBSTITUTE(TRIM(_xlfn.TEXTSPLIT(C121,"• ")),CHAR(10),"")))&gt;0,1,IF(C121="All",1,0))
    +
    IF(SUMPRODUCT((TRIM(_xlfn.TEXTSPLIT(E121,","))&lt;&gt;"")*COUNTIF(K:K,TRIM(_xlfn.TEXTSPLIT(E121,","))))&gt;0,1,IF(E121="All",1,0))
    +
    IF(SUMPRODUCT((TRIM(_xlfn.TEXTSPLIT(D121,"• "))&lt;&gt;"")*COUNTIF(I:I,SUBSTITUTE(TRIM(_xlfn.TEXTSPLIT(D121,"• ")),CHAR(10),"")))&gt;0,1,IF(D121="All",1,0))
    =3,
    1,
    IF(F121="All",1,0)
))</f>
        <v>0</v>
      </c>
      <c r="N121" s="175" t="e" vm="1">
        <f t="shared" si="19"/>
        <v>#VALUE!</v>
      </c>
      <c r="O121">
        <f t="shared" si="31"/>
        <v>0</v>
      </c>
      <c r="P121">
        <f t="shared" si="31"/>
        <v>0</v>
      </c>
      <c r="Q121">
        <f t="shared" si="31"/>
        <v>0</v>
      </c>
      <c r="R121">
        <f t="shared" si="31"/>
        <v>0</v>
      </c>
      <c r="S121">
        <f t="shared" si="31"/>
        <v>0</v>
      </c>
      <c r="T121" s="175"/>
      <c r="U121" s="175"/>
      <c r="V121" s="175"/>
      <c r="W121" t="e" vm="1">
        <f t="shared" si="20"/>
        <v>#VALUE!</v>
      </c>
      <c r="Y121" s="175" t="e" vm="1">
        <f t="shared" si="30"/>
        <v>#VALUE!</v>
      </c>
      <c r="Z121" s="175">
        <f t="shared" si="29"/>
        <v>0</v>
      </c>
      <c r="AA121" s="175">
        <f t="shared" si="29"/>
        <v>0</v>
      </c>
      <c r="AB121" s="175">
        <f t="shared" si="29"/>
        <v>0</v>
      </c>
      <c r="AC121" s="175">
        <f t="shared" si="29"/>
        <v>0</v>
      </c>
      <c r="AD121" t="e" vm="1">
        <f t="shared" si="21"/>
        <v>#VALUE!</v>
      </c>
      <c r="AF121" s="175" t="e" vm="1">
        <f t="shared" si="22"/>
        <v>#VALUE!</v>
      </c>
      <c r="AG121" s="175">
        <f t="shared" si="22"/>
        <v>0</v>
      </c>
      <c r="AH121" t="e" vm="1">
        <f t="shared" si="23"/>
        <v>#VALUE!</v>
      </c>
    </row>
    <row r="122" spans="1:34">
      <c r="A122" t="s">
        <v>227</v>
      </c>
      <c r="B122" t="s">
        <v>227</v>
      </c>
      <c r="C122" s="172" t="s">
        <v>92</v>
      </c>
      <c r="D122" s="172" t="s">
        <v>92</v>
      </c>
      <c r="E122" t="s">
        <v>93</v>
      </c>
      <c r="F122" t="s">
        <v>92</v>
      </c>
      <c r="G122" cm="1">
        <f t="array" ref="G122">IF(OR(ISERROR($I$2),ISERROR($J$2),ISERROR($K$2)),0,IF(
    IF(SUMPRODUCT((TRIM(_xlfn.TEXTSPLIT(C122,"• "))&lt;&gt;"")*COUNTIF(J:J,SUBSTITUTE(TRIM(_xlfn.TEXTSPLIT(C122,"• ")),CHAR(10),"")))&gt;0,1,IF(C122="All",1,0))
    +
    IF(SUMPRODUCT((TRIM(_xlfn.TEXTSPLIT(E122,","))&lt;&gt;"")*COUNTIF(K:K,TRIM(_xlfn.TEXTSPLIT(E122,","))))&gt;0,1,IF(E122="All",1,0))
    +
    IF(SUMPRODUCT((TRIM(_xlfn.TEXTSPLIT(D122,"• "))&lt;&gt;"")*COUNTIF(I:I,SUBSTITUTE(TRIM(_xlfn.TEXTSPLIT(D122,"• ")),CHAR(10),"")))&gt;0,1,IF(D122="All",1,0))
    =3,
    1,
    IF(F122="All",1,0)
))</f>
        <v>0</v>
      </c>
      <c r="N122" s="175" t="e" vm="1">
        <f t="shared" si="19"/>
        <v>#VALUE!</v>
      </c>
      <c r="O122">
        <f t="shared" si="31"/>
        <v>0</v>
      </c>
      <c r="P122">
        <f t="shared" si="31"/>
        <v>0</v>
      </c>
      <c r="Q122">
        <f t="shared" si="31"/>
        <v>0</v>
      </c>
      <c r="R122">
        <f t="shared" si="31"/>
        <v>0</v>
      </c>
      <c r="S122">
        <f t="shared" si="31"/>
        <v>0</v>
      </c>
      <c r="T122" s="175"/>
      <c r="U122" s="175"/>
      <c r="V122" s="175"/>
      <c r="W122" t="e" vm="1">
        <f t="shared" si="20"/>
        <v>#VALUE!</v>
      </c>
      <c r="Y122" s="175" t="e" vm="1">
        <f t="shared" si="30"/>
        <v>#VALUE!</v>
      </c>
      <c r="Z122" s="175">
        <f t="shared" si="29"/>
        <v>0</v>
      </c>
      <c r="AA122" s="175">
        <f t="shared" si="29"/>
        <v>0</v>
      </c>
      <c r="AB122" s="175">
        <f t="shared" si="29"/>
        <v>0</v>
      </c>
      <c r="AC122" s="175">
        <f t="shared" si="29"/>
        <v>0</v>
      </c>
      <c r="AD122" t="e" vm="1">
        <f t="shared" si="21"/>
        <v>#VALUE!</v>
      </c>
      <c r="AF122" s="175" t="e" vm="1">
        <f t="shared" si="22"/>
        <v>#VALUE!</v>
      </c>
      <c r="AG122" s="175">
        <f t="shared" si="22"/>
        <v>0</v>
      </c>
      <c r="AH122" t="e" vm="1">
        <f t="shared" si="23"/>
        <v>#VALUE!</v>
      </c>
    </row>
    <row r="123" spans="1:34">
      <c r="A123" t="s">
        <v>228</v>
      </c>
      <c r="B123" t="s">
        <v>228</v>
      </c>
      <c r="C123" s="172">
        <v>0</v>
      </c>
      <c r="D123" s="172">
        <v>0</v>
      </c>
      <c r="E123" t="s">
        <v>93</v>
      </c>
      <c r="F123" t="s">
        <v>92</v>
      </c>
      <c r="G123" cm="1">
        <f t="array" ref="G123">IF(OR(ISERROR($I$2),ISERROR($J$2),ISERROR($K$2)),0,IF(
    IF(SUMPRODUCT((TRIM(_xlfn.TEXTSPLIT(C123,"• "))&lt;&gt;"")*COUNTIF(J:J,SUBSTITUTE(TRIM(_xlfn.TEXTSPLIT(C123,"• ")),CHAR(10),"")))&gt;0,1,IF(C123="All",1,0))
    +
    IF(SUMPRODUCT((TRIM(_xlfn.TEXTSPLIT(E123,","))&lt;&gt;"")*COUNTIF(K:K,TRIM(_xlfn.TEXTSPLIT(E123,","))))&gt;0,1,IF(E123="All",1,0))
    +
    IF(SUMPRODUCT((TRIM(_xlfn.TEXTSPLIT(D123,"• "))&lt;&gt;"")*COUNTIF(I:I,SUBSTITUTE(TRIM(_xlfn.TEXTSPLIT(D123,"• ")),CHAR(10),"")))&gt;0,1,IF(D123="All",1,0))
    =3,
    1,
    IF(F123="All",1,0)
))</f>
        <v>0</v>
      </c>
      <c r="N123" s="175" t="e" vm="1">
        <f t="shared" si="19"/>
        <v>#VALUE!</v>
      </c>
      <c r="O123">
        <f t="shared" ref="O123:S132" si="32">IF(O$1="",0,IF(ISNUMBER(SEARCH(O$1,$D123)),1,0))</f>
        <v>0</v>
      </c>
      <c r="P123">
        <f t="shared" si="32"/>
        <v>0</v>
      </c>
      <c r="Q123">
        <f t="shared" si="32"/>
        <v>0</v>
      </c>
      <c r="R123">
        <f t="shared" si="32"/>
        <v>0</v>
      </c>
      <c r="S123">
        <f t="shared" si="32"/>
        <v>0</v>
      </c>
      <c r="T123" s="175"/>
      <c r="U123" s="175"/>
      <c r="V123" s="175"/>
      <c r="W123" t="e" vm="1">
        <f t="shared" si="20"/>
        <v>#VALUE!</v>
      </c>
      <c r="Y123" s="175" t="e" vm="1">
        <f t="shared" si="30"/>
        <v>#VALUE!</v>
      </c>
      <c r="Z123" s="175">
        <f t="shared" si="29"/>
        <v>0</v>
      </c>
      <c r="AA123" s="175">
        <f t="shared" si="29"/>
        <v>0</v>
      </c>
      <c r="AB123" s="175">
        <f t="shared" si="29"/>
        <v>0</v>
      </c>
      <c r="AC123" s="175">
        <f t="shared" si="29"/>
        <v>0</v>
      </c>
      <c r="AD123" t="e" vm="1">
        <f t="shared" si="21"/>
        <v>#VALUE!</v>
      </c>
      <c r="AF123" s="175" t="e" vm="1">
        <f t="shared" si="22"/>
        <v>#VALUE!</v>
      </c>
      <c r="AG123" s="175">
        <f t="shared" si="22"/>
        <v>0</v>
      </c>
      <c r="AH123" t="e" vm="1">
        <f t="shared" si="23"/>
        <v>#VALUE!</v>
      </c>
    </row>
    <row r="124" spans="1:34">
      <c r="A124" t="s">
        <v>229</v>
      </c>
      <c r="B124" t="s">
        <v>229</v>
      </c>
      <c r="C124" s="172" t="s">
        <v>92</v>
      </c>
      <c r="D124" s="172" t="s">
        <v>92</v>
      </c>
      <c r="E124" t="s">
        <v>93</v>
      </c>
      <c r="F124" t="s">
        <v>92</v>
      </c>
      <c r="G124" cm="1">
        <f t="array" ref="G124">IF(OR(ISERROR($I$2),ISERROR($J$2),ISERROR($K$2)),0,IF(
    IF(SUMPRODUCT((TRIM(_xlfn.TEXTSPLIT(C124,"• "))&lt;&gt;"")*COUNTIF(J:J,SUBSTITUTE(TRIM(_xlfn.TEXTSPLIT(C124,"• ")),CHAR(10),"")))&gt;0,1,IF(C124="All",1,0))
    +
    IF(SUMPRODUCT((TRIM(_xlfn.TEXTSPLIT(E124,","))&lt;&gt;"")*COUNTIF(K:K,TRIM(_xlfn.TEXTSPLIT(E124,","))))&gt;0,1,IF(E124="All",1,0))
    +
    IF(SUMPRODUCT((TRIM(_xlfn.TEXTSPLIT(D124,"• "))&lt;&gt;"")*COUNTIF(I:I,SUBSTITUTE(TRIM(_xlfn.TEXTSPLIT(D124,"• ")),CHAR(10),"")))&gt;0,1,IF(D124="All",1,0))
    =3,
    1,
    IF(F124="All",1,0)
))</f>
        <v>0</v>
      </c>
      <c r="N124" s="175" t="e" vm="1">
        <f t="shared" si="19"/>
        <v>#VALUE!</v>
      </c>
      <c r="O124">
        <f t="shared" si="32"/>
        <v>0</v>
      </c>
      <c r="P124">
        <f t="shared" si="32"/>
        <v>0</v>
      </c>
      <c r="Q124">
        <f t="shared" si="32"/>
        <v>0</v>
      </c>
      <c r="R124">
        <f t="shared" si="32"/>
        <v>0</v>
      </c>
      <c r="S124">
        <f t="shared" si="32"/>
        <v>0</v>
      </c>
      <c r="T124" s="175"/>
      <c r="U124" s="175"/>
      <c r="V124" s="175"/>
      <c r="W124" t="e" vm="1">
        <f t="shared" si="20"/>
        <v>#VALUE!</v>
      </c>
      <c r="Y124" s="175" t="e" vm="1">
        <f t="shared" si="30"/>
        <v>#VALUE!</v>
      </c>
      <c r="Z124" s="175">
        <f t="shared" si="29"/>
        <v>0</v>
      </c>
      <c r="AA124" s="175">
        <f t="shared" si="29"/>
        <v>0</v>
      </c>
      <c r="AB124" s="175">
        <f t="shared" si="29"/>
        <v>0</v>
      </c>
      <c r="AC124" s="175">
        <f t="shared" si="29"/>
        <v>0</v>
      </c>
      <c r="AD124" t="e" vm="1">
        <f t="shared" si="21"/>
        <v>#VALUE!</v>
      </c>
      <c r="AF124" s="175" t="e" vm="1">
        <f t="shared" si="22"/>
        <v>#VALUE!</v>
      </c>
      <c r="AG124" s="175">
        <f t="shared" si="22"/>
        <v>0</v>
      </c>
      <c r="AH124" t="e" vm="1">
        <f t="shared" si="23"/>
        <v>#VALUE!</v>
      </c>
    </row>
    <row r="125" spans="1:34">
      <c r="A125" t="s">
        <v>230</v>
      </c>
      <c r="B125" t="s">
        <v>230</v>
      </c>
      <c r="C125" s="172">
        <v>0</v>
      </c>
      <c r="D125" s="172">
        <v>0</v>
      </c>
      <c r="E125" t="s">
        <v>93</v>
      </c>
      <c r="F125" t="s">
        <v>92</v>
      </c>
      <c r="G125" cm="1">
        <f t="array" ref="G125">IF(OR(ISERROR($I$2),ISERROR($J$2),ISERROR($K$2)),0,IF(
    IF(SUMPRODUCT((TRIM(_xlfn.TEXTSPLIT(C125,"• "))&lt;&gt;"")*COUNTIF(J:J,SUBSTITUTE(TRIM(_xlfn.TEXTSPLIT(C125,"• ")),CHAR(10),"")))&gt;0,1,IF(C125="All",1,0))
    +
    IF(SUMPRODUCT((TRIM(_xlfn.TEXTSPLIT(E125,","))&lt;&gt;"")*COUNTIF(K:K,TRIM(_xlfn.TEXTSPLIT(E125,","))))&gt;0,1,IF(E125="All",1,0))
    +
    IF(SUMPRODUCT((TRIM(_xlfn.TEXTSPLIT(D125,"• "))&lt;&gt;"")*COUNTIF(I:I,SUBSTITUTE(TRIM(_xlfn.TEXTSPLIT(D125,"• ")),CHAR(10),"")))&gt;0,1,IF(D125="All",1,0))
    =3,
    1,
    IF(F125="All",1,0)
))</f>
        <v>0</v>
      </c>
      <c r="N125" s="175" t="e" vm="1">
        <f t="shared" si="19"/>
        <v>#VALUE!</v>
      </c>
      <c r="O125">
        <f t="shared" si="32"/>
        <v>0</v>
      </c>
      <c r="P125">
        <f t="shared" si="32"/>
        <v>0</v>
      </c>
      <c r="Q125">
        <f t="shared" si="32"/>
        <v>0</v>
      </c>
      <c r="R125">
        <f t="shared" si="32"/>
        <v>0</v>
      </c>
      <c r="S125">
        <f t="shared" si="32"/>
        <v>0</v>
      </c>
      <c r="T125" s="175"/>
      <c r="U125" s="175"/>
      <c r="V125" s="175"/>
      <c r="W125" t="e" vm="1">
        <f t="shared" si="20"/>
        <v>#VALUE!</v>
      </c>
      <c r="Y125" s="175" t="e" vm="1">
        <f t="shared" si="30"/>
        <v>#VALUE!</v>
      </c>
      <c r="Z125" s="175">
        <f t="shared" si="29"/>
        <v>0</v>
      </c>
      <c r="AA125" s="175">
        <f t="shared" si="29"/>
        <v>0</v>
      </c>
      <c r="AB125" s="175">
        <f t="shared" si="29"/>
        <v>0</v>
      </c>
      <c r="AC125" s="175">
        <f t="shared" si="29"/>
        <v>0</v>
      </c>
      <c r="AD125" t="e" vm="1">
        <f t="shared" si="21"/>
        <v>#VALUE!</v>
      </c>
      <c r="AF125" s="175" t="e" vm="1">
        <f t="shared" si="22"/>
        <v>#VALUE!</v>
      </c>
      <c r="AG125" s="175">
        <f t="shared" si="22"/>
        <v>0</v>
      </c>
      <c r="AH125" t="e" vm="1">
        <f t="shared" si="23"/>
        <v>#VALUE!</v>
      </c>
    </row>
    <row r="126" spans="1:34" ht="55.15">
      <c r="A126" t="s">
        <v>231</v>
      </c>
      <c r="B126" t="s">
        <v>231</v>
      </c>
      <c r="C126" s="172" t="s">
        <v>99</v>
      </c>
      <c r="D126" s="172" t="s">
        <v>188</v>
      </c>
      <c r="E126" t="s">
        <v>93</v>
      </c>
      <c r="F126" t="s">
        <v>105</v>
      </c>
      <c r="G126" cm="1">
        <f t="array" ref="G126">IF(OR(ISERROR($I$2),ISERROR($J$2),ISERROR($K$2)),0,IF(
    IF(SUMPRODUCT((TRIM(_xlfn.TEXTSPLIT(C126,"• "))&lt;&gt;"")*COUNTIF(J:J,SUBSTITUTE(TRIM(_xlfn.TEXTSPLIT(C126,"• ")),CHAR(10),"")))&gt;0,1,IF(C126="All",1,0))
    +
    IF(SUMPRODUCT((TRIM(_xlfn.TEXTSPLIT(E126,","))&lt;&gt;"")*COUNTIF(K:K,TRIM(_xlfn.TEXTSPLIT(E126,","))))&gt;0,1,IF(E126="All",1,0))
    +
    IF(SUMPRODUCT((TRIM(_xlfn.TEXTSPLIT(D126,"• "))&lt;&gt;"")*COUNTIF(I:I,SUBSTITUTE(TRIM(_xlfn.TEXTSPLIT(D126,"• ")),CHAR(10),"")))&gt;0,1,IF(D126="All",1,0))
    =3,
    1,
    IF(F126="All",1,0)
))</f>
        <v>0</v>
      </c>
      <c r="N126" s="175" t="e" vm="1">
        <f t="shared" si="19"/>
        <v>#VALUE!</v>
      </c>
      <c r="O126">
        <f t="shared" si="32"/>
        <v>0</v>
      </c>
      <c r="P126">
        <f t="shared" si="32"/>
        <v>0</v>
      </c>
      <c r="Q126">
        <f t="shared" si="32"/>
        <v>0</v>
      </c>
      <c r="R126">
        <f t="shared" si="32"/>
        <v>0</v>
      </c>
      <c r="S126">
        <f t="shared" si="32"/>
        <v>0</v>
      </c>
      <c r="T126" s="175"/>
      <c r="U126" s="175"/>
      <c r="V126" s="175"/>
      <c r="W126" t="e" vm="1">
        <f t="shared" si="20"/>
        <v>#VALUE!</v>
      </c>
      <c r="Y126" s="175" t="e" vm="1">
        <f t="shared" si="30"/>
        <v>#VALUE!</v>
      </c>
      <c r="Z126" s="175">
        <f t="shared" si="29"/>
        <v>0</v>
      </c>
      <c r="AA126" s="175">
        <f t="shared" si="29"/>
        <v>0</v>
      </c>
      <c r="AB126" s="175">
        <f t="shared" si="29"/>
        <v>0</v>
      </c>
      <c r="AC126" s="175">
        <f t="shared" si="29"/>
        <v>0</v>
      </c>
      <c r="AD126" t="e" vm="1">
        <f t="shared" si="21"/>
        <v>#VALUE!</v>
      </c>
      <c r="AF126" s="175" t="e" vm="1">
        <f t="shared" si="22"/>
        <v>#VALUE!</v>
      </c>
      <c r="AG126" s="175">
        <f t="shared" si="22"/>
        <v>0</v>
      </c>
      <c r="AH126" t="e" vm="1">
        <f t="shared" si="23"/>
        <v>#VALUE!</v>
      </c>
    </row>
    <row r="127" spans="1:34" ht="55.15">
      <c r="A127" t="s">
        <v>232</v>
      </c>
      <c r="B127" t="s">
        <v>232</v>
      </c>
      <c r="C127" s="172" t="s">
        <v>92</v>
      </c>
      <c r="D127" s="172" t="s">
        <v>115</v>
      </c>
      <c r="E127" t="s">
        <v>93</v>
      </c>
      <c r="F127" t="s">
        <v>92</v>
      </c>
      <c r="G127" cm="1">
        <f t="array" ref="G127">IF(OR(ISERROR($I$2),ISERROR($J$2),ISERROR($K$2)),0,IF(
    IF(SUMPRODUCT((TRIM(_xlfn.TEXTSPLIT(C127,"• "))&lt;&gt;"")*COUNTIF(J:J,SUBSTITUTE(TRIM(_xlfn.TEXTSPLIT(C127,"• ")),CHAR(10),"")))&gt;0,1,IF(C127="All",1,0))
    +
    IF(SUMPRODUCT((TRIM(_xlfn.TEXTSPLIT(E127,","))&lt;&gt;"")*COUNTIF(K:K,TRIM(_xlfn.TEXTSPLIT(E127,","))))&gt;0,1,IF(E127="All",1,0))
    +
    IF(SUMPRODUCT((TRIM(_xlfn.TEXTSPLIT(D127,"• "))&lt;&gt;"")*COUNTIF(I:I,SUBSTITUTE(TRIM(_xlfn.TEXTSPLIT(D127,"• ")),CHAR(10),"")))&gt;0,1,IF(D127="All",1,0))
    =3,
    1,
    IF(F127="All",1,0)
))</f>
        <v>0</v>
      </c>
      <c r="N127" s="175" t="e" vm="1">
        <f t="shared" si="19"/>
        <v>#VALUE!</v>
      </c>
      <c r="O127">
        <f t="shared" si="32"/>
        <v>0</v>
      </c>
      <c r="P127">
        <f t="shared" si="32"/>
        <v>0</v>
      </c>
      <c r="Q127">
        <f t="shared" si="32"/>
        <v>0</v>
      </c>
      <c r="R127">
        <f t="shared" si="32"/>
        <v>0</v>
      </c>
      <c r="S127">
        <f t="shared" si="32"/>
        <v>0</v>
      </c>
      <c r="T127" s="175"/>
      <c r="U127" s="175"/>
      <c r="V127" s="175"/>
      <c r="W127" t="e" vm="1">
        <f t="shared" si="20"/>
        <v>#VALUE!</v>
      </c>
      <c r="Y127" s="175" t="e" vm="1">
        <f t="shared" si="30"/>
        <v>#VALUE!</v>
      </c>
      <c r="Z127" s="175">
        <f t="shared" si="29"/>
        <v>0</v>
      </c>
      <c r="AA127" s="175">
        <f t="shared" si="29"/>
        <v>0</v>
      </c>
      <c r="AB127" s="175">
        <f t="shared" si="29"/>
        <v>0</v>
      </c>
      <c r="AC127" s="175">
        <f t="shared" si="29"/>
        <v>0</v>
      </c>
      <c r="AD127" t="e" vm="1">
        <f t="shared" si="21"/>
        <v>#VALUE!</v>
      </c>
      <c r="AF127" s="175" t="e" vm="1">
        <f t="shared" si="22"/>
        <v>#VALUE!</v>
      </c>
      <c r="AG127" s="175">
        <f t="shared" si="22"/>
        <v>0</v>
      </c>
      <c r="AH127" t="e" vm="1">
        <f t="shared" si="23"/>
        <v>#VALUE!</v>
      </c>
    </row>
    <row r="128" spans="1:34">
      <c r="A128" t="s">
        <v>233</v>
      </c>
      <c r="B128" t="s">
        <v>233</v>
      </c>
      <c r="C128" s="172">
        <v>0</v>
      </c>
      <c r="D128" s="172">
        <v>0</v>
      </c>
      <c r="E128" t="s">
        <v>93</v>
      </c>
      <c r="F128" t="s">
        <v>92</v>
      </c>
      <c r="G128" cm="1">
        <f t="array" ref="G128">IF(OR(ISERROR($I$2),ISERROR($J$2),ISERROR($K$2)),0,IF(
    IF(SUMPRODUCT((TRIM(_xlfn.TEXTSPLIT(C128,"• "))&lt;&gt;"")*COUNTIF(J:J,SUBSTITUTE(TRIM(_xlfn.TEXTSPLIT(C128,"• ")),CHAR(10),"")))&gt;0,1,IF(C128="All",1,0))
    +
    IF(SUMPRODUCT((TRIM(_xlfn.TEXTSPLIT(E128,","))&lt;&gt;"")*COUNTIF(K:K,TRIM(_xlfn.TEXTSPLIT(E128,","))))&gt;0,1,IF(E128="All",1,0))
    +
    IF(SUMPRODUCT((TRIM(_xlfn.TEXTSPLIT(D128,"• "))&lt;&gt;"")*COUNTIF(I:I,SUBSTITUTE(TRIM(_xlfn.TEXTSPLIT(D128,"• ")),CHAR(10),"")))&gt;0,1,IF(D128="All",1,0))
    =3,
    1,
    IF(F128="All",1,0)
))</f>
        <v>0</v>
      </c>
      <c r="N128" s="175" t="e" vm="1">
        <f t="shared" si="19"/>
        <v>#VALUE!</v>
      </c>
      <c r="O128">
        <f t="shared" si="32"/>
        <v>0</v>
      </c>
      <c r="P128">
        <f t="shared" si="32"/>
        <v>0</v>
      </c>
      <c r="Q128">
        <f t="shared" si="32"/>
        <v>0</v>
      </c>
      <c r="R128">
        <f t="shared" si="32"/>
        <v>0</v>
      </c>
      <c r="S128">
        <f t="shared" si="32"/>
        <v>0</v>
      </c>
      <c r="T128" s="175"/>
      <c r="U128" s="175"/>
      <c r="V128" s="175"/>
      <c r="W128" t="e" vm="1">
        <f t="shared" si="20"/>
        <v>#VALUE!</v>
      </c>
      <c r="Y128" s="175" t="e" vm="1">
        <f t="shared" si="30"/>
        <v>#VALUE!</v>
      </c>
      <c r="Z128" s="175">
        <f t="shared" si="29"/>
        <v>0</v>
      </c>
      <c r="AA128" s="175">
        <f t="shared" si="29"/>
        <v>0</v>
      </c>
      <c r="AB128" s="175">
        <f t="shared" si="29"/>
        <v>0</v>
      </c>
      <c r="AC128" s="175">
        <f t="shared" si="29"/>
        <v>0</v>
      </c>
      <c r="AD128" t="e" vm="1">
        <f t="shared" si="21"/>
        <v>#VALUE!</v>
      </c>
      <c r="AF128" s="175" t="e" vm="1">
        <f t="shared" si="22"/>
        <v>#VALUE!</v>
      </c>
      <c r="AG128" s="175">
        <f t="shared" si="22"/>
        <v>0</v>
      </c>
      <c r="AH128" t="e" vm="1">
        <f t="shared" si="23"/>
        <v>#VALUE!</v>
      </c>
    </row>
    <row r="129" spans="1:34" ht="55.15">
      <c r="A129" t="s">
        <v>234</v>
      </c>
      <c r="B129" t="s">
        <v>234</v>
      </c>
      <c r="C129" s="172" t="s">
        <v>99</v>
      </c>
      <c r="D129" s="172" t="s">
        <v>188</v>
      </c>
      <c r="E129" t="s">
        <v>93</v>
      </c>
      <c r="F129" t="s">
        <v>105</v>
      </c>
      <c r="G129" cm="1">
        <f t="array" ref="G129">IF(OR(ISERROR($I$2),ISERROR($J$2),ISERROR($K$2)),0,IF(
    IF(SUMPRODUCT((TRIM(_xlfn.TEXTSPLIT(C129,"• "))&lt;&gt;"")*COUNTIF(J:J,SUBSTITUTE(TRIM(_xlfn.TEXTSPLIT(C129,"• ")),CHAR(10),"")))&gt;0,1,IF(C129="All",1,0))
    +
    IF(SUMPRODUCT((TRIM(_xlfn.TEXTSPLIT(E129,","))&lt;&gt;"")*COUNTIF(K:K,TRIM(_xlfn.TEXTSPLIT(E129,","))))&gt;0,1,IF(E129="All",1,0))
    +
    IF(SUMPRODUCT((TRIM(_xlfn.TEXTSPLIT(D129,"• "))&lt;&gt;"")*COUNTIF(I:I,SUBSTITUTE(TRIM(_xlfn.TEXTSPLIT(D129,"• ")),CHAR(10),"")))&gt;0,1,IF(D129="All",1,0))
    =3,
    1,
    IF(F129="All",1,0)
))</f>
        <v>0</v>
      </c>
      <c r="N129" s="175" t="e" vm="1">
        <f t="shared" si="19"/>
        <v>#VALUE!</v>
      </c>
      <c r="O129">
        <f t="shared" si="32"/>
        <v>0</v>
      </c>
      <c r="P129">
        <f t="shared" si="32"/>
        <v>0</v>
      </c>
      <c r="Q129">
        <f t="shared" si="32"/>
        <v>0</v>
      </c>
      <c r="R129">
        <f t="shared" si="32"/>
        <v>0</v>
      </c>
      <c r="S129">
        <f t="shared" si="32"/>
        <v>0</v>
      </c>
      <c r="T129" s="175"/>
      <c r="U129" s="175"/>
      <c r="V129" s="175"/>
      <c r="W129" t="e" vm="1">
        <f t="shared" si="20"/>
        <v>#VALUE!</v>
      </c>
      <c r="Y129" s="175" t="e" vm="1">
        <f t="shared" si="30"/>
        <v>#VALUE!</v>
      </c>
      <c r="Z129" s="175">
        <f t="shared" si="29"/>
        <v>0</v>
      </c>
      <c r="AA129" s="175">
        <f t="shared" si="29"/>
        <v>0</v>
      </c>
      <c r="AB129" s="175">
        <f t="shared" si="29"/>
        <v>0</v>
      </c>
      <c r="AC129" s="175">
        <f t="shared" si="29"/>
        <v>0</v>
      </c>
      <c r="AD129" t="e" vm="1">
        <f t="shared" si="21"/>
        <v>#VALUE!</v>
      </c>
      <c r="AF129" s="175" t="e" vm="1">
        <f t="shared" si="22"/>
        <v>#VALUE!</v>
      </c>
      <c r="AG129" s="175">
        <f t="shared" si="22"/>
        <v>0</v>
      </c>
      <c r="AH129" t="e" vm="1">
        <f t="shared" si="23"/>
        <v>#VALUE!</v>
      </c>
    </row>
    <row r="130" spans="1:34" ht="55.15">
      <c r="A130" t="s">
        <v>235</v>
      </c>
      <c r="B130" t="s">
        <v>235</v>
      </c>
      <c r="C130" s="172" t="s">
        <v>92</v>
      </c>
      <c r="D130" s="172" t="s">
        <v>115</v>
      </c>
      <c r="E130" t="s">
        <v>93</v>
      </c>
      <c r="F130" t="s">
        <v>92</v>
      </c>
      <c r="G130" cm="1">
        <f t="array" ref="G130">IF(OR(ISERROR($I$2),ISERROR($J$2),ISERROR($K$2)),0,IF(
    IF(SUMPRODUCT((TRIM(_xlfn.TEXTSPLIT(C130,"• "))&lt;&gt;"")*COUNTIF(J:J,SUBSTITUTE(TRIM(_xlfn.TEXTSPLIT(C130,"• ")),CHAR(10),"")))&gt;0,1,IF(C130="All",1,0))
    +
    IF(SUMPRODUCT((TRIM(_xlfn.TEXTSPLIT(E130,","))&lt;&gt;"")*COUNTIF(K:K,TRIM(_xlfn.TEXTSPLIT(E130,","))))&gt;0,1,IF(E130="All",1,0))
    +
    IF(SUMPRODUCT((TRIM(_xlfn.TEXTSPLIT(D130,"• "))&lt;&gt;"")*COUNTIF(I:I,SUBSTITUTE(TRIM(_xlfn.TEXTSPLIT(D130,"• ")),CHAR(10),"")))&gt;0,1,IF(D130="All",1,0))
    =3,
    1,
    IF(F130="All",1,0)
))</f>
        <v>0</v>
      </c>
      <c r="N130" s="175" t="e" vm="1">
        <f t="shared" si="19"/>
        <v>#VALUE!</v>
      </c>
      <c r="O130">
        <f t="shared" si="32"/>
        <v>0</v>
      </c>
      <c r="P130">
        <f t="shared" si="32"/>
        <v>0</v>
      </c>
      <c r="Q130">
        <f t="shared" si="32"/>
        <v>0</v>
      </c>
      <c r="R130">
        <f t="shared" si="32"/>
        <v>0</v>
      </c>
      <c r="S130">
        <f t="shared" si="32"/>
        <v>0</v>
      </c>
      <c r="T130" s="175"/>
      <c r="U130" s="175"/>
      <c r="V130" s="175"/>
      <c r="W130" t="e" vm="1">
        <f t="shared" si="20"/>
        <v>#VALUE!</v>
      </c>
      <c r="Y130" s="175" t="e" vm="1">
        <f t="shared" si="30"/>
        <v>#VALUE!</v>
      </c>
      <c r="Z130" s="175">
        <f t="shared" si="29"/>
        <v>0</v>
      </c>
      <c r="AA130" s="175">
        <f t="shared" si="29"/>
        <v>0</v>
      </c>
      <c r="AB130" s="175">
        <f t="shared" si="29"/>
        <v>0</v>
      </c>
      <c r="AC130" s="175">
        <f t="shared" si="29"/>
        <v>0</v>
      </c>
      <c r="AD130" t="e" vm="1">
        <f t="shared" si="21"/>
        <v>#VALUE!</v>
      </c>
      <c r="AF130" s="175" t="e" vm="1">
        <f t="shared" si="22"/>
        <v>#VALUE!</v>
      </c>
      <c r="AG130" s="175">
        <f t="shared" si="22"/>
        <v>0</v>
      </c>
      <c r="AH130" t="e" vm="1">
        <f t="shared" si="23"/>
        <v>#VALUE!</v>
      </c>
    </row>
    <row r="131" spans="1:34">
      <c r="A131" t="s">
        <v>236</v>
      </c>
      <c r="B131" t="s">
        <v>236</v>
      </c>
      <c r="C131" s="172">
        <v>0</v>
      </c>
      <c r="D131" s="172">
        <v>0</v>
      </c>
      <c r="E131" t="s">
        <v>93</v>
      </c>
      <c r="F131" t="s">
        <v>92</v>
      </c>
      <c r="G131" cm="1">
        <f t="array" ref="G131">IF(OR(ISERROR($I$2),ISERROR($J$2),ISERROR($K$2)),0,IF(
    IF(SUMPRODUCT((TRIM(_xlfn.TEXTSPLIT(C131,"• "))&lt;&gt;"")*COUNTIF(J:J,SUBSTITUTE(TRIM(_xlfn.TEXTSPLIT(C131,"• ")),CHAR(10),"")))&gt;0,1,IF(C131="All",1,0))
    +
    IF(SUMPRODUCT((TRIM(_xlfn.TEXTSPLIT(E131,","))&lt;&gt;"")*COUNTIF(K:K,TRIM(_xlfn.TEXTSPLIT(E131,","))))&gt;0,1,IF(E131="All",1,0))
    +
    IF(SUMPRODUCT((TRIM(_xlfn.TEXTSPLIT(D131,"• "))&lt;&gt;"")*COUNTIF(I:I,SUBSTITUTE(TRIM(_xlfn.TEXTSPLIT(D131,"• ")),CHAR(10),"")))&gt;0,1,IF(D131="All",1,0))
    =3,
    1,
    IF(F131="All",1,0)
))</f>
        <v>0</v>
      </c>
      <c r="N131" s="175" t="e" vm="1">
        <f t="shared" ref="N131:N194" si="33">IF(N$1="",0,IF(ISNUMBER(SEARCH(N$1,$D131)),1,0))</f>
        <v>#VALUE!</v>
      </c>
      <c r="O131">
        <f t="shared" si="32"/>
        <v>0</v>
      </c>
      <c r="P131">
        <f t="shared" si="32"/>
        <v>0</v>
      </c>
      <c r="Q131">
        <f t="shared" si="32"/>
        <v>0</v>
      </c>
      <c r="R131">
        <f t="shared" si="32"/>
        <v>0</v>
      </c>
      <c r="S131">
        <f t="shared" si="32"/>
        <v>0</v>
      </c>
      <c r="T131" s="175"/>
      <c r="U131" s="175"/>
      <c r="V131" s="175"/>
      <c r="W131" t="e" vm="1">
        <f t="shared" ref="W131:W194" si="34">_xlfn.TEXTJOIN(",",TRUE,_xlfn._xlws.FILTER($N$1:$S$1,N131:S131,1))</f>
        <v>#VALUE!</v>
      </c>
      <c r="Y131" s="175" t="e" vm="1">
        <f t="shared" si="30"/>
        <v>#VALUE!</v>
      </c>
      <c r="Z131" s="175">
        <f t="shared" si="29"/>
        <v>0</v>
      </c>
      <c r="AA131" s="175">
        <f t="shared" si="29"/>
        <v>0</v>
      </c>
      <c r="AB131" s="175">
        <f t="shared" si="29"/>
        <v>0</v>
      </c>
      <c r="AC131" s="175">
        <f t="shared" si="29"/>
        <v>0</v>
      </c>
      <c r="AD131" t="e" vm="1">
        <f t="shared" ref="AD131:AD194" si="35">_xlfn.TEXTJOIN(",",TRUE,_xlfn._xlws.FILTER($Y$1:$AC$1,Y131:AC131,1))</f>
        <v>#VALUE!</v>
      </c>
      <c r="AF131" s="175" t="e" vm="1">
        <f t="shared" ref="AF131:AG194" si="36">IF(AF$1="",0,IF(ISNUMBER(SEARCH(AF$1,$E131)),1,0))</f>
        <v>#VALUE!</v>
      </c>
      <c r="AG131" s="175">
        <f t="shared" si="36"/>
        <v>0</v>
      </c>
      <c r="AH131" t="e" vm="1">
        <f t="shared" ref="AH131:AH194" si="37">_xlfn.TEXTJOIN(",",TRUE,_xlfn._xlws.FILTER($AF$1:$AG$1,AF131:AG131,1))</f>
        <v>#VALUE!</v>
      </c>
    </row>
    <row r="132" spans="1:34" ht="55.15">
      <c r="A132" t="s">
        <v>237</v>
      </c>
      <c r="B132" t="s">
        <v>237</v>
      </c>
      <c r="C132" s="172" t="s">
        <v>99</v>
      </c>
      <c r="D132" s="172" t="s">
        <v>188</v>
      </c>
      <c r="E132" t="s">
        <v>93</v>
      </c>
      <c r="F132" t="s">
        <v>105</v>
      </c>
      <c r="G132" cm="1">
        <f t="array" ref="G132">IF(OR(ISERROR($I$2),ISERROR($J$2),ISERROR($K$2)),0,IF(
    IF(SUMPRODUCT((TRIM(_xlfn.TEXTSPLIT(C132,"• "))&lt;&gt;"")*COUNTIF(J:J,SUBSTITUTE(TRIM(_xlfn.TEXTSPLIT(C132,"• ")),CHAR(10),"")))&gt;0,1,IF(C132="All",1,0))
    +
    IF(SUMPRODUCT((TRIM(_xlfn.TEXTSPLIT(E132,","))&lt;&gt;"")*COUNTIF(K:K,TRIM(_xlfn.TEXTSPLIT(E132,","))))&gt;0,1,IF(E132="All",1,0))
    +
    IF(SUMPRODUCT((TRIM(_xlfn.TEXTSPLIT(D132,"• "))&lt;&gt;"")*COUNTIF(I:I,SUBSTITUTE(TRIM(_xlfn.TEXTSPLIT(D132,"• ")),CHAR(10),"")))&gt;0,1,IF(D132="All",1,0))
    =3,
    1,
    IF(F132="All",1,0)
))</f>
        <v>0</v>
      </c>
      <c r="N132" s="175" t="e" vm="1">
        <f t="shared" si="33"/>
        <v>#VALUE!</v>
      </c>
      <c r="O132">
        <f t="shared" si="32"/>
        <v>0</v>
      </c>
      <c r="P132">
        <f t="shared" si="32"/>
        <v>0</v>
      </c>
      <c r="Q132">
        <f t="shared" si="32"/>
        <v>0</v>
      </c>
      <c r="R132">
        <f t="shared" si="32"/>
        <v>0</v>
      </c>
      <c r="S132">
        <f t="shared" si="32"/>
        <v>0</v>
      </c>
      <c r="T132" s="175"/>
      <c r="U132" s="175"/>
      <c r="V132" s="175"/>
      <c r="W132" t="e" vm="1">
        <f t="shared" si="34"/>
        <v>#VALUE!</v>
      </c>
      <c r="Y132" s="175" t="e" vm="1">
        <f t="shared" si="30"/>
        <v>#VALUE!</v>
      </c>
      <c r="Z132" s="175">
        <f t="shared" si="29"/>
        <v>0</v>
      </c>
      <c r="AA132" s="175">
        <f t="shared" si="29"/>
        <v>0</v>
      </c>
      <c r="AB132" s="175">
        <f t="shared" si="29"/>
        <v>0</v>
      </c>
      <c r="AC132" s="175">
        <f t="shared" si="29"/>
        <v>0</v>
      </c>
      <c r="AD132" t="e" vm="1">
        <f t="shared" si="35"/>
        <v>#VALUE!</v>
      </c>
      <c r="AF132" s="175" t="e" vm="1">
        <f t="shared" si="36"/>
        <v>#VALUE!</v>
      </c>
      <c r="AG132" s="175">
        <f t="shared" si="36"/>
        <v>0</v>
      </c>
      <c r="AH132" t="e" vm="1">
        <f t="shared" si="37"/>
        <v>#VALUE!</v>
      </c>
    </row>
    <row r="133" spans="1:34" ht="55.15">
      <c r="A133" t="s">
        <v>238</v>
      </c>
      <c r="B133" t="s">
        <v>238</v>
      </c>
      <c r="C133" s="172" t="s">
        <v>92</v>
      </c>
      <c r="D133" s="172" t="s">
        <v>115</v>
      </c>
      <c r="E133" t="s">
        <v>93</v>
      </c>
      <c r="F133" t="s">
        <v>92</v>
      </c>
      <c r="G133" cm="1">
        <f t="array" ref="G133">IF(OR(ISERROR($I$2),ISERROR($J$2),ISERROR($K$2)),0,IF(
    IF(SUMPRODUCT((TRIM(_xlfn.TEXTSPLIT(C133,"• "))&lt;&gt;"")*COUNTIF(J:J,SUBSTITUTE(TRIM(_xlfn.TEXTSPLIT(C133,"• ")),CHAR(10),"")))&gt;0,1,IF(C133="All",1,0))
    +
    IF(SUMPRODUCT((TRIM(_xlfn.TEXTSPLIT(E133,","))&lt;&gt;"")*COUNTIF(K:K,TRIM(_xlfn.TEXTSPLIT(E133,","))))&gt;0,1,IF(E133="All",1,0))
    +
    IF(SUMPRODUCT((TRIM(_xlfn.TEXTSPLIT(D133,"• "))&lt;&gt;"")*COUNTIF(I:I,SUBSTITUTE(TRIM(_xlfn.TEXTSPLIT(D133,"• ")),CHAR(10),"")))&gt;0,1,IF(D133="All",1,0))
    =3,
    1,
    IF(F133="All",1,0)
))</f>
        <v>0</v>
      </c>
      <c r="N133" s="175" t="e" vm="1">
        <f t="shared" si="33"/>
        <v>#VALUE!</v>
      </c>
      <c r="O133">
        <f t="shared" ref="O133:S142" si="38">IF(O$1="",0,IF(ISNUMBER(SEARCH(O$1,$D133)),1,0))</f>
        <v>0</v>
      </c>
      <c r="P133">
        <f t="shared" si="38"/>
        <v>0</v>
      </c>
      <c r="Q133">
        <f t="shared" si="38"/>
        <v>0</v>
      </c>
      <c r="R133">
        <f t="shared" si="38"/>
        <v>0</v>
      </c>
      <c r="S133">
        <f t="shared" si="38"/>
        <v>0</v>
      </c>
      <c r="T133" s="175"/>
      <c r="U133" s="175"/>
      <c r="V133" s="175"/>
      <c r="W133" t="e" vm="1">
        <f t="shared" si="34"/>
        <v>#VALUE!</v>
      </c>
      <c r="Y133" s="175" t="e" vm="1">
        <f t="shared" si="30"/>
        <v>#VALUE!</v>
      </c>
      <c r="Z133" s="175">
        <f t="shared" si="29"/>
        <v>0</v>
      </c>
      <c r="AA133" s="175">
        <f t="shared" si="29"/>
        <v>0</v>
      </c>
      <c r="AB133" s="175">
        <f t="shared" si="29"/>
        <v>0</v>
      </c>
      <c r="AC133" s="175">
        <f t="shared" si="29"/>
        <v>0</v>
      </c>
      <c r="AD133" t="e" vm="1">
        <f t="shared" si="35"/>
        <v>#VALUE!</v>
      </c>
      <c r="AF133" s="175" t="e" vm="1">
        <f t="shared" si="36"/>
        <v>#VALUE!</v>
      </c>
      <c r="AG133" s="175">
        <f t="shared" si="36"/>
        <v>0</v>
      </c>
      <c r="AH133" t="e" vm="1">
        <f t="shared" si="37"/>
        <v>#VALUE!</v>
      </c>
    </row>
    <row r="134" spans="1:34">
      <c r="A134" t="s">
        <v>239</v>
      </c>
      <c r="B134" t="s">
        <v>239</v>
      </c>
      <c r="C134" s="172">
        <v>0</v>
      </c>
      <c r="D134" s="172">
        <v>0</v>
      </c>
      <c r="E134" t="s">
        <v>93</v>
      </c>
      <c r="F134" t="s">
        <v>92</v>
      </c>
      <c r="G134" cm="1">
        <f t="array" ref="G134">IF(OR(ISERROR($I$2),ISERROR($J$2),ISERROR($K$2)),0,IF(
    IF(SUMPRODUCT((TRIM(_xlfn.TEXTSPLIT(C134,"• "))&lt;&gt;"")*COUNTIF(J:J,SUBSTITUTE(TRIM(_xlfn.TEXTSPLIT(C134,"• ")),CHAR(10),"")))&gt;0,1,IF(C134="All",1,0))
    +
    IF(SUMPRODUCT((TRIM(_xlfn.TEXTSPLIT(E134,","))&lt;&gt;"")*COUNTIF(K:K,TRIM(_xlfn.TEXTSPLIT(E134,","))))&gt;0,1,IF(E134="All",1,0))
    +
    IF(SUMPRODUCT((TRIM(_xlfn.TEXTSPLIT(D134,"• "))&lt;&gt;"")*COUNTIF(I:I,SUBSTITUTE(TRIM(_xlfn.TEXTSPLIT(D134,"• ")),CHAR(10),"")))&gt;0,1,IF(D134="All",1,0))
    =3,
    1,
    IF(F134="All",1,0)
))</f>
        <v>0</v>
      </c>
      <c r="N134" s="175" t="e" vm="1">
        <f t="shared" si="33"/>
        <v>#VALUE!</v>
      </c>
      <c r="O134">
        <f t="shared" si="38"/>
        <v>0</v>
      </c>
      <c r="P134">
        <f t="shared" si="38"/>
        <v>0</v>
      </c>
      <c r="Q134">
        <f t="shared" si="38"/>
        <v>0</v>
      </c>
      <c r="R134">
        <f t="shared" si="38"/>
        <v>0</v>
      </c>
      <c r="S134">
        <f t="shared" si="38"/>
        <v>0</v>
      </c>
      <c r="T134" s="175"/>
      <c r="U134" s="175"/>
      <c r="V134" s="175"/>
      <c r="W134" t="e" vm="1">
        <f t="shared" si="34"/>
        <v>#VALUE!</v>
      </c>
      <c r="Y134" s="175" t="e" vm="1">
        <f t="shared" si="30"/>
        <v>#VALUE!</v>
      </c>
      <c r="Z134" s="175">
        <f t="shared" si="29"/>
        <v>0</v>
      </c>
      <c r="AA134" s="175">
        <f t="shared" si="29"/>
        <v>0</v>
      </c>
      <c r="AB134" s="175">
        <f t="shared" si="29"/>
        <v>0</v>
      </c>
      <c r="AC134" s="175">
        <f t="shared" si="29"/>
        <v>0</v>
      </c>
      <c r="AD134" t="e" vm="1">
        <f t="shared" si="35"/>
        <v>#VALUE!</v>
      </c>
      <c r="AF134" s="175" t="e" vm="1">
        <f t="shared" si="36"/>
        <v>#VALUE!</v>
      </c>
      <c r="AG134" s="175">
        <f t="shared" si="36"/>
        <v>0</v>
      </c>
      <c r="AH134" t="e" vm="1">
        <f t="shared" si="37"/>
        <v>#VALUE!</v>
      </c>
    </row>
    <row r="135" spans="1:34" ht="55.15">
      <c r="A135" t="s">
        <v>240</v>
      </c>
      <c r="B135" t="s">
        <v>240</v>
      </c>
      <c r="C135" s="172" t="s">
        <v>99</v>
      </c>
      <c r="D135" s="172" t="s">
        <v>188</v>
      </c>
      <c r="E135" t="s">
        <v>93</v>
      </c>
      <c r="F135" t="s">
        <v>105</v>
      </c>
      <c r="G135" cm="1">
        <f t="array" ref="G135">IF(OR(ISERROR($I$2),ISERROR($J$2),ISERROR($K$2)),0,IF(
    IF(SUMPRODUCT((TRIM(_xlfn.TEXTSPLIT(C135,"• "))&lt;&gt;"")*COUNTIF(J:J,SUBSTITUTE(TRIM(_xlfn.TEXTSPLIT(C135,"• ")),CHAR(10),"")))&gt;0,1,IF(C135="All",1,0))
    +
    IF(SUMPRODUCT((TRIM(_xlfn.TEXTSPLIT(E135,","))&lt;&gt;"")*COUNTIF(K:K,TRIM(_xlfn.TEXTSPLIT(E135,","))))&gt;0,1,IF(E135="All",1,0))
    +
    IF(SUMPRODUCT((TRIM(_xlfn.TEXTSPLIT(D135,"• "))&lt;&gt;"")*COUNTIF(I:I,SUBSTITUTE(TRIM(_xlfn.TEXTSPLIT(D135,"• ")),CHAR(10),"")))&gt;0,1,IF(D135="All",1,0))
    =3,
    1,
    IF(F135="All",1,0)
))</f>
        <v>0</v>
      </c>
      <c r="N135" s="175" t="e" vm="1">
        <f t="shared" si="33"/>
        <v>#VALUE!</v>
      </c>
      <c r="O135">
        <f t="shared" si="38"/>
        <v>0</v>
      </c>
      <c r="P135">
        <f t="shared" si="38"/>
        <v>0</v>
      </c>
      <c r="Q135">
        <f t="shared" si="38"/>
        <v>0</v>
      </c>
      <c r="R135">
        <f t="shared" si="38"/>
        <v>0</v>
      </c>
      <c r="S135">
        <f t="shared" si="38"/>
        <v>0</v>
      </c>
      <c r="T135" s="175"/>
      <c r="U135" s="175"/>
      <c r="V135" s="175"/>
      <c r="W135" t="e" vm="1">
        <f t="shared" si="34"/>
        <v>#VALUE!</v>
      </c>
      <c r="Y135" s="175" t="e" vm="1">
        <f t="shared" si="30"/>
        <v>#VALUE!</v>
      </c>
      <c r="Z135" s="175">
        <f t="shared" si="29"/>
        <v>0</v>
      </c>
      <c r="AA135" s="175">
        <f t="shared" si="29"/>
        <v>0</v>
      </c>
      <c r="AB135" s="175">
        <f t="shared" si="29"/>
        <v>0</v>
      </c>
      <c r="AC135" s="175">
        <f t="shared" si="29"/>
        <v>0</v>
      </c>
      <c r="AD135" t="e" vm="1">
        <f t="shared" si="35"/>
        <v>#VALUE!</v>
      </c>
      <c r="AF135" s="175" t="e" vm="1">
        <f t="shared" si="36"/>
        <v>#VALUE!</v>
      </c>
      <c r="AG135" s="175">
        <f t="shared" si="36"/>
        <v>0</v>
      </c>
      <c r="AH135" t="e" vm="1">
        <f t="shared" si="37"/>
        <v>#VALUE!</v>
      </c>
    </row>
    <row r="136" spans="1:34" ht="55.15">
      <c r="A136" t="s">
        <v>241</v>
      </c>
      <c r="B136" t="s">
        <v>242</v>
      </c>
      <c r="C136" s="172" t="s">
        <v>92</v>
      </c>
      <c r="D136" s="172" t="s">
        <v>115</v>
      </c>
      <c r="E136" t="s">
        <v>93</v>
      </c>
      <c r="F136" t="s">
        <v>92</v>
      </c>
      <c r="G136" cm="1">
        <f t="array" ref="G136">IF(OR(ISERROR($I$2),ISERROR($J$2),ISERROR($K$2)),0,IF(
    IF(SUMPRODUCT((TRIM(_xlfn.TEXTSPLIT(C136,"• "))&lt;&gt;"")*COUNTIF(J:J,SUBSTITUTE(TRIM(_xlfn.TEXTSPLIT(C136,"• ")),CHAR(10),"")))&gt;0,1,IF(C136="All",1,0))
    +
    IF(SUMPRODUCT((TRIM(_xlfn.TEXTSPLIT(E136,","))&lt;&gt;"")*COUNTIF(K:K,TRIM(_xlfn.TEXTSPLIT(E136,","))))&gt;0,1,IF(E136="All",1,0))
    +
    IF(SUMPRODUCT((TRIM(_xlfn.TEXTSPLIT(D136,"• "))&lt;&gt;"")*COUNTIF(I:I,SUBSTITUTE(TRIM(_xlfn.TEXTSPLIT(D136,"• ")),CHAR(10),"")))&gt;0,1,IF(D136="All",1,0))
    =3,
    1,
    IF(F136="All",1,0)
))</f>
        <v>0</v>
      </c>
      <c r="N136" s="175" t="e" vm="1">
        <f t="shared" si="33"/>
        <v>#VALUE!</v>
      </c>
      <c r="O136">
        <f t="shared" si="38"/>
        <v>0</v>
      </c>
      <c r="P136">
        <f t="shared" si="38"/>
        <v>0</v>
      </c>
      <c r="Q136">
        <f t="shared" si="38"/>
        <v>0</v>
      </c>
      <c r="R136">
        <f t="shared" si="38"/>
        <v>0</v>
      </c>
      <c r="S136">
        <f t="shared" si="38"/>
        <v>0</v>
      </c>
      <c r="T136" s="175"/>
      <c r="U136" s="175"/>
      <c r="V136" s="175"/>
      <c r="W136" t="e" vm="1">
        <f t="shared" si="34"/>
        <v>#VALUE!</v>
      </c>
      <c r="Y136" s="175" t="e" vm="1">
        <f t="shared" si="30"/>
        <v>#VALUE!</v>
      </c>
      <c r="Z136" s="175">
        <f t="shared" si="29"/>
        <v>0</v>
      </c>
      <c r="AA136" s="175">
        <f t="shared" si="29"/>
        <v>0</v>
      </c>
      <c r="AB136" s="175">
        <f t="shared" si="29"/>
        <v>0</v>
      </c>
      <c r="AC136" s="175">
        <f t="shared" si="29"/>
        <v>0</v>
      </c>
      <c r="AD136" t="e" vm="1">
        <f t="shared" si="35"/>
        <v>#VALUE!</v>
      </c>
      <c r="AF136" s="175" t="e" vm="1">
        <f t="shared" si="36"/>
        <v>#VALUE!</v>
      </c>
      <c r="AG136" s="175">
        <f t="shared" si="36"/>
        <v>0</v>
      </c>
      <c r="AH136" t="e" vm="1">
        <f t="shared" si="37"/>
        <v>#VALUE!</v>
      </c>
    </row>
    <row r="137" spans="1:34" ht="55.15">
      <c r="A137" t="s">
        <v>241</v>
      </c>
      <c r="B137" t="s">
        <v>243</v>
      </c>
      <c r="C137" s="172" t="s">
        <v>92</v>
      </c>
      <c r="D137" s="172" t="s">
        <v>115</v>
      </c>
      <c r="E137" t="s">
        <v>93</v>
      </c>
      <c r="F137" t="s">
        <v>92</v>
      </c>
      <c r="G137" cm="1">
        <f t="array" ref="G137">IF(OR(ISERROR($I$2),ISERROR($J$2),ISERROR($K$2)),0,IF(
    IF(SUMPRODUCT((TRIM(_xlfn.TEXTSPLIT(C137,"• "))&lt;&gt;"")*COUNTIF(J:J,SUBSTITUTE(TRIM(_xlfn.TEXTSPLIT(C137,"• ")),CHAR(10),"")))&gt;0,1,IF(C137="All",1,0))
    +
    IF(SUMPRODUCT((TRIM(_xlfn.TEXTSPLIT(E137,","))&lt;&gt;"")*COUNTIF(K:K,TRIM(_xlfn.TEXTSPLIT(E137,","))))&gt;0,1,IF(E137="All",1,0))
    +
    IF(SUMPRODUCT((TRIM(_xlfn.TEXTSPLIT(D137,"• "))&lt;&gt;"")*COUNTIF(I:I,SUBSTITUTE(TRIM(_xlfn.TEXTSPLIT(D137,"• ")),CHAR(10),"")))&gt;0,1,IF(D137="All",1,0))
    =3,
    1,
    IF(F137="All",1,0)
))</f>
        <v>0</v>
      </c>
      <c r="N137" s="175" t="e" vm="1">
        <f t="shared" si="33"/>
        <v>#VALUE!</v>
      </c>
      <c r="O137">
        <f t="shared" si="38"/>
        <v>0</v>
      </c>
      <c r="P137">
        <f t="shared" si="38"/>
        <v>0</v>
      </c>
      <c r="Q137">
        <f t="shared" si="38"/>
        <v>0</v>
      </c>
      <c r="R137">
        <f t="shared" si="38"/>
        <v>0</v>
      </c>
      <c r="S137">
        <f t="shared" si="38"/>
        <v>0</v>
      </c>
      <c r="T137" s="175"/>
      <c r="U137" s="175"/>
      <c r="V137" s="175"/>
      <c r="W137" t="e" vm="1">
        <f t="shared" si="34"/>
        <v>#VALUE!</v>
      </c>
      <c r="Y137" s="175" t="e" vm="1">
        <f t="shared" si="30"/>
        <v>#VALUE!</v>
      </c>
      <c r="Z137" s="175">
        <f t="shared" si="29"/>
        <v>0</v>
      </c>
      <c r="AA137" s="175">
        <f t="shared" si="29"/>
        <v>0</v>
      </c>
      <c r="AB137" s="175">
        <f t="shared" si="29"/>
        <v>0</v>
      </c>
      <c r="AC137" s="175">
        <f t="shared" si="29"/>
        <v>0</v>
      </c>
      <c r="AD137" t="e" vm="1">
        <f t="shared" si="35"/>
        <v>#VALUE!</v>
      </c>
      <c r="AF137" s="175" t="e" vm="1">
        <f t="shared" si="36"/>
        <v>#VALUE!</v>
      </c>
      <c r="AG137" s="175">
        <f t="shared" si="36"/>
        <v>0</v>
      </c>
      <c r="AH137" t="e" vm="1">
        <f t="shared" si="37"/>
        <v>#VALUE!</v>
      </c>
    </row>
    <row r="138" spans="1:34" ht="55.15">
      <c r="A138" t="s">
        <v>241</v>
      </c>
      <c r="B138" t="s">
        <v>244</v>
      </c>
      <c r="C138" s="172" t="s">
        <v>92</v>
      </c>
      <c r="D138" s="172" t="s">
        <v>115</v>
      </c>
      <c r="E138" t="s">
        <v>93</v>
      </c>
      <c r="F138" t="s">
        <v>92</v>
      </c>
      <c r="G138" cm="1">
        <f t="array" ref="G138">IF(OR(ISERROR($I$2),ISERROR($J$2),ISERROR($K$2)),0,IF(
    IF(SUMPRODUCT((TRIM(_xlfn.TEXTSPLIT(C138,"• "))&lt;&gt;"")*COUNTIF(J:J,SUBSTITUTE(TRIM(_xlfn.TEXTSPLIT(C138,"• ")),CHAR(10),"")))&gt;0,1,IF(C138="All",1,0))
    +
    IF(SUMPRODUCT((TRIM(_xlfn.TEXTSPLIT(E138,","))&lt;&gt;"")*COUNTIF(K:K,TRIM(_xlfn.TEXTSPLIT(E138,","))))&gt;0,1,IF(E138="All",1,0))
    +
    IF(SUMPRODUCT((TRIM(_xlfn.TEXTSPLIT(D138,"• "))&lt;&gt;"")*COUNTIF(I:I,SUBSTITUTE(TRIM(_xlfn.TEXTSPLIT(D138,"• ")),CHAR(10),"")))&gt;0,1,IF(D138="All",1,0))
    =3,
    1,
    IF(F138="All",1,0)
))</f>
        <v>0</v>
      </c>
      <c r="N138" s="175" t="e" vm="1">
        <f t="shared" si="33"/>
        <v>#VALUE!</v>
      </c>
      <c r="O138">
        <f t="shared" si="38"/>
        <v>0</v>
      </c>
      <c r="P138">
        <f t="shared" si="38"/>
        <v>0</v>
      </c>
      <c r="Q138">
        <f t="shared" si="38"/>
        <v>0</v>
      </c>
      <c r="R138">
        <f t="shared" si="38"/>
        <v>0</v>
      </c>
      <c r="S138">
        <f t="shared" si="38"/>
        <v>0</v>
      </c>
      <c r="T138" s="175"/>
      <c r="U138" s="175"/>
      <c r="V138" s="175"/>
      <c r="W138" t="e" vm="1">
        <f t="shared" si="34"/>
        <v>#VALUE!</v>
      </c>
      <c r="Y138" s="175" t="e" vm="1">
        <f t="shared" si="30"/>
        <v>#VALUE!</v>
      </c>
      <c r="Z138" s="175">
        <f t="shared" si="29"/>
        <v>0</v>
      </c>
      <c r="AA138" s="175">
        <f t="shared" si="29"/>
        <v>0</v>
      </c>
      <c r="AB138" s="175">
        <f t="shared" si="29"/>
        <v>0</v>
      </c>
      <c r="AC138" s="175">
        <f t="shared" si="29"/>
        <v>0</v>
      </c>
      <c r="AD138" t="e" vm="1">
        <f t="shared" si="35"/>
        <v>#VALUE!</v>
      </c>
      <c r="AF138" s="175" t="e" vm="1">
        <f t="shared" si="36"/>
        <v>#VALUE!</v>
      </c>
      <c r="AG138" s="175">
        <f t="shared" si="36"/>
        <v>0</v>
      </c>
      <c r="AH138" t="e" vm="1">
        <f t="shared" si="37"/>
        <v>#VALUE!</v>
      </c>
    </row>
    <row r="139" spans="1:34" ht="55.15">
      <c r="A139" t="s">
        <v>241</v>
      </c>
      <c r="B139" t="s">
        <v>245</v>
      </c>
      <c r="C139" s="172" t="s">
        <v>92</v>
      </c>
      <c r="D139" s="172" t="s">
        <v>115</v>
      </c>
      <c r="E139" t="s">
        <v>93</v>
      </c>
      <c r="F139" t="s">
        <v>92</v>
      </c>
      <c r="G139" cm="1">
        <f t="array" ref="G139">IF(OR(ISERROR($I$2),ISERROR($J$2),ISERROR($K$2)),0,IF(
    IF(SUMPRODUCT((TRIM(_xlfn.TEXTSPLIT(C139,"• "))&lt;&gt;"")*COUNTIF(J:J,SUBSTITUTE(TRIM(_xlfn.TEXTSPLIT(C139,"• ")),CHAR(10),"")))&gt;0,1,IF(C139="All",1,0))
    +
    IF(SUMPRODUCT((TRIM(_xlfn.TEXTSPLIT(E139,","))&lt;&gt;"")*COUNTIF(K:K,TRIM(_xlfn.TEXTSPLIT(E139,","))))&gt;0,1,IF(E139="All",1,0))
    +
    IF(SUMPRODUCT((TRIM(_xlfn.TEXTSPLIT(D139,"• "))&lt;&gt;"")*COUNTIF(I:I,SUBSTITUTE(TRIM(_xlfn.TEXTSPLIT(D139,"• ")),CHAR(10),"")))&gt;0,1,IF(D139="All",1,0))
    =3,
    1,
    IF(F139="All",1,0)
))</f>
        <v>0</v>
      </c>
      <c r="N139" s="175" t="e" vm="1">
        <f t="shared" si="33"/>
        <v>#VALUE!</v>
      </c>
      <c r="O139">
        <f t="shared" si="38"/>
        <v>0</v>
      </c>
      <c r="P139">
        <f t="shared" si="38"/>
        <v>0</v>
      </c>
      <c r="Q139">
        <f t="shared" si="38"/>
        <v>0</v>
      </c>
      <c r="R139">
        <f t="shared" si="38"/>
        <v>0</v>
      </c>
      <c r="S139">
        <f t="shared" si="38"/>
        <v>0</v>
      </c>
      <c r="T139" s="175"/>
      <c r="U139" s="175"/>
      <c r="V139" s="175"/>
      <c r="W139" t="e" vm="1">
        <f t="shared" si="34"/>
        <v>#VALUE!</v>
      </c>
      <c r="Y139" s="175" t="e" vm="1">
        <f t="shared" si="30"/>
        <v>#VALUE!</v>
      </c>
      <c r="Z139" s="175">
        <f t="shared" si="29"/>
        <v>0</v>
      </c>
      <c r="AA139" s="175">
        <f t="shared" si="29"/>
        <v>0</v>
      </c>
      <c r="AB139" s="175">
        <f t="shared" si="29"/>
        <v>0</v>
      </c>
      <c r="AC139" s="175">
        <f t="shared" si="29"/>
        <v>0</v>
      </c>
      <c r="AD139" t="e" vm="1">
        <f t="shared" si="35"/>
        <v>#VALUE!</v>
      </c>
      <c r="AF139" s="175" t="e" vm="1">
        <f t="shared" si="36"/>
        <v>#VALUE!</v>
      </c>
      <c r="AG139" s="175">
        <f t="shared" si="36"/>
        <v>0</v>
      </c>
      <c r="AH139" t="e" vm="1">
        <f t="shared" si="37"/>
        <v>#VALUE!</v>
      </c>
    </row>
    <row r="140" spans="1:34">
      <c r="A140" t="s">
        <v>246</v>
      </c>
      <c r="B140" t="s">
        <v>246</v>
      </c>
      <c r="C140" s="172">
        <v>0</v>
      </c>
      <c r="D140" s="172">
        <v>0</v>
      </c>
      <c r="E140" t="s">
        <v>93</v>
      </c>
      <c r="F140" t="s">
        <v>92</v>
      </c>
      <c r="G140" cm="1">
        <f t="array" ref="G140">IF(OR(ISERROR($I$2),ISERROR($J$2),ISERROR($K$2)),0,IF(
    IF(SUMPRODUCT((TRIM(_xlfn.TEXTSPLIT(C140,"• "))&lt;&gt;"")*COUNTIF(J:J,SUBSTITUTE(TRIM(_xlfn.TEXTSPLIT(C140,"• ")),CHAR(10),"")))&gt;0,1,IF(C140="All",1,0))
    +
    IF(SUMPRODUCT((TRIM(_xlfn.TEXTSPLIT(E140,","))&lt;&gt;"")*COUNTIF(K:K,TRIM(_xlfn.TEXTSPLIT(E140,","))))&gt;0,1,IF(E140="All",1,0))
    +
    IF(SUMPRODUCT((TRIM(_xlfn.TEXTSPLIT(D140,"• "))&lt;&gt;"")*COUNTIF(I:I,SUBSTITUTE(TRIM(_xlfn.TEXTSPLIT(D140,"• ")),CHAR(10),"")))&gt;0,1,IF(D140="All",1,0))
    =3,
    1,
    IF(F140="All",1,0)
))</f>
        <v>0</v>
      </c>
      <c r="N140" s="175" t="e" vm="1">
        <f t="shared" si="33"/>
        <v>#VALUE!</v>
      </c>
      <c r="O140">
        <f t="shared" si="38"/>
        <v>0</v>
      </c>
      <c r="P140">
        <f t="shared" si="38"/>
        <v>0</v>
      </c>
      <c r="Q140">
        <f t="shared" si="38"/>
        <v>0</v>
      </c>
      <c r="R140">
        <f t="shared" si="38"/>
        <v>0</v>
      </c>
      <c r="S140">
        <f t="shared" si="38"/>
        <v>0</v>
      </c>
      <c r="T140" s="175"/>
      <c r="U140" s="175"/>
      <c r="V140" s="175"/>
      <c r="W140" t="e" vm="1">
        <f t="shared" si="34"/>
        <v>#VALUE!</v>
      </c>
      <c r="Y140" s="175" t="e" vm="1">
        <f t="shared" si="30"/>
        <v>#VALUE!</v>
      </c>
      <c r="Z140" s="175">
        <f t="shared" si="29"/>
        <v>0</v>
      </c>
      <c r="AA140" s="175">
        <f t="shared" si="29"/>
        <v>0</v>
      </c>
      <c r="AB140" s="175">
        <f t="shared" ref="Z140:AC172" si="39">IF(AB$1="",0,IF(ISNUMBER(SEARCH(AB$1,$C140)),1,0))</f>
        <v>0</v>
      </c>
      <c r="AC140" s="175">
        <f t="shared" si="39"/>
        <v>0</v>
      </c>
      <c r="AD140" t="e" vm="1">
        <f t="shared" si="35"/>
        <v>#VALUE!</v>
      </c>
      <c r="AF140" s="175" t="e" vm="1">
        <f t="shared" si="36"/>
        <v>#VALUE!</v>
      </c>
      <c r="AG140" s="175">
        <f t="shared" si="36"/>
        <v>0</v>
      </c>
      <c r="AH140" t="e" vm="1">
        <f t="shared" si="37"/>
        <v>#VALUE!</v>
      </c>
    </row>
    <row r="141" spans="1:34" ht="55.15">
      <c r="A141" t="s">
        <v>247</v>
      </c>
      <c r="B141" t="s">
        <v>248</v>
      </c>
      <c r="C141" s="172" t="s">
        <v>99</v>
      </c>
      <c r="D141" s="172" t="s">
        <v>188</v>
      </c>
      <c r="E141" t="s">
        <v>93</v>
      </c>
      <c r="F141" t="s">
        <v>105</v>
      </c>
      <c r="G141" cm="1">
        <f t="array" ref="G141">IF(OR(ISERROR($I$2),ISERROR($J$2),ISERROR($K$2)),0,IF(
    IF(SUMPRODUCT((TRIM(_xlfn.TEXTSPLIT(C141,"• "))&lt;&gt;"")*COUNTIF(J:J,SUBSTITUTE(TRIM(_xlfn.TEXTSPLIT(C141,"• ")),CHAR(10),"")))&gt;0,1,IF(C141="All",1,0))
    +
    IF(SUMPRODUCT((TRIM(_xlfn.TEXTSPLIT(E141,","))&lt;&gt;"")*COUNTIF(K:K,TRIM(_xlfn.TEXTSPLIT(E141,","))))&gt;0,1,IF(E141="All",1,0))
    +
    IF(SUMPRODUCT((TRIM(_xlfn.TEXTSPLIT(D141,"• "))&lt;&gt;"")*COUNTIF(I:I,SUBSTITUTE(TRIM(_xlfn.TEXTSPLIT(D141,"• ")),CHAR(10),"")))&gt;0,1,IF(D141="All",1,0))
    =3,
    1,
    IF(F141="All",1,0)
))</f>
        <v>0</v>
      </c>
      <c r="N141" s="175" t="e" vm="1">
        <f t="shared" si="33"/>
        <v>#VALUE!</v>
      </c>
      <c r="O141">
        <f t="shared" si="38"/>
        <v>0</v>
      </c>
      <c r="P141">
        <f t="shared" si="38"/>
        <v>0</v>
      </c>
      <c r="Q141">
        <f t="shared" si="38"/>
        <v>0</v>
      </c>
      <c r="R141">
        <f t="shared" si="38"/>
        <v>0</v>
      </c>
      <c r="S141">
        <f t="shared" si="38"/>
        <v>0</v>
      </c>
      <c r="T141" s="175"/>
      <c r="U141" s="175"/>
      <c r="V141" s="175"/>
      <c r="W141" t="e" vm="1">
        <f t="shared" si="34"/>
        <v>#VALUE!</v>
      </c>
      <c r="Y141" s="175" t="e" vm="1">
        <f t="shared" si="30"/>
        <v>#VALUE!</v>
      </c>
      <c r="Z141" s="175">
        <f t="shared" si="39"/>
        <v>0</v>
      </c>
      <c r="AA141" s="175">
        <f t="shared" si="39"/>
        <v>0</v>
      </c>
      <c r="AB141" s="175">
        <f t="shared" si="39"/>
        <v>0</v>
      </c>
      <c r="AC141" s="175">
        <f t="shared" si="39"/>
        <v>0</v>
      </c>
      <c r="AD141" t="e" vm="1">
        <f t="shared" si="35"/>
        <v>#VALUE!</v>
      </c>
      <c r="AF141" s="175" t="e" vm="1">
        <f t="shared" si="36"/>
        <v>#VALUE!</v>
      </c>
      <c r="AG141" s="175">
        <f t="shared" si="36"/>
        <v>0</v>
      </c>
      <c r="AH141" t="e" vm="1">
        <f t="shared" si="37"/>
        <v>#VALUE!</v>
      </c>
    </row>
    <row r="142" spans="1:34" ht="55.15">
      <c r="A142" t="s">
        <v>247</v>
      </c>
      <c r="B142" t="s">
        <v>249</v>
      </c>
      <c r="C142" s="172" t="s">
        <v>99</v>
      </c>
      <c r="D142" s="172" t="s">
        <v>188</v>
      </c>
      <c r="E142" t="s">
        <v>93</v>
      </c>
      <c r="F142" t="s">
        <v>105</v>
      </c>
      <c r="G142" cm="1">
        <f t="array" ref="G142">IF(OR(ISERROR($I$2),ISERROR($J$2),ISERROR($K$2)),0,IF(
    IF(SUMPRODUCT((TRIM(_xlfn.TEXTSPLIT(C142,"• "))&lt;&gt;"")*COUNTIF(J:J,SUBSTITUTE(TRIM(_xlfn.TEXTSPLIT(C142,"• ")),CHAR(10),"")))&gt;0,1,IF(C142="All",1,0))
    +
    IF(SUMPRODUCT((TRIM(_xlfn.TEXTSPLIT(E142,","))&lt;&gt;"")*COUNTIF(K:K,TRIM(_xlfn.TEXTSPLIT(E142,","))))&gt;0,1,IF(E142="All",1,0))
    +
    IF(SUMPRODUCT((TRIM(_xlfn.TEXTSPLIT(D142,"• "))&lt;&gt;"")*COUNTIF(I:I,SUBSTITUTE(TRIM(_xlfn.TEXTSPLIT(D142,"• ")),CHAR(10),"")))&gt;0,1,IF(D142="All",1,0))
    =3,
    1,
    IF(F142="All",1,0)
))</f>
        <v>0</v>
      </c>
      <c r="N142" s="175" t="e" vm="1">
        <f t="shared" si="33"/>
        <v>#VALUE!</v>
      </c>
      <c r="O142">
        <f t="shared" si="38"/>
        <v>0</v>
      </c>
      <c r="P142">
        <f t="shared" si="38"/>
        <v>0</v>
      </c>
      <c r="Q142">
        <f t="shared" si="38"/>
        <v>0</v>
      </c>
      <c r="R142">
        <f t="shared" si="38"/>
        <v>0</v>
      </c>
      <c r="S142">
        <f t="shared" si="38"/>
        <v>0</v>
      </c>
      <c r="T142" s="175"/>
      <c r="U142" s="175"/>
      <c r="V142" s="175"/>
      <c r="W142" t="e" vm="1">
        <f t="shared" si="34"/>
        <v>#VALUE!</v>
      </c>
      <c r="Y142" s="175" t="e" vm="1">
        <f t="shared" si="30"/>
        <v>#VALUE!</v>
      </c>
      <c r="Z142" s="175">
        <f t="shared" si="39"/>
        <v>0</v>
      </c>
      <c r="AA142" s="175">
        <f t="shared" si="39"/>
        <v>0</v>
      </c>
      <c r="AB142" s="175">
        <f t="shared" si="39"/>
        <v>0</v>
      </c>
      <c r="AC142" s="175">
        <f t="shared" si="39"/>
        <v>0</v>
      </c>
      <c r="AD142" t="e" vm="1">
        <f t="shared" si="35"/>
        <v>#VALUE!</v>
      </c>
      <c r="AF142" s="175" t="e" vm="1">
        <f t="shared" si="36"/>
        <v>#VALUE!</v>
      </c>
      <c r="AG142" s="175">
        <f t="shared" si="36"/>
        <v>0</v>
      </c>
      <c r="AH142" t="e" vm="1">
        <f t="shared" si="37"/>
        <v>#VALUE!</v>
      </c>
    </row>
    <row r="143" spans="1:34" ht="55.15">
      <c r="A143" t="s">
        <v>250</v>
      </c>
      <c r="B143" t="s">
        <v>251</v>
      </c>
      <c r="C143" s="172" t="s">
        <v>92</v>
      </c>
      <c r="D143" s="172" t="s">
        <v>115</v>
      </c>
      <c r="E143" t="s">
        <v>93</v>
      </c>
      <c r="F143" t="s">
        <v>92</v>
      </c>
      <c r="G143" cm="1">
        <f t="array" ref="G143">IF(OR(ISERROR($I$2),ISERROR($J$2),ISERROR($K$2)),0,IF(
    IF(SUMPRODUCT((TRIM(_xlfn.TEXTSPLIT(C143,"• "))&lt;&gt;"")*COUNTIF(J:J,SUBSTITUTE(TRIM(_xlfn.TEXTSPLIT(C143,"• ")),CHAR(10),"")))&gt;0,1,IF(C143="All",1,0))
    +
    IF(SUMPRODUCT((TRIM(_xlfn.TEXTSPLIT(E143,","))&lt;&gt;"")*COUNTIF(K:K,TRIM(_xlfn.TEXTSPLIT(E143,","))))&gt;0,1,IF(E143="All",1,0))
    +
    IF(SUMPRODUCT((TRIM(_xlfn.TEXTSPLIT(D143,"• "))&lt;&gt;"")*COUNTIF(I:I,SUBSTITUTE(TRIM(_xlfn.TEXTSPLIT(D143,"• ")),CHAR(10),"")))&gt;0,1,IF(D143="All",1,0))
    =3,
    1,
    IF(F143="All",1,0)
))</f>
        <v>0</v>
      </c>
      <c r="N143" s="175" t="e" vm="1">
        <f t="shared" si="33"/>
        <v>#VALUE!</v>
      </c>
      <c r="O143">
        <f t="shared" ref="O143:S152" si="40">IF(O$1="",0,IF(ISNUMBER(SEARCH(O$1,$D143)),1,0))</f>
        <v>0</v>
      </c>
      <c r="P143">
        <f t="shared" si="40"/>
        <v>0</v>
      </c>
      <c r="Q143">
        <f t="shared" si="40"/>
        <v>0</v>
      </c>
      <c r="R143">
        <f t="shared" si="40"/>
        <v>0</v>
      </c>
      <c r="S143">
        <f t="shared" si="40"/>
        <v>0</v>
      </c>
      <c r="T143" s="175"/>
      <c r="U143" s="175"/>
      <c r="V143" s="175"/>
      <c r="W143" t="e" vm="1">
        <f t="shared" si="34"/>
        <v>#VALUE!</v>
      </c>
      <c r="Y143" s="175" t="e" vm="1">
        <f t="shared" si="30"/>
        <v>#VALUE!</v>
      </c>
      <c r="Z143" s="175">
        <f t="shared" si="39"/>
        <v>0</v>
      </c>
      <c r="AA143" s="175">
        <f t="shared" si="39"/>
        <v>0</v>
      </c>
      <c r="AB143" s="175">
        <f t="shared" si="39"/>
        <v>0</v>
      </c>
      <c r="AC143" s="175">
        <f t="shared" si="39"/>
        <v>0</v>
      </c>
      <c r="AD143" t="e" vm="1">
        <f t="shared" si="35"/>
        <v>#VALUE!</v>
      </c>
      <c r="AF143" s="175" t="e" vm="1">
        <f t="shared" si="36"/>
        <v>#VALUE!</v>
      </c>
      <c r="AG143" s="175">
        <f t="shared" si="36"/>
        <v>0</v>
      </c>
      <c r="AH143" t="e" vm="1">
        <f t="shared" si="37"/>
        <v>#VALUE!</v>
      </c>
    </row>
    <row r="144" spans="1:34" ht="55.15">
      <c r="A144" t="s">
        <v>250</v>
      </c>
      <c r="B144" t="s">
        <v>252</v>
      </c>
      <c r="C144" s="172" t="s">
        <v>92</v>
      </c>
      <c r="D144" s="172" t="s">
        <v>115</v>
      </c>
      <c r="E144" t="s">
        <v>93</v>
      </c>
      <c r="F144" t="s">
        <v>92</v>
      </c>
      <c r="G144" cm="1">
        <f t="array" ref="G144">IF(OR(ISERROR($I$2),ISERROR($J$2),ISERROR($K$2)),0,IF(
    IF(SUMPRODUCT((TRIM(_xlfn.TEXTSPLIT(C144,"• "))&lt;&gt;"")*COUNTIF(J:J,SUBSTITUTE(TRIM(_xlfn.TEXTSPLIT(C144,"• ")),CHAR(10),"")))&gt;0,1,IF(C144="All",1,0))
    +
    IF(SUMPRODUCT((TRIM(_xlfn.TEXTSPLIT(E144,","))&lt;&gt;"")*COUNTIF(K:K,TRIM(_xlfn.TEXTSPLIT(E144,","))))&gt;0,1,IF(E144="All",1,0))
    +
    IF(SUMPRODUCT((TRIM(_xlfn.TEXTSPLIT(D144,"• "))&lt;&gt;"")*COUNTIF(I:I,SUBSTITUTE(TRIM(_xlfn.TEXTSPLIT(D144,"• ")),CHAR(10),"")))&gt;0,1,IF(D144="All",1,0))
    =3,
    1,
    IF(F144="All",1,0)
))</f>
        <v>0</v>
      </c>
      <c r="N144" s="175" t="e" vm="1">
        <f t="shared" si="33"/>
        <v>#VALUE!</v>
      </c>
      <c r="O144">
        <f t="shared" si="40"/>
        <v>0</v>
      </c>
      <c r="P144">
        <f t="shared" si="40"/>
        <v>0</v>
      </c>
      <c r="Q144">
        <f t="shared" si="40"/>
        <v>0</v>
      </c>
      <c r="R144">
        <f t="shared" si="40"/>
        <v>0</v>
      </c>
      <c r="S144">
        <f t="shared" si="40"/>
        <v>0</v>
      </c>
      <c r="T144" s="175"/>
      <c r="U144" s="175"/>
      <c r="V144" s="175"/>
      <c r="W144" t="e" vm="1">
        <f t="shared" si="34"/>
        <v>#VALUE!</v>
      </c>
      <c r="Y144" s="175" t="e" vm="1">
        <f t="shared" si="30"/>
        <v>#VALUE!</v>
      </c>
      <c r="Z144" s="175">
        <f t="shared" si="39"/>
        <v>0</v>
      </c>
      <c r="AA144" s="175">
        <f t="shared" si="39"/>
        <v>0</v>
      </c>
      <c r="AB144" s="175">
        <f t="shared" si="39"/>
        <v>0</v>
      </c>
      <c r="AC144" s="175">
        <f t="shared" si="39"/>
        <v>0</v>
      </c>
      <c r="AD144" t="e" vm="1">
        <f t="shared" si="35"/>
        <v>#VALUE!</v>
      </c>
      <c r="AF144" s="175" t="e" vm="1">
        <f t="shared" si="36"/>
        <v>#VALUE!</v>
      </c>
      <c r="AG144" s="175">
        <f t="shared" si="36"/>
        <v>0</v>
      </c>
      <c r="AH144" t="e" vm="1">
        <f t="shared" si="37"/>
        <v>#VALUE!</v>
      </c>
    </row>
    <row r="145" spans="1:34" ht="55.15">
      <c r="A145" t="s">
        <v>250</v>
      </c>
      <c r="B145" t="s">
        <v>253</v>
      </c>
      <c r="C145" s="172" t="s">
        <v>92</v>
      </c>
      <c r="D145" s="172" t="s">
        <v>115</v>
      </c>
      <c r="E145" t="s">
        <v>93</v>
      </c>
      <c r="F145" t="s">
        <v>92</v>
      </c>
      <c r="G145" cm="1">
        <f t="array" ref="G145">IF(OR(ISERROR($I$2),ISERROR($J$2),ISERROR($K$2)),0,IF(
    IF(SUMPRODUCT((TRIM(_xlfn.TEXTSPLIT(C145,"• "))&lt;&gt;"")*COUNTIF(J:J,SUBSTITUTE(TRIM(_xlfn.TEXTSPLIT(C145,"• ")),CHAR(10),"")))&gt;0,1,IF(C145="All",1,0))
    +
    IF(SUMPRODUCT((TRIM(_xlfn.TEXTSPLIT(E145,","))&lt;&gt;"")*COUNTIF(K:K,TRIM(_xlfn.TEXTSPLIT(E145,","))))&gt;0,1,IF(E145="All",1,0))
    +
    IF(SUMPRODUCT((TRIM(_xlfn.TEXTSPLIT(D145,"• "))&lt;&gt;"")*COUNTIF(I:I,SUBSTITUTE(TRIM(_xlfn.TEXTSPLIT(D145,"• ")),CHAR(10),"")))&gt;0,1,IF(D145="All",1,0))
    =3,
    1,
    IF(F145="All",1,0)
))</f>
        <v>0</v>
      </c>
      <c r="N145" s="175" t="e" vm="1">
        <f t="shared" si="33"/>
        <v>#VALUE!</v>
      </c>
      <c r="O145">
        <f t="shared" si="40"/>
        <v>0</v>
      </c>
      <c r="P145">
        <f t="shared" si="40"/>
        <v>0</v>
      </c>
      <c r="Q145">
        <f t="shared" si="40"/>
        <v>0</v>
      </c>
      <c r="R145">
        <f t="shared" si="40"/>
        <v>0</v>
      </c>
      <c r="S145">
        <f t="shared" si="40"/>
        <v>0</v>
      </c>
      <c r="T145" s="175"/>
      <c r="U145" s="175"/>
      <c r="V145" s="175"/>
      <c r="W145" t="e" vm="1">
        <f t="shared" si="34"/>
        <v>#VALUE!</v>
      </c>
      <c r="Y145" s="175" t="e" vm="1">
        <f t="shared" si="30"/>
        <v>#VALUE!</v>
      </c>
      <c r="Z145" s="175">
        <f t="shared" si="39"/>
        <v>0</v>
      </c>
      <c r="AA145" s="175">
        <f t="shared" si="39"/>
        <v>0</v>
      </c>
      <c r="AB145" s="175">
        <f t="shared" si="39"/>
        <v>0</v>
      </c>
      <c r="AC145" s="175">
        <f t="shared" si="39"/>
        <v>0</v>
      </c>
      <c r="AD145" t="e" vm="1">
        <f t="shared" si="35"/>
        <v>#VALUE!</v>
      </c>
      <c r="AF145" s="175" t="e" vm="1">
        <f t="shared" si="36"/>
        <v>#VALUE!</v>
      </c>
      <c r="AG145" s="175">
        <f t="shared" si="36"/>
        <v>0</v>
      </c>
      <c r="AH145" t="e" vm="1">
        <f t="shared" si="37"/>
        <v>#VALUE!</v>
      </c>
    </row>
    <row r="146" spans="1:34" ht="55.15">
      <c r="A146" t="s">
        <v>250</v>
      </c>
      <c r="B146" t="s">
        <v>254</v>
      </c>
      <c r="C146" s="172" t="s">
        <v>92</v>
      </c>
      <c r="D146" s="172" t="s">
        <v>115</v>
      </c>
      <c r="E146" t="s">
        <v>93</v>
      </c>
      <c r="F146" t="s">
        <v>92</v>
      </c>
      <c r="G146" cm="1">
        <f t="array" ref="G146">IF(OR(ISERROR($I$2),ISERROR($J$2),ISERROR($K$2)),0,IF(
    IF(SUMPRODUCT((TRIM(_xlfn.TEXTSPLIT(C146,"• "))&lt;&gt;"")*COUNTIF(J:J,SUBSTITUTE(TRIM(_xlfn.TEXTSPLIT(C146,"• ")),CHAR(10),"")))&gt;0,1,IF(C146="All",1,0))
    +
    IF(SUMPRODUCT((TRIM(_xlfn.TEXTSPLIT(E146,","))&lt;&gt;"")*COUNTIF(K:K,TRIM(_xlfn.TEXTSPLIT(E146,","))))&gt;0,1,IF(E146="All",1,0))
    +
    IF(SUMPRODUCT((TRIM(_xlfn.TEXTSPLIT(D146,"• "))&lt;&gt;"")*COUNTIF(I:I,SUBSTITUTE(TRIM(_xlfn.TEXTSPLIT(D146,"• ")),CHAR(10),"")))&gt;0,1,IF(D146="All",1,0))
    =3,
    1,
    IF(F146="All",1,0)
))</f>
        <v>0</v>
      </c>
      <c r="N146" s="175" t="e" vm="1">
        <f t="shared" si="33"/>
        <v>#VALUE!</v>
      </c>
      <c r="O146">
        <f t="shared" si="40"/>
        <v>0</v>
      </c>
      <c r="P146">
        <f t="shared" si="40"/>
        <v>0</v>
      </c>
      <c r="Q146">
        <f t="shared" si="40"/>
        <v>0</v>
      </c>
      <c r="R146">
        <f t="shared" si="40"/>
        <v>0</v>
      </c>
      <c r="S146">
        <f t="shared" si="40"/>
        <v>0</v>
      </c>
      <c r="T146" s="175"/>
      <c r="U146" s="175"/>
      <c r="V146" s="175"/>
      <c r="W146" t="e" vm="1">
        <f t="shared" si="34"/>
        <v>#VALUE!</v>
      </c>
      <c r="Y146" s="175" t="e" vm="1">
        <f t="shared" si="30"/>
        <v>#VALUE!</v>
      </c>
      <c r="Z146" s="175">
        <f t="shared" si="39"/>
        <v>0</v>
      </c>
      <c r="AA146" s="175">
        <f t="shared" si="39"/>
        <v>0</v>
      </c>
      <c r="AB146" s="175">
        <f t="shared" si="39"/>
        <v>0</v>
      </c>
      <c r="AC146" s="175">
        <f t="shared" si="39"/>
        <v>0</v>
      </c>
      <c r="AD146" t="e" vm="1">
        <f t="shared" si="35"/>
        <v>#VALUE!</v>
      </c>
      <c r="AF146" s="175" t="e" vm="1">
        <f t="shared" si="36"/>
        <v>#VALUE!</v>
      </c>
      <c r="AG146" s="175">
        <f t="shared" si="36"/>
        <v>0</v>
      </c>
      <c r="AH146" t="e" vm="1">
        <f t="shared" si="37"/>
        <v>#VALUE!</v>
      </c>
    </row>
    <row r="147" spans="1:34" ht="55.15">
      <c r="A147" t="s">
        <v>250</v>
      </c>
      <c r="B147" t="s">
        <v>255</v>
      </c>
      <c r="C147" s="172" t="s">
        <v>92</v>
      </c>
      <c r="D147" s="172" t="s">
        <v>115</v>
      </c>
      <c r="E147" t="s">
        <v>93</v>
      </c>
      <c r="F147" t="s">
        <v>92</v>
      </c>
      <c r="G147" cm="1">
        <f t="array" ref="G147">IF(OR(ISERROR($I$2),ISERROR($J$2),ISERROR($K$2)),0,IF(
    IF(SUMPRODUCT((TRIM(_xlfn.TEXTSPLIT(C147,"• "))&lt;&gt;"")*COUNTIF(J:J,SUBSTITUTE(TRIM(_xlfn.TEXTSPLIT(C147,"• ")),CHAR(10),"")))&gt;0,1,IF(C147="All",1,0))
    +
    IF(SUMPRODUCT((TRIM(_xlfn.TEXTSPLIT(E147,","))&lt;&gt;"")*COUNTIF(K:K,TRIM(_xlfn.TEXTSPLIT(E147,","))))&gt;0,1,IF(E147="All",1,0))
    +
    IF(SUMPRODUCT((TRIM(_xlfn.TEXTSPLIT(D147,"• "))&lt;&gt;"")*COUNTIF(I:I,SUBSTITUTE(TRIM(_xlfn.TEXTSPLIT(D147,"• ")),CHAR(10),"")))&gt;0,1,IF(D147="All",1,0))
    =3,
    1,
    IF(F147="All",1,0)
))</f>
        <v>0</v>
      </c>
      <c r="N147" s="175" t="e" vm="1">
        <f t="shared" si="33"/>
        <v>#VALUE!</v>
      </c>
      <c r="O147">
        <f t="shared" si="40"/>
        <v>0</v>
      </c>
      <c r="P147">
        <f t="shared" si="40"/>
        <v>0</v>
      </c>
      <c r="Q147">
        <f t="shared" si="40"/>
        <v>0</v>
      </c>
      <c r="R147">
        <f t="shared" si="40"/>
        <v>0</v>
      </c>
      <c r="S147">
        <f t="shared" si="40"/>
        <v>0</v>
      </c>
      <c r="T147" s="175"/>
      <c r="U147" s="175"/>
      <c r="V147" s="175"/>
      <c r="W147" t="e" vm="1">
        <f t="shared" si="34"/>
        <v>#VALUE!</v>
      </c>
      <c r="Y147" s="175" t="e" vm="1">
        <f t="shared" si="30"/>
        <v>#VALUE!</v>
      </c>
      <c r="Z147" s="175">
        <f t="shared" si="39"/>
        <v>0</v>
      </c>
      <c r="AA147" s="175">
        <f t="shared" si="39"/>
        <v>0</v>
      </c>
      <c r="AB147" s="175">
        <f t="shared" si="39"/>
        <v>0</v>
      </c>
      <c r="AC147" s="175">
        <f t="shared" si="39"/>
        <v>0</v>
      </c>
      <c r="AD147" t="e" vm="1">
        <f t="shared" si="35"/>
        <v>#VALUE!</v>
      </c>
      <c r="AF147" s="175" t="e" vm="1">
        <f t="shared" si="36"/>
        <v>#VALUE!</v>
      </c>
      <c r="AG147" s="175">
        <f t="shared" si="36"/>
        <v>0</v>
      </c>
      <c r="AH147" t="e" vm="1">
        <f t="shared" si="37"/>
        <v>#VALUE!</v>
      </c>
    </row>
    <row r="148" spans="1:34">
      <c r="A148" t="s">
        <v>256</v>
      </c>
      <c r="B148" t="s">
        <v>256</v>
      </c>
      <c r="C148" s="172" t="s">
        <v>92</v>
      </c>
      <c r="D148" s="172" t="s">
        <v>92</v>
      </c>
      <c r="E148" t="s">
        <v>93</v>
      </c>
      <c r="F148" t="s">
        <v>92</v>
      </c>
      <c r="G148" cm="1">
        <f t="array" ref="G148">IF(OR(ISERROR($I$2),ISERROR($J$2),ISERROR($K$2)),0,IF(
    IF(SUMPRODUCT((TRIM(_xlfn.TEXTSPLIT(C148,"• "))&lt;&gt;"")*COUNTIF(J:J,SUBSTITUTE(TRIM(_xlfn.TEXTSPLIT(C148,"• ")),CHAR(10),"")))&gt;0,1,IF(C148="All",1,0))
    +
    IF(SUMPRODUCT((TRIM(_xlfn.TEXTSPLIT(E148,","))&lt;&gt;"")*COUNTIF(K:K,TRIM(_xlfn.TEXTSPLIT(E148,","))))&gt;0,1,IF(E148="All",1,0))
    +
    IF(SUMPRODUCT((TRIM(_xlfn.TEXTSPLIT(D148,"• "))&lt;&gt;"")*COUNTIF(I:I,SUBSTITUTE(TRIM(_xlfn.TEXTSPLIT(D148,"• ")),CHAR(10),"")))&gt;0,1,IF(D148="All",1,0))
    =3,
    1,
    IF(F148="All",1,0)
))</f>
        <v>0</v>
      </c>
      <c r="N148" s="175" t="e" vm="1">
        <f t="shared" si="33"/>
        <v>#VALUE!</v>
      </c>
      <c r="O148">
        <f t="shared" si="40"/>
        <v>0</v>
      </c>
      <c r="P148">
        <f t="shared" si="40"/>
        <v>0</v>
      </c>
      <c r="Q148">
        <f t="shared" si="40"/>
        <v>0</v>
      </c>
      <c r="R148">
        <f t="shared" si="40"/>
        <v>0</v>
      </c>
      <c r="S148">
        <f t="shared" si="40"/>
        <v>0</v>
      </c>
      <c r="T148" s="175"/>
      <c r="U148" s="175"/>
      <c r="V148" s="175"/>
      <c r="W148" t="e" vm="1">
        <f t="shared" si="34"/>
        <v>#VALUE!</v>
      </c>
      <c r="Y148" s="175" t="e" vm="1">
        <f t="shared" si="30"/>
        <v>#VALUE!</v>
      </c>
      <c r="Z148" s="175">
        <f t="shared" si="39"/>
        <v>0</v>
      </c>
      <c r="AA148" s="175">
        <f t="shared" si="39"/>
        <v>0</v>
      </c>
      <c r="AB148" s="175">
        <f t="shared" si="39"/>
        <v>0</v>
      </c>
      <c r="AC148" s="175">
        <f t="shared" si="39"/>
        <v>0</v>
      </c>
      <c r="AD148" t="e" vm="1">
        <f t="shared" si="35"/>
        <v>#VALUE!</v>
      </c>
      <c r="AF148" s="175" t="e" vm="1">
        <f t="shared" si="36"/>
        <v>#VALUE!</v>
      </c>
      <c r="AG148" s="175">
        <f t="shared" si="36"/>
        <v>0</v>
      </c>
      <c r="AH148" t="e" vm="1">
        <f t="shared" si="37"/>
        <v>#VALUE!</v>
      </c>
    </row>
    <row r="149" spans="1:34">
      <c r="A149" t="s">
        <v>257</v>
      </c>
      <c r="B149" t="s">
        <v>257</v>
      </c>
      <c r="C149" s="172" t="s">
        <v>92</v>
      </c>
      <c r="D149" s="172" t="s">
        <v>92</v>
      </c>
      <c r="E149" t="s">
        <v>93</v>
      </c>
      <c r="F149" t="s">
        <v>92</v>
      </c>
      <c r="G149" cm="1">
        <f t="array" ref="G149">IF(OR(ISERROR($I$2),ISERROR($J$2),ISERROR($K$2)),0,IF(
    IF(SUMPRODUCT((TRIM(_xlfn.TEXTSPLIT(C149,"• "))&lt;&gt;"")*COUNTIF(J:J,SUBSTITUTE(TRIM(_xlfn.TEXTSPLIT(C149,"• ")),CHAR(10),"")))&gt;0,1,IF(C149="All",1,0))
    +
    IF(SUMPRODUCT((TRIM(_xlfn.TEXTSPLIT(E149,","))&lt;&gt;"")*COUNTIF(K:K,TRIM(_xlfn.TEXTSPLIT(E149,","))))&gt;0,1,IF(E149="All",1,0))
    +
    IF(SUMPRODUCT((TRIM(_xlfn.TEXTSPLIT(D149,"• "))&lt;&gt;"")*COUNTIF(I:I,SUBSTITUTE(TRIM(_xlfn.TEXTSPLIT(D149,"• ")),CHAR(10),"")))&gt;0,1,IF(D149="All",1,0))
    =3,
    1,
    IF(F149="All",1,0)
))</f>
        <v>0</v>
      </c>
      <c r="N149" s="175" t="e" vm="1">
        <f t="shared" si="33"/>
        <v>#VALUE!</v>
      </c>
      <c r="O149">
        <f t="shared" si="40"/>
        <v>0</v>
      </c>
      <c r="P149">
        <f t="shared" si="40"/>
        <v>0</v>
      </c>
      <c r="Q149">
        <f t="shared" si="40"/>
        <v>0</v>
      </c>
      <c r="R149">
        <f t="shared" si="40"/>
        <v>0</v>
      </c>
      <c r="S149">
        <f t="shared" si="40"/>
        <v>0</v>
      </c>
      <c r="T149" s="175"/>
      <c r="U149" s="175"/>
      <c r="V149" s="175"/>
      <c r="W149" t="e" vm="1">
        <f t="shared" si="34"/>
        <v>#VALUE!</v>
      </c>
      <c r="Y149" s="175" t="e" vm="1">
        <f t="shared" si="30"/>
        <v>#VALUE!</v>
      </c>
      <c r="Z149" s="175">
        <f t="shared" si="39"/>
        <v>0</v>
      </c>
      <c r="AA149" s="175">
        <f t="shared" si="39"/>
        <v>0</v>
      </c>
      <c r="AB149" s="175">
        <f t="shared" si="39"/>
        <v>0</v>
      </c>
      <c r="AC149" s="175">
        <f t="shared" si="39"/>
        <v>0</v>
      </c>
      <c r="AD149" t="e" vm="1">
        <f t="shared" si="35"/>
        <v>#VALUE!</v>
      </c>
      <c r="AF149" s="175" t="e" vm="1">
        <f t="shared" si="36"/>
        <v>#VALUE!</v>
      </c>
      <c r="AG149" s="175">
        <f t="shared" si="36"/>
        <v>0</v>
      </c>
      <c r="AH149" t="e" vm="1">
        <f t="shared" si="37"/>
        <v>#VALUE!</v>
      </c>
    </row>
    <row r="150" spans="1:34">
      <c r="A150" t="s">
        <v>258</v>
      </c>
      <c r="B150" t="s">
        <v>258</v>
      </c>
      <c r="C150" s="172">
        <v>0</v>
      </c>
      <c r="D150" s="172">
        <v>0</v>
      </c>
      <c r="E150" t="s">
        <v>93</v>
      </c>
      <c r="F150" t="s">
        <v>92</v>
      </c>
      <c r="G150" cm="1">
        <f t="array" ref="G150">IF(OR(ISERROR($I$2),ISERROR($J$2),ISERROR($K$2)),0,IF(
    IF(SUMPRODUCT((TRIM(_xlfn.TEXTSPLIT(C150,"• "))&lt;&gt;"")*COUNTIF(J:J,SUBSTITUTE(TRIM(_xlfn.TEXTSPLIT(C150,"• ")),CHAR(10),"")))&gt;0,1,IF(C150="All",1,0))
    +
    IF(SUMPRODUCT((TRIM(_xlfn.TEXTSPLIT(E150,","))&lt;&gt;"")*COUNTIF(K:K,TRIM(_xlfn.TEXTSPLIT(E150,","))))&gt;0,1,IF(E150="All",1,0))
    +
    IF(SUMPRODUCT((TRIM(_xlfn.TEXTSPLIT(D150,"• "))&lt;&gt;"")*COUNTIF(I:I,SUBSTITUTE(TRIM(_xlfn.TEXTSPLIT(D150,"• ")),CHAR(10),"")))&gt;0,1,IF(D150="All",1,0))
    =3,
    1,
    IF(F150="All",1,0)
))</f>
        <v>0</v>
      </c>
      <c r="N150" s="175" t="e" vm="1">
        <f t="shared" si="33"/>
        <v>#VALUE!</v>
      </c>
      <c r="O150">
        <f t="shared" si="40"/>
        <v>0</v>
      </c>
      <c r="P150">
        <f t="shared" si="40"/>
        <v>0</v>
      </c>
      <c r="Q150">
        <f t="shared" si="40"/>
        <v>0</v>
      </c>
      <c r="R150">
        <f t="shared" si="40"/>
        <v>0</v>
      </c>
      <c r="S150">
        <f t="shared" si="40"/>
        <v>0</v>
      </c>
      <c r="T150" s="175"/>
      <c r="U150" s="175"/>
      <c r="V150" s="175"/>
      <c r="W150" t="e" vm="1">
        <f t="shared" si="34"/>
        <v>#VALUE!</v>
      </c>
      <c r="Y150" s="175" t="e" vm="1">
        <f t="shared" si="30"/>
        <v>#VALUE!</v>
      </c>
      <c r="Z150" s="175">
        <f t="shared" si="39"/>
        <v>0</v>
      </c>
      <c r="AA150" s="175">
        <f t="shared" si="39"/>
        <v>0</v>
      </c>
      <c r="AB150" s="175">
        <f t="shared" si="39"/>
        <v>0</v>
      </c>
      <c r="AC150" s="175">
        <f t="shared" si="39"/>
        <v>0</v>
      </c>
      <c r="AD150" t="e" vm="1">
        <f t="shared" si="35"/>
        <v>#VALUE!</v>
      </c>
      <c r="AF150" s="175" t="e" vm="1">
        <f t="shared" si="36"/>
        <v>#VALUE!</v>
      </c>
      <c r="AG150" s="175">
        <f t="shared" si="36"/>
        <v>0</v>
      </c>
      <c r="AH150" t="e" vm="1">
        <f t="shared" si="37"/>
        <v>#VALUE!</v>
      </c>
    </row>
    <row r="151" spans="1:34">
      <c r="A151" t="s">
        <v>259</v>
      </c>
      <c r="B151" t="s">
        <v>259</v>
      </c>
      <c r="C151" s="172" t="s">
        <v>92</v>
      </c>
      <c r="D151" s="172" t="s">
        <v>92</v>
      </c>
      <c r="E151" t="s">
        <v>93</v>
      </c>
      <c r="F151" t="s">
        <v>92</v>
      </c>
      <c r="G151" cm="1">
        <f t="array" ref="G151">IF(OR(ISERROR($I$2),ISERROR($J$2),ISERROR($K$2)),0,IF(
    IF(SUMPRODUCT((TRIM(_xlfn.TEXTSPLIT(C151,"• "))&lt;&gt;"")*COUNTIF(J:J,SUBSTITUTE(TRIM(_xlfn.TEXTSPLIT(C151,"• ")),CHAR(10),"")))&gt;0,1,IF(C151="All",1,0))
    +
    IF(SUMPRODUCT((TRIM(_xlfn.TEXTSPLIT(E151,","))&lt;&gt;"")*COUNTIF(K:K,TRIM(_xlfn.TEXTSPLIT(E151,","))))&gt;0,1,IF(E151="All",1,0))
    +
    IF(SUMPRODUCT((TRIM(_xlfn.TEXTSPLIT(D151,"• "))&lt;&gt;"")*COUNTIF(I:I,SUBSTITUTE(TRIM(_xlfn.TEXTSPLIT(D151,"• ")),CHAR(10),"")))&gt;0,1,IF(D151="All",1,0))
    =3,
    1,
    IF(F151="All",1,0)
))</f>
        <v>0</v>
      </c>
      <c r="N151" s="175" t="e" vm="1">
        <f t="shared" si="33"/>
        <v>#VALUE!</v>
      </c>
      <c r="O151">
        <f t="shared" si="40"/>
        <v>0</v>
      </c>
      <c r="P151">
        <f t="shared" si="40"/>
        <v>0</v>
      </c>
      <c r="Q151">
        <f t="shared" si="40"/>
        <v>0</v>
      </c>
      <c r="R151">
        <f t="shared" si="40"/>
        <v>0</v>
      </c>
      <c r="S151">
        <f t="shared" si="40"/>
        <v>0</v>
      </c>
      <c r="T151" s="175"/>
      <c r="U151" s="175"/>
      <c r="V151" s="175"/>
      <c r="W151" t="e" vm="1">
        <f t="shared" si="34"/>
        <v>#VALUE!</v>
      </c>
      <c r="Y151" s="175" t="e" vm="1">
        <f t="shared" si="30"/>
        <v>#VALUE!</v>
      </c>
      <c r="Z151" s="175">
        <f t="shared" si="39"/>
        <v>0</v>
      </c>
      <c r="AA151" s="175">
        <f t="shared" si="39"/>
        <v>0</v>
      </c>
      <c r="AB151" s="175">
        <f t="shared" si="39"/>
        <v>0</v>
      </c>
      <c r="AC151" s="175">
        <f t="shared" si="39"/>
        <v>0</v>
      </c>
      <c r="AD151" t="e" vm="1">
        <f t="shared" si="35"/>
        <v>#VALUE!</v>
      </c>
      <c r="AF151" s="175" t="e" vm="1">
        <f t="shared" si="36"/>
        <v>#VALUE!</v>
      </c>
      <c r="AG151" s="175">
        <f t="shared" si="36"/>
        <v>0</v>
      </c>
      <c r="AH151" t="e" vm="1">
        <f t="shared" si="37"/>
        <v>#VALUE!</v>
      </c>
    </row>
    <row r="152" spans="1:34">
      <c r="A152" t="s">
        <v>260</v>
      </c>
      <c r="B152" t="s">
        <v>260</v>
      </c>
      <c r="C152" s="172">
        <v>0</v>
      </c>
      <c r="D152" s="172">
        <v>0</v>
      </c>
      <c r="E152" t="s">
        <v>93</v>
      </c>
      <c r="F152" t="s">
        <v>92</v>
      </c>
      <c r="G152" cm="1">
        <f t="array" ref="G152">IF(OR(ISERROR($I$2),ISERROR($J$2),ISERROR($K$2)),0,IF(
    IF(SUMPRODUCT((TRIM(_xlfn.TEXTSPLIT(C152,"• "))&lt;&gt;"")*COUNTIF(J:J,SUBSTITUTE(TRIM(_xlfn.TEXTSPLIT(C152,"• ")),CHAR(10),"")))&gt;0,1,IF(C152="All",1,0))
    +
    IF(SUMPRODUCT((TRIM(_xlfn.TEXTSPLIT(E152,","))&lt;&gt;"")*COUNTIF(K:K,TRIM(_xlfn.TEXTSPLIT(E152,","))))&gt;0,1,IF(E152="All",1,0))
    +
    IF(SUMPRODUCT((TRIM(_xlfn.TEXTSPLIT(D152,"• "))&lt;&gt;"")*COUNTIF(I:I,SUBSTITUTE(TRIM(_xlfn.TEXTSPLIT(D152,"• ")),CHAR(10),"")))&gt;0,1,IF(D152="All",1,0))
    =3,
    1,
    IF(F152="All",1,0)
))</f>
        <v>0</v>
      </c>
      <c r="N152" s="175" t="e" vm="1">
        <f t="shared" si="33"/>
        <v>#VALUE!</v>
      </c>
      <c r="O152">
        <f t="shared" si="40"/>
        <v>0</v>
      </c>
      <c r="P152">
        <f t="shared" si="40"/>
        <v>0</v>
      </c>
      <c r="Q152">
        <f t="shared" si="40"/>
        <v>0</v>
      </c>
      <c r="R152">
        <f t="shared" si="40"/>
        <v>0</v>
      </c>
      <c r="S152">
        <f t="shared" si="40"/>
        <v>0</v>
      </c>
      <c r="T152" s="175"/>
      <c r="U152" s="175"/>
      <c r="V152" s="175"/>
      <c r="W152" t="e" vm="1">
        <f t="shared" si="34"/>
        <v>#VALUE!</v>
      </c>
      <c r="Y152" s="175" t="e" vm="1">
        <f t="shared" si="30"/>
        <v>#VALUE!</v>
      </c>
      <c r="Z152" s="175">
        <f t="shared" si="39"/>
        <v>0</v>
      </c>
      <c r="AA152" s="175">
        <f t="shared" si="39"/>
        <v>0</v>
      </c>
      <c r="AB152" s="175">
        <f t="shared" si="39"/>
        <v>0</v>
      </c>
      <c r="AC152" s="175">
        <f t="shared" si="39"/>
        <v>0</v>
      </c>
      <c r="AD152" t="e" vm="1">
        <f t="shared" si="35"/>
        <v>#VALUE!</v>
      </c>
      <c r="AF152" s="175" t="e" vm="1">
        <f t="shared" si="36"/>
        <v>#VALUE!</v>
      </c>
      <c r="AG152" s="175">
        <f t="shared" si="36"/>
        <v>0</v>
      </c>
      <c r="AH152" t="e" vm="1">
        <f t="shared" si="37"/>
        <v>#VALUE!</v>
      </c>
    </row>
    <row r="153" spans="1:34">
      <c r="A153" t="s">
        <v>261</v>
      </c>
      <c r="B153" t="s">
        <v>261</v>
      </c>
      <c r="C153" s="172" t="s">
        <v>92</v>
      </c>
      <c r="D153" s="172" t="s">
        <v>92</v>
      </c>
      <c r="E153" t="s">
        <v>93</v>
      </c>
      <c r="F153" t="s">
        <v>92</v>
      </c>
      <c r="G153" cm="1">
        <f t="array" ref="G153">IF(OR(ISERROR($I$2),ISERROR($J$2),ISERROR($K$2)),0,IF(
    IF(SUMPRODUCT((TRIM(_xlfn.TEXTSPLIT(C153,"• "))&lt;&gt;"")*COUNTIF(J:J,SUBSTITUTE(TRIM(_xlfn.TEXTSPLIT(C153,"• ")),CHAR(10),"")))&gt;0,1,IF(C153="All",1,0))
    +
    IF(SUMPRODUCT((TRIM(_xlfn.TEXTSPLIT(E153,","))&lt;&gt;"")*COUNTIF(K:K,TRIM(_xlfn.TEXTSPLIT(E153,","))))&gt;0,1,IF(E153="All",1,0))
    +
    IF(SUMPRODUCT((TRIM(_xlfn.TEXTSPLIT(D153,"• "))&lt;&gt;"")*COUNTIF(I:I,SUBSTITUTE(TRIM(_xlfn.TEXTSPLIT(D153,"• ")),CHAR(10),"")))&gt;0,1,IF(D153="All",1,0))
    =3,
    1,
    IF(F153="All",1,0)
))</f>
        <v>0</v>
      </c>
      <c r="N153" s="175" t="e" vm="1">
        <f t="shared" si="33"/>
        <v>#VALUE!</v>
      </c>
      <c r="O153">
        <f t="shared" ref="O153:S162" si="41">IF(O$1="",0,IF(ISNUMBER(SEARCH(O$1,$D153)),1,0))</f>
        <v>0</v>
      </c>
      <c r="P153">
        <f t="shared" si="41"/>
        <v>0</v>
      </c>
      <c r="Q153">
        <f t="shared" si="41"/>
        <v>0</v>
      </c>
      <c r="R153">
        <f t="shared" si="41"/>
        <v>0</v>
      </c>
      <c r="S153">
        <f t="shared" si="41"/>
        <v>0</v>
      </c>
      <c r="T153" s="175"/>
      <c r="U153" s="175"/>
      <c r="V153" s="175"/>
      <c r="W153" t="e" vm="1">
        <f t="shared" si="34"/>
        <v>#VALUE!</v>
      </c>
      <c r="Y153" s="175" t="e" vm="1">
        <f t="shared" si="30"/>
        <v>#VALUE!</v>
      </c>
      <c r="Z153" s="175">
        <f t="shared" si="39"/>
        <v>0</v>
      </c>
      <c r="AA153" s="175">
        <f t="shared" si="39"/>
        <v>0</v>
      </c>
      <c r="AB153" s="175">
        <f t="shared" si="39"/>
        <v>0</v>
      </c>
      <c r="AC153" s="175">
        <f t="shared" si="39"/>
        <v>0</v>
      </c>
      <c r="AD153" t="e" vm="1">
        <f t="shared" si="35"/>
        <v>#VALUE!</v>
      </c>
      <c r="AF153" s="175" t="e" vm="1">
        <f t="shared" si="36"/>
        <v>#VALUE!</v>
      </c>
      <c r="AG153" s="175">
        <f t="shared" si="36"/>
        <v>0</v>
      </c>
      <c r="AH153" t="e" vm="1">
        <f t="shared" si="37"/>
        <v>#VALUE!</v>
      </c>
    </row>
    <row r="154" spans="1:34" ht="55.15">
      <c r="A154" t="s">
        <v>262</v>
      </c>
      <c r="B154" t="s">
        <v>262</v>
      </c>
      <c r="C154" s="172" t="s">
        <v>99</v>
      </c>
      <c r="D154" s="172" t="s">
        <v>104</v>
      </c>
      <c r="E154" t="s">
        <v>263</v>
      </c>
      <c r="F154" t="s">
        <v>105</v>
      </c>
      <c r="G154" cm="1">
        <f t="array" ref="G154">IF(OR(ISERROR($I$2),ISERROR($J$2),ISERROR($K$2)),0,IF(
    IF(SUMPRODUCT((TRIM(_xlfn.TEXTSPLIT(C154,"• "))&lt;&gt;"")*COUNTIF(J:J,SUBSTITUTE(TRIM(_xlfn.TEXTSPLIT(C154,"• ")),CHAR(10),"")))&gt;0,1,IF(C154="All",1,0))
    +
    IF(SUMPRODUCT((TRIM(_xlfn.TEXTSPLIT(E154,","))&lt;&gt;"")*COUNTIF(K:K,TRIM(_xlfn.TEXTSPLIT(E154,","))))&gt;0,1,IF(E154="All",1,0))
    +
    IF(SUMPRODUCT((TRIM(_xlfn.TEXTSPLIT(D154,"• "))&lt;&gt;"")*COUNTIF(I:I,SUBSTITUTE(TRIM(_xlfn.TEXTSPLIT(D154,"• ")),CHAR(10),"")))&gt;0,1,IF(D154="All",1,0))
    =3,
    1,
    IF(F154="All",1,0)
))</f>
        <v>0</v>
      </c>
      <c r="N154" s="175" t="e" vm="1">
        <f t="shared" si="33"/>
        <v>#VALUE!</v>
      </c>
      <c r="O154">
        <f t="shared" si="41"/>
        <v>0</v>
      </c>
      <c r="P154">
        <f t="shared" si="41"/>
        <v>0</v>
      </c>
      <c r="Q154">
        <f t="shared" si="41"/>
        <v>0</v>
      </c>
      <c r="R154">
        <f t="shared" si="41"/>
        <v>0</v>
      </c>
      <c r="S154">
        <f t="shared" si="41"/>
        <v>0</v>
      </c>
      <c r="T154" s="175"/>
      <c r="U154" s="175"/>
      <c r="V154" s="175"/>
      <c r="W154" t="e" vm="1">
        <f t="shared" si="34"/>
        <v>#VALUE!</v>
      </c>
      <c r="Y154" s="175" t="e" vm="1">
        <f t="shared" si="30"/>
        <v>#VALUE!</v>
      </c>
      <c r="Z154" s="175">
        <f t="shared" si="39"/>
        <v>0</v>
      </c>
      <c r="AA154" s="175">
        <f t="shared" si="39"/>
        <v>0</v>
      </c>
      <c r="AB154" s="175">
        <f t="shared" si="39"/>
        <v>0</v>
      </c>
      <c r="AC154" s="175">
        <f t="shared" si="39"/>
        <v>0</v>
      </c>
      <c r="AD154" t="e" vm="1">
        <f t="shared" si="35"/>
        <v>#VALUE!</v>
      </c>
      <c r="AF154" s="175" t="e" vm="1">
        <f t="shared" si="36"/>
        <v>#VALUE!</v>
      </c>
      <c r="AG154" s="175">
        <f t="shared" si="36"/>
        <v>0</v>
      </c>
      <c r="AH154" t="e" vm="1">
        <f t="shared" si="37"/>
        <v>#VALUE!</v>
      </c>
    </row>
    <row r="155" spans="1:34" ht="55.15">
      <c r="A155" t="s">
        <v>264</v>
      </c>
      <c r="B155" t="s">
        <v>264</v>
      </c>
      <c r="C155" s="172" t="s">
        <v>99</v>
      </c>
      <c r="D155" s="172" t="s">
        <v>104</v>
      </c>
      <c r="E155" t="s">
        <v>263</v>
      </c>
      <c r="F155" t="s">
        <v>105</v>
      </c>
      <c r="G155" cm="1">
        <f t="array" ref="G155">IF(OR(ISERROR($I$2),ISERROR($J$2),ISERROR($K$2)),0,IF(
    IF(SUMPRODUCT((TRIM(_xlfn.TEXTSPLIT(C155,"• "))&lt;&gt;"")*COUNTIF(J:J,SUBSTITUTE(TRIM(_xlfn.TEXTSPLIT(C155,"• ")),CHAR(10),"")))&gt;0,1,IF(C155="All",1,0))
    +
    IF(SUMPRODUCT((TRIM(_xlfn.TEXTSPLIT(E155,","))&lt;&gt;"")*COUNTIF(K:K,TRIM(_xlfn.TEXTSPLIT(E155,","))))&gt;0,1,IF(E155="All",1,0))
    +
    IF(SUMPRODUCT((TRIM(_xlfn.TEXTSPLIT(D155,"• "))&lt;&gt;"")*COUNTIF(I:I,SUBSTITUTE(TRIM(_xlfn.TEXTSPLIT(D155,"• ")),CHAR(10),"")))&gt;0,1,IF(D155="All",1,0))
    =3,
    1,
    IF(F155="All",1,0)
))</f>
        <v>0</v>
      </c>
      <c r="N155" s="175" t="e" vm="1">
        <f t="shared" si="33"/>
        <v>#VALUE!</v>
      </c>
      <c r="O155">
        <f t="shared" si="41"/>
        <v>0</v>
      </c>
      <c r="P155">
        <f t="shared" si="41"/>
        <v>0</v>
      </c>
      <c r="Q155">
        <f t="shared" si="41"/>
        <v>0</v>
      </c>
      <c r="R155">
        <f t="shared" si="41"/>
        <v>0</v>
      </c>
      <c r="S155">
        <f t="shared" si="41"/>
        <v>0</v>
      </c>
      <c r="T155" s="175"/>
      <c r="U155" s="175"/>
      <c r="V155" s="175"/>
      <c r="W155" t="e" vm="1">
        <f t="shared" si="34"/>
        <v>#VALUE!</v>
      </c>
      <c r="Y155" s="175" t="e" vm="1">
        <f t="shared" si="30"/>
        <v>#VALUE!</v>
      </c>
      <c r="Z155" s="175">
        <f t="shared" si="39"/>
        <v>0</v>
      </c>
      <c r="AA155" s="175">
        <f t="shared" si="39"/>
        <v>0</v>
      </c>
      <c r="AB155" s="175">
        <f t="shared" si="39"/>
        <v>0</v>
      </c>
      <c r="AC155" s="175">
        <f t="shared" si="39"/>
        <v>0</v>
      </c>
      <c r="AD155" t="e" vm="1">
        <f t="shared" si="35"/>
        <v>#VALUE!</v>
      </c>
      <c r="AF155" s="175" t="e" vm="1">
        <f t="shared" si="36"/>
        <v>#VALUE!</v>
      </c>
      <c r="AG155" s="175">
        <f t="shared" si="36"/>
        <v>0</v>
      </c>
      <c r="AH155" t="e" vm="1">
        <f t="shared" si="37"/>
        <v>#VALUE!</v>
      </c>
    </row>
    <row r="156" spans="1:34" ht="55.15">
      <c r="A156" t="s">
        <v>265</v>
      </c>
      <c r="B156" t="s">
        <v>265</v>
      </c>
      <c r="C156" s="172" t="s">
        <v>99</v>
      </c>
      <c r="D156" s="172" t="s">
        <v>104</v>
      </c>
      <c r="E156" t="s">
        <v>263</v>
      </c>
      <c r="F156" t="s">
        <v>105</v>
      </c>
      <c r="G156" cm="1">
        <f t="array" ref="G156">IF(OR(ISERROR($I$2),ISERROR($J$2),ISERROR($K$2)),0,IF(
    IF(SUMPRODUCT((TRIM(_xlfn.TEXTSPLIT(C156,"• "))&lt;&gt;"")*COUNTIF(J:J,SUBSTITUTE(TRIM(_xlfn.TEXTSPLIT(C156,"• ")),CHAR(10),"")))&gt;0,1,IF(C156="All",1,0))
    +
    IF(SUMPRODUCT((TRIM(_xlfn.TEXTSPLIT(E156,","))&lt;&gt;"")*COUNTIF(K:K,TRIM(_xlfn.TEXTSPLIT(E156,","))))&gt;0,1,IF(E156="All",1,0))
    +
    IF(SUMPRODUCT((TRIM(_xlfn.TEXTSPLIT(D156,"• "))&lt;&gt;"")*COUNTIF(I:I,SUBSTITUTE(TRIM(_xlfn.TEXTSPLIT(D156,"• ")),CHAR(10),"")))&gt;0,1,IF(D156="All",1,0))
    =3,
    1,
    IF(F156="All",1,0)
))</f>
        <v>0</v>
      </c>
      <c r="N156" s="175" t="e" vm="1">
        <f t="shared" si="33"/>
        <v>#VALUE!</v>
      </c>
      <c r="O156">
        <f t="shared" si="41"/>
        <v>0</v>
      </c>
      <c r="P156">
        <f t="shared" si="41"/>
        <v>0</v>
      </c>
      <c r="Q156">
        <f t="shared" si="41"/>
        <v>0</v>
      </c>
      <c r="R156">
        <f t="shared" si="41"/>
        <v>0</v>
      </c>
      <c r="S156">
        <f t="shared" si="41"/>
        <v>0</v>
      </c>
      <c r="T156" s="175"/>
      <c r="U156" s="175"/>
      <c r="V156" s="175"/>
      <c r="W156" t="e" vm="1">
        <f t="shared" si="34"/>
        <v>#VALUE!</v>
      </c>
      <c r="Y156" s="175" t="e" vm="1">
        <f t="shared" si="30"/>
        <v>#VALUE!</v>
      </c>
      <c r="Z156" s="175">
        <f t="shared" si="39"/>
        <v>0</v>
      </c>
      <c r="AA156" s="175">
        <f t="shared" si="39"/>
        <v>0</v>
      </c>
      <c r="AB156" s="175">
        <f t="shared" si="39"/>
        <v>0</v>
      </c>
      <c r="AC156" s="175">
        <f t="shared" si="39"/>
        <v>0</v>
      </c>
      <c r="AD156" t="e" vm="1">
        <f t="shared" si="35"/>
        <v>#VALUE!</v>
      </c>
      <c r="AF156" s="175" t="e" vm="1">
        <f t="shared" si="36"/>
        <v>#VALUE!</v>
      </c>
      <c r="AG156" s="175">
        <f t="shared" si="36"/>
        <v>0</v>
      </c>
      <c r="AH156" t="e" vm="1">
        <f t="shared" si="37"/>
        <v>#VALUE!</v>
      </c>
    </row>
    <row r="157" spans="1:34" ht="55.15">
      <c r="A157" t="s">
        <v>266</v>
      </c>
      <c r="B157" t="s">
        <v>267</v>
      </c>
      <c r="C157" s="172" t="s">
        <v>99</v>
      </c>
      <c r="D157" s="172" t="s">
        <v>104</v>
      </c>
      <c r="E157" t="s">
        <v>263</v>
      </c>
      <c r="F157" t="s">
        <v>105</v>
      </c>
      <c r="G157" cm="1">
        <f t="array" ref="G157">IF(OR(ISERROR($I$2),ISERROR($J$2),ISERROR($K$2)),0,IF(
    IF(SUMPRODUCT((TRIM(_xlfn.TEXTSPLIT(C157,"• "))&lt;&gt;"")*COUNTIF(J:J,SUBSTITUTE(TRIM(_xlfn.TEXTSPLIT(C157,"• ")),CHAR(10),"")))&gt;0,1,IF(C157="All",1,0))
    +
    IF(SUMPRODUCT((TRIM(_xlfn.TEXTSPLIT(E157,","))&lt;&gt;"")*COUNTIF(K:K,TRIM(_xlfn.TEXTSPLIT(E157,","))))&gt;0,1,IF(E157="All",1,0))
    +
    IF(SUMPRODUCT((TRIM(_xlfn.TEXTSPLIT(D157,"• "))&lt;&gt;"")*COUNTIF(I:I,SUBSTITUTE(TRIM(_xlfn.TEXTSPLIT(D157,"• ")),CHAR(10),"")))&gt;0,1,IF(D157="All",1,0))
    =3,
    1,
    IF(F157="All",1,0)
))</f>
        <v>0</v>
      </c>
      <c r="N157" s="175" t="e" vm="1">
        <f t="shared" si="33"/>
        <v>#VALUE!</v>
      </c>
      <c r="O157">
        <f t="shared" si="41"/>
        <v>0</v>
      </c>
      <c r="P157">
        <f t="shared" si="41"/>
        <v>0</v>
      </c>
      <c r="Q157">
        <f t="shared" si="41"/>
        <v>0</v>
      </c>
      <c r="R157">
        <f t="shared" si="41"/>
        <v>0</v>
      </c>
      <c r="S157">
        <f t="shared" si="41"/>
        <v>0</v>
      </c>
      <c r="T157" s="175"/>
      <c r="U157" s="175"/>
      <c r="V157" s="175"/>
      <c r="W157" t="e" vm="1">
        <f t="shared" si="34"/>
        <v>#VALUE!</v>
      </c>
      <c r="Y157" s="175" t="e" vm="1">
        <f t="shared" si="30"/>
        <v>#VALUE!</v>
      </c>
      <c r="Z157" s="175">
        <f t="shared" si="39"/>
        <v>0</v>
      </c>
      <c r="AA157" s="175">
        <f t="shared" si="39"/>
        <v>0</v>
      </c>
      <c r="AB157" s="175">
        <f t="shared" si="39"/>
        <v>0</v>
      </c>
      <c r="AC157" s="175">
        <f t="shared" si="39"/>
        <v>0</v>
      </c>
      <c r="AD157" t="e" vm="1">
        <f t="shared" si="35"/>
        <v>#VALUE!</v>
      </c>
      <c r="AF157" s="175" t="e" vm="1">
        <f t="shared" si="36"/>
        <v>#VALUE!</v>
      </c>
      <c r="AG157" s="175">
        <f t="shared" si="36"/>
        <v>0</v>
      </c>
      <c r="AH157" t="e" vm="1">
        <f t="shared" si="37"/>
        <v>#VALUE!</v>
      </c>
    </row>
    <row r="158" spans="1:34" ht="55.15">
      <c r="A158" t="s">
        <v>266</v>
      </c>
      <c r="B158" t="s">
        <v>268</v>
      </c>
      <c r="C158" s="172" t="s">
        <v>99</v>
      </c>
      <c r="D158" s="172" t="s">
        <v>104</v>
      </c>
      <c r="E158" t="s">
        <v>263</v>
      </c>
      <c r="F158" t="s">
        <v>105</v>
      </c>
      <c r="G158" cm="1">
        <f t="array" ref="G158">IF(OR(ISERROR($I$2),ISERROR($J$2),ISERROR($K$2)),0,IF(
    IF(SUMPRODUCT((TRIM(_xlfn.TEXTSPLIT(C158,"• "))&lt;&gt;"")*COUNTIF(J:J,SUBSTITUTE(TRIM(_xlfn.TEXTSPLIT(C158,"• ")),CHAR(10),"")))&gt;0,1,IF(C158="All",1,0))
    +
    IF(SUMPRODUCT((TRIM(_xlfn.TEXTSPLIT(E158,","))&lt;&gt;"")*COUNTIF(K:K,TRIM(_xlfn.TEXTSPLIT(E158,","))))&gt;0,1,IF(E158="All",1,0))
    +
    IF(SUMPRODUCT((TRIM(_xlfn.TEXTSPLIT(D158,"• "))&lt;&gt;"")*COUNTIF(I:I,SUBSTITUTE(TRIM(_xlfn.TEXTSPLIT(D158,"• ")),CHAR(10),"")))&gt;0,1,IF(D158="All",1,0))
    =3,
    1,
    IF(F158="All",1,0)
))</f>
        <v>0</v>
      </c>
      <c r="N158" s="175" t="e" vm="1">
        <f t="shared" si="33"/>
        <v>#VALUE!</v>
      </c>
      <c r="O158">
        <f t="shared" si="41"/>
        <v>0</v>
      </c>
      <c r="P158">
        <f t="shared" si="41"/>
        <v>0</v>
      </c>
      <c r="Q158">
        <f t="shared" si="41"/>
        <v>0</v>
      </c>
      <c r="R158">
        <f t="shared" si="41"/>
        <v>0</v>
      </c>
      <c r="S158">
        <f t="shared" si="41"/>
        <v>0</v>
      </c>
      <c r="T158" s="175"/>
      <c r="U158" s="175"/>
      <c r="V158" s="175"/>
      <c r="W158" t="e" vm="1">
        <f t="shared" si="34"/>
        <v>#VALUE!</v>
      </c>
      <c r="Y158" s="175" t="e" vm="1">
        <f t="shared" si="30"/>
        <v>#VALUE!</v>
      </c>
      <c r="Z158" s="175">
        <f t="shared" si="39"/>
        <v>0</v>
      </c>
      <c r="AA158" s="175">
        <f t="shared" si="39"/>
        <v>0</v>
      </c>
      <c r="AB158" s="175">
        <f t="shared" si="39"/>
        <v>0</v>
      </c>
      <c r="AC158" s="175">
        <f t="shared" si="39"/>
        <v>0</v>
      </c>
      <c r="AD158" t="e" vm="1">
        <f t="shared" si="35"/>
        <v>#VALUE!</v>
      </c>
      <c r="AF158" s="175" t="e" vm="1">
        <f t="shared" si="36"/>
        <v>#VALUE!</v>
      </c>
      <c r="AG158" s="175">
        <f t="shared" si="36"/>
        <v>0</v>
      </c>
      <c r="AH158" t="e" vm="1">
        <f t="shared" si="37"/>
        <v>#VALUE!</v>
      </c>
    </row>
    <row r="159" spans="1:34" ht="55.15">
      <c r="A159" t="s">
        <v>266</v>
      </c>
      <c r="B159" t="s">
        <v>269</v>
      </c>
      <c r="C159" s="172" t="s">
        <v>99</v>
      </c>
      <c r="D159" s="172" t="s">
        <v>104</v>
      </c>
      <c r="E159" t="s">
        <v>263</v>
      </c>
      <c r="F159" t="s">
        <v>105</v>
      </c>
      <c r="G159" cm="1">
        <f t="array" ref="G159">IF(OR(ISERROR($I$2),ISERROR($J$2),ISERROR($K$2)),0,IF(
    IF(SUMPRODUCT((TRIM(_xlfn.TEXTSPLIT(C159,"• "))&lt;&gt;"")*COUNTIF(J:J,SUBSTITUTE(TRIM(_xlfn.TEXTSPLIT(C159,"• ")),CHAR(10),"")))&gt;0,1,IF(C159="All",1,0))
    +
    IF(SUMPRODUCT((TRIM(_xlfn.TEXTSPLIT(E159,","))&lt;&gt;"")*COUNTIF(K:K,TRIM(_xlfn.TEXTSPLIT(E159,","))))&gt;0,1,IF(E159="All",1,0))
    +
    IF(SUMPRODUCT((TRIM(_xlfn.TEXTSPLIT(D159,"• "))&lt;&gt;"")*COUNTIF(I:I,SUBSTITUTE(TRIM(_xlfn.TEXTSPLIT(D159,"• ")),CHAR(10),"")))&gt;0,1,IF(D159="All",1,0))
    =3,
    1,
    IF(F159="All",1,0)
))</f>
        <v>0</v>
      </c>
      <c r="N159" s="175" t="e" vm="1">
        <f t="shared" si="33"/>
        <v>#VALUE!</v>
      </c>
      <c r="O159">
        <f t="shared" si="41"/>
        <v>0</v>
      </c>
      <c r="P159">
        <f t="shared" si="41"/>
        <v>0</v>
      </c>
      <c r="Q159">
        <f t="shared" si="41"/>
        <v>0</v>
      </c>
      <c r="R159">
        <f t="shared" si="41"/>
        <v>0</v>
      </c>
      <c r="S159">
        <f t="shared" si="41"/>
        <v>0</v>
      </c>
      <c r="T159" s="175"/>
      <c r="U159" s="175"/>
      <c r="V159" s="175"/>
      <c r="W159" t="e" vm="1">
        <f t="shared" si="34"/>
        <v>#VALUE!</v>
      </c>
      <c r="Y159" s="175" t="e" vm="1">
        <f t="shared" si="30"/>
        <v>#VALUE!</v>
      </c>
      <c r="Z159" s="175">
        <f t="shared" si="39"/>
        <v>0</v>
      </c>
      <c r="AA159" s="175">
        <f t="shared" si="39"/>
        <v>0</v>
      </c>
      <c r="AB159" s="175">
        <f t="shared" si="39"/>
        <v>0</v>
      </c>
      <c r="AC159" s="175">
        <f t="shared" si="39"/>
        <v>0</v>
      </c>
      <c r="AD159" t="e" vm="1">
        <f t="shared" si="35"/>
        <v>#VALUE!</v>
      </c>
      <c r="AF159" s="175" t="e" vm="1">
        <f t="shared" si="36"/>
        <v>#VALUE!</v>
      </c>
      <c r="AG159" s="175">
        <f t="shared" si="36"/>
        <v>0</v>
      </c>
      <c r="AH159" t="e" vm="1">
        <f t="shared" si="37"/>
        <v>#VALUE!</v>
      </c>
    </row>
    <row r="160" spans="1:34" ht="55.15">
      <c r="A160" t="s">
        <v>266</v>
      </c>
      <c r="B160" t="s">
        <v>270</v>
      </c>
      <c r="C160" s="172" t="s">
        <v>99</v>
      </c>
      <c r="D160" s="172" t="s">
        <v>104</v>
      </c>
      <c r="E160" t="s">
        <v>263</v>
      </c>
      <c r="F160" t="s">
        <v>105</v>
      </c>
      <c r="G160" cm="1">
        <f t="array" ref="G160">IF(OR(ISERROR($I$2),ISERROR($J$2),ISERROR($K$2)),0,IF(
    IF(SUMPRODUCT((TRIM(_xlfn.TEXTSPLIT(C160,"• "))&lt;&gt;"")*COUNTIF(J:J,SUBSTITUTE(TRIM(_xlfn.TEXTSPLIT(C160,"• ")),CHAR(10),"")))&gt;0,1,IF(C160="All",1,0))
    +
    IF(SUMPRODUCT((TRIM(_xlfn.TEXTSPLIT(E160,","))&lt;&gt;"")*COUNTIF(K:K,TRIM(_xlfn.TEXTSPLIT(E160,","))))&gt;0,1,IF(E160="All",1,0))
    +
    IF(SUMPRODUCT((TRIM(_xlfn.TEXTSPLIT(D160,"• "))&lt;&gt;"")*COUNTIF(I:I,SUBSTITUTE(TRIM(_xlfn.TEXTSPLIT(D160,"• ")),CHAR(10),"")))&gt;0,1,IF(D160="All",1,0))
    =3,
    1,
    IF(F160="All",1,0)
))</f>
        <v>0</v>
      </c>
      <c r="N160" s="175" t="e" vm="1">
        <f t="shared" si="33"/>
        <v>#VALUE!</v>
      </c>
      <c r="O160">
        <f t="shared" si="41"/>
        <v>0</v>
      </c>
      <c r="P160">
        <f t="shared" si="41"/>
        <v>0</v>
      </c>
      <c r="Q160">
        <f t="shared" si="41"/>
        <v>0</v>
      </c>
      <c r="R160">
        <f t="shared" si="41"/>
        <v>0</v>
      </c>
      <c r="S160">
        <f t="shared" si="41"/>
        <v>0</v>
      </c>
      <c r="T160" s="175"/>
      <c r="U160" s="175"/>
      <c r="V160" s="175"/>
      <c r="W160" t="e" vm="1">
        <f t="shared" si="34"/>
        <v>#VALUE!</v>
      </c>
      <c r="Y160" s="175" t="e" vm="1">
        <f t="shared" si="30"/>
        <v>#VALUE!</v>
      </c>
      <c r="Z160" s="175">
        <f t="shared" si="39"/>
        <v>0</v>
      </c>
      <c r="AA160" s="175">
        <f t="shared" si="39"/>
        <v>0</v>
      </c>
      <c r="AB160" s="175">
        <f t="shared" si="39"/>
        <v>0</v>
      </c>
      <c r="AC160" s="175">
        <f t="shared" si="39"/>
        <v>0</v>
      </c>
      <c r="AD160" t="e" vm="1">
        <f t="shared" si="35"/>
        <v>#VALUE!</v>
      </c>
      <c r="AF160" s="175" t="e" vm="1">
        <f t="shared" si="36"/>
        <v>#VALUE!</v>
      </c>
      <c r="AG160" s="175">
        <f t="shared" si="36"/>
        <v>0</v>
      </c>
      <c r="AH160" t="e" vm="1">
        <f t="shared" si="37"/>
        <v>#VALUE!</v>
      </c>
    </row>
    <row r="161" spans="1:34" ht="55.15">
      <c r="A161" t="s">
        <v>266</v>
      </c>
      <c r="B161" t="s">
        <v>271</v>
      </c>
      <c r="C161" s="172" t="s">
        <v>99</v>
      </c>
      <c r="D161" s="172" t="s">
        <v>104</v>
      </c>
      <c r="E161" t="s">
        <v>263</v>
      </c>
      <c r="F161" t="s">
        <v>105</v>
      </c>
      <c r="G161" cm="1">
        <f t="array" ref="G161">IF(OR(ISERROR($I$2),ISERROR($J$2),ISERROR($K$2)),0,IF(
    IF(SUMPRODUCT((TRIM(_xlfn.TEXTSPLIT(C161,"• "))&lt;&gt;"")*COUNTIF(J:J,SUBSTITUTE(TRIM(_xlfn.TEXTSPLIT(C161,"• ")),CHAR(10),"")))&gt;0,1,IF(C161="All",1,0))
    +
    IF(SUMPRODUCT((TRIM(_xlfn.TEXTSPLIT(E161,","))&lt;&gt;"")*COUNTIF(K:K,TRIM(_xlfn.TEXTSPLIT(E161,","))))&gt;0,1,IF(E161="All",1,0))
    +
    IF(SUMPRODUCT((TRIM(_xlfn.TEXTSPLIT(D161,"• "))&lt;&gt;"")*COUNTIF(I:I,SUBSTITUTE(TRIM(_xlfn.TEXTSPLIT(D161,"• ")),CHAR(10),"")))&gt;0,1,IF(D161="All",1,0))
    =3,
    1,
    IF(F161="All",1,0)
))</f>
        <v>0</v>
      </c>
      <c r="N161" s="175" t="e" vm="1">
        <f t="shared" si="33"/>
        <v>#VALUE!</v>
      </c>
      <c r="O161">
        <f t="shared" si="41"/>
        <v>0</v>
      </c>
      <c r="P161">
        <f t="shared" si="41"/>
        <v>0</v>
      </c>
      <c r="Q161">
        <f t="shared" si="41"/>
        <v>0</v>
      </c>
      <c r="R161">
        <f t="shared" si="41"/>
        <v>0</v>
      </c>
      <c r="S161">
        <f t="shared" si="41"/>
        <v>0</v>
      </c>
      <c r="T161" s="175"/>
      <c r="U161" s="175"/>
      <c r="V161" s="175"/>
      <c r="W161" t="e" vm="1">
        <f t="shared" si="34"/>
        <v>#VALUE!</v>
      </c>
      <c r="Y161" s="175" t="e" vm="1">
        <f t="shared" si="30"/>
        <v>#VALUE!</v>
      </c>
      <c r="Z161" s="175">
        <f t="shared" si="39"/>
        <v>0</v>
      </c>
      <c r="AA161" s="175">
        <f t="shared" si="39"/>
        <v>0</v>
      </c>
      <c r="AB161" s="175">
        <f t="shared" si="39"/>
        <v>0</v>
      </c>
      <c r="AC161" s="175">
        <f t="shared" si="39"/>
        <v>0</v>
      </c>
      <c r="AD161" t="e" vm="1">
        <f t="shared" si="35"/>
        <v>#VALUE!</v>
      </c>
      <c r="AF161" s="175" t="e" vm="1">
        <f t="shared" si="36"/>
        <v>#VALUE!</v>
      </c>
      <c r="AG161" s="175">
        <f t="shared" si="36"/>
        <v>0</v>
      </c>
      <c r="AH161" t="e" vm="1">
        <f t="shared" si="37"/>
        <v>#VALUE!</v>
      </c>
    </row>
    <row r="162" spans="1:34" ht="55.15">
      <c r="A162" t="s">
        <v>266</v>
      </c>
      <c r="B162" t="s">
        <v>272</v>
      </c>
      <c r="C162" s="172" t="s">
        <v>99</v>
      </c>
      <c r="D162" s="172" t="s">
        <v>104</v>
      </c>
      <c r="E162" t="s">
        <v>263</v>
      </c>
      <c r="F162" t="s">
        <v>105</v>
      </c>
      <c r="G162" cm="1">
        <f t="array" ref="G162">IF(OR(ISERROR($I$2),ISERROR($J$2),ISERROR($K$2)),0,IF(
    IF(SUMPRODUCT((TRIM(_xlfn.TEXTSPLIT(C162,"• "))&lt;&gt;"")*COUNTIF(J:J,SUBSTITUTE(TRIM(_xlfn.TEXTSPLIT(C162,"• ")),CHAR(10),"")))&gt;0,1,IF(C162="All",1,0))
    +
    IF(SUMPRODUCT((TRIM(_xlfn.TEXTSPLIT(E162,","))&lt;&gt;"")*COUNTIF(K:K,TRIM(_xlfn.TEXTSPLIT(E162,","))))&gt;0,1,IF(E162="All",1,0))
    +
    IF(SUMPRODUCT((TRIM(_xlfn.TEXTSPLIT(D162,"• "))&lt;&gt;"")*COUNTIF(I:I,SUBSTITUTE(TRIM(_xlfn.TEXTSPLIT(D162,"• ")),CHAR(10),"")))&gt;0,1,IF(D162="All",1,0))
    =3,
    1,
    IF(F162="All",1,0)
))</f>
        <v>0</v>
      </c>
      <c r="N162" s="175" t="e" vm="1">
        <f t="shared" si="33"/>
        <v>#VALUE!</v>
      </c>
      <c r="O162">
        <f t="shared" si="41"/>
        <v>0</v>
      </c>
      <c r="P162">
        <f t="shared" si="41"/>
        <v>0</v>
      </c>
      <c r="Q162">
        <f t="shared" si="41"/>
        <v>0</v>
      </c>
      <c r="R162">
        <f t="shared" si="41"/>
        <v>0</v>
      </c>
      <c r="S162">
        <f t="shared" si="41"/>
        <v>0</v>
      </c>
      <c r="T162" s="175"/>
      <c r="U162" s="175"/>
      <c r="V162" s="175"/>
      <c r="W162" t="e" vm="1">
        <f t="shared" si="34"/>
        <v>#VALUE!</v>
      </c>
      <c r="Y162" s="175" t="e" vm="1">
        <f t="shared" si="30"/>
        <v>#VALUE!</v>
      </c>
      <c r="Z162" s="175">
        <f t="shared" si="39"/>
        <v>0</v>
      </c>
      <c r="AA162" s="175">
        <f t="shared" si="39"/>
        <v>0</v>
      </c>
      <c r="AB162" s="175">
        <f t="shared" si="39"/>
        <v>0</v>
      </c>
      <c r="AC162" s="175">
        <f t="shared" si="39"/>
        <v>0</v>
      </c>
      <c r="AD162" t="e" vm="1">
        <f t="shared" si="35"/>
        <v>#VALUE!</v>
      </c>
      <c r="AF162" s="175" t="e" vm="1">
        <f t="shared" si="36"/>
        <v>#VALUE!</v>
      </c>
      <c r="AG162" s="175">
        <f t="shared" si="36"/>
        <v>0</v>
      </c>
      <c r="AH162" t="e" vm="1">
        <f t="shared" si="37"/>
        <v>#VALUE!</v>
      </c>
    </row>
    <row r="163" spans="1:34" ht="55.15">
      <c r="A163" t="s">
        <v>273</v>
      </c>
      <c r="B163" t="s">
        <v>273</v>
      </c>
      <c r="C163" s="172" t="s">
        <v>99</v>
      </c>
      <c r="D163" s="172" t="s">
        <v>104</v>
      </c>
      <c r="E163" t="s">
        <v>263</v>
      </c>
      <c r="F163" t="s">
        <v>105</v>
      </c>
      <c r="G163" cm="1">
        <f t="array" ref="G163">IF(OR(ISERROR($I$2),ISERROR($J$2),ISERROR($K$2)),0,IF(
    IF(SUMPRODUCT((TRIM(_xlfn.TEXTSPLIT(C163,"• "))&lt;&gt;"")*COUNTIF(J:J,SUBSTITUTE(TRIM(_xlfn.TEXTSPLIT(C163,"• ")),CHAR(10),"")))&gt;0,1,IF(C163="All",1,0))
    +
    IF(SUMPRODUCT((TRIM(_xlfn.TEXTSPLIT(E163,","))&lt;&gt;"")*COUNTIF(K:K,TRIM(_xlfn.TEXTSPLIT(E163,","))))&gt;0,1,IF(E163="All",1,0))
    +
    IF(SUMPRODUCT((TRIM(_xlfn.TEXTSPLIT(D163,"• "))&lt;&gt;"")*COUNTIF(I:I,SUBSTITUTE(TRIM(_xlfn.TEXTSPLIT(D163,"• ")),CHAR(10),"")))&gt;0,1,IF(D163="All",1,0))
    =3,
    1,
    IF(F163="All",1,0)
))</f>
        <v>0</v>
      </c>
      <c r="N163" s="175" t="e" vm="1">
        <f t="shared" si="33"/>
        <v>#VALUE!</v>
      </c>
      <c r="O163">
        <f t="shared" ref="O163:S172" si="42">IF(O$1="",0,IF(ISNUMBER(SEARCH(O$1,$D163)),1,0))</f>
        <v>0</v>
      </c>
      <c r="P163">
        <f t="shared" si="42"/>
        <v>0</v>
      </c>
      <c r="Q163">
        <f t="shared" si="42"/>
        <v>0</v>
      </c>
      <c r="R163">
        <f t="shared" si="42"/>
        <v>0</v>
      </c>
      <c r="S163">
        <f t="shared" si="42"/>
        <v>0</v>
      </c>
      <c r="T163" s="175"/>
      <c r="U163" s="175"/>
      <c r="V163" s="175"/>
      <c r="W163" t="e" vm="1">
        <f t="shared" si="34"/>
        <v>#VALUE!</v>
      </c>
      <c r="Y163" s="175" t="e" vm="1">
        <f t="shared" si="30"/>
        <v>#VALUE!</v>
      </c>
      <c r="Z163" s="175">
        <f t="shared" si="39"/>
        <v>0</v>
      </c>
      <c r="AA163" s="175">
        <f t="shared" si="39"/>
        <v>0</v>
      </c>
      <c r="AB163" s="175">
        <f t="shared" si="39"/>
        <v>0</v>
      </c>
      <c r="AC163" s="175">
        <f t="shared" si="39"/>
        <v>0</v>
      </c>
      <c r="AD163" t="e" vm="1">
        <f t="shared" si="35"/>
        <v>#VALUE!</v>
      </c>
      <c r="AF163" s="175" t="e" vm="1">
        <f t="shared" si="36"/>
        <v>#VALUE!</v>
      </c>
      <c r="AG163" s="175">
        <f t="shared" si="36"/>
        <v>0</v>
      </c>
      <c r="AH163" t="e" vm="1">
        <f t="shared" si="37"/>
        <v>#VALUE!</v>
      </c>
    </row>
    <row r="164" spans="1:34" ht="55.15">
      <c r="A164" t="s">
        <v>274</v>
      </c>
      <c r="B164" t="s">
        <v>274</v>
      </c>
      <c r="C164" s="172" t="s">
        <v>99</v>
      </c>
      <c r="D164" s="172" t="s">
        <v>104</v>
      </c>
      <c r="E164" t="s">
        <v>263</v>
      </c>
      <c r="F164" t="s">
        <v>105</v>
      </c>
      <c r="G164" cm="1">
        <f t="array" ref="G164">IF(OR(ISERROR($I$2),ISERROR($J$2),ISERROR($K$2)),0,IF(
    IF(SUMPRODUCT((TRIM(_xlfn.TEXTSPLIT(C164,"• "))&lt;&gt;"")*COUNTIF(J:J,SUBSTITUTE(TRIM(_xlfn.TEXTSPLIT(C164,"• ")),CHAR(10),"")))&gt;0,1,IF(C164="All",1,0))
    +
    IF(SUMPRODUCT((TRIM(_xlfn.TEXTSPLIT(E164,","))&lt;&gt;"")*COUNTIF(K:K,TRIM(_xlfn.TEXTSPLIT(E164,","))))&gt;0,1,IF(E164="All",1,0))
    +
    IF(SUMPRODUCT((TRIM(_xlfn.TEXTSPLIT(D164,"• "))&lt;&gt;"")*COUNTIF(I:I,SUBSTITUTE(TRIM(_xlfn.TEXTSPLIT(D164,"• ")),CHAR(10),"")))&gt;0,1,IF(D164="All",1,0))
    =3,
    1,
    IF(F164="All",1,0)
))</f>
        <v>0</v>
      </c>
      <c r="N164" s="175" t="e" vm="1">
        <f t="shared" si="33"/>
        <v>#VALUE!</v>
      </c>
      <c r="O164">
        <f t="shared" si="42"/>
        <v>0</v>
      </c>
      <c r="P164">
        <f t="shared" si="42"/>
        <v>0</v>
      </c>
      <c r="Q164">
        <f t="shared" si="42"/>
        <v>0</v>
      </c>
      <c r="R164">
        <f t="shared" si="42"/>
        <v>0</v>
      </c>
      <c r="S164">
        <f t="shared" si="42"/>
        <v>0</v>
      </c>
      <c r="T164" s="175"/>
      <c r="U164" s="175"/>
      <c r="V164" s="175"/>
      <c r="W164" t="e" vm="1">
        <f t="shared" si="34"/>
        <v>#VALUE!</v>
      </c>
      <c r="Y164" s="175" t="e" vm="1">
        <f t="shared" si="30"/>
        <v>#VALUE!</v>
      </c>
      <c r="Z164" s="175">
        <f t="shared" si="39"/>
        <v>0</v>
      </c>
      <c r="AA164" s="175">
        <f t="shared" si="39"/>
        <v>0</v>
      </c>
      <c r="AB164" s="175">
        <f t="shared" si="39"/>
        <v>0</v>
      </c>
      <c r="AC164" s="175">
        <f t="shared" si="39"/>
        <v>0</v>
      </c>
      <c r="AD164" t="e" vm="1">
        <f t="shared" si="35"/>
        <v>#VALUE!</v>
      </c>
      <c r="AF164" s="175" t="e" vm="1">
        <f t="shared" si="36"/>
        <v>#VALUE!</v>
      </c>
      <c r="AG164" s="175">
        <f t="shared" si="36"/>
        <v>0</v>
      </c>
      <c r="AH164" t="e" vm="1">
        <f t="shared" si="37"/>
        <v>#VALUE!</v>
      </c>
    </row>
    <row r="165" spans="1:34" ht="55.15">
      <c r="A165" t="s">
        <v>275</v>
      </c>
      <c r="B165" t="s">
        <v>275</v>
      </c>
      <c r="C165" s="172" t="s">
        <v>99</v>
      </c>
      <c r="D165" s="172" t="s">
        <v>104</v>
      </c>
      <c r="E165" t="s">
        <v>263</v>
      </c>
      <c r="F165" t="s">
        <v>105</v>
      </c>
      <c r="G165" cm="1">
        <f t="array" ref="G165">IF(OR(ISERROR($I$2),ISERROR($J$2),ISERROR($K$2)),0,IF(
    IF(SUMPRODUCT((TRIM(_xlfn.TEXTSPLIT(C165,"• "))&lt;&gt;"")*COUNTIF(J:J,SUBSTITUTE(TRIM(_xlfn.TEXTSPLIT(C165,"• ")),CHAR(10),"")))&gt;0,1,IF(C165="All",1,0))
    +
    IF(SUMPRODUCT((TRIM(_xlfn.TEXTSPLIT(E165,","))&lt;&gt;"")*COUNTIF(K:K,TRIM(_xlfn.TEXTSPLIT(E165,","))))&gt;0,1,IF(E165="All",1,0))
    +
    IF(SUMPRODUCT((TRIM(_xlfn.TEXTSPLIT(D165,"• "))&lt;&gt;"")*COUNTIF(I:I,SUBSTITUTE(TRIM(_xlfn.TEXTSPLIT(D165,"• ")),CHAR(10),"")))&gt;0,1,IF(D165="All",1,0))
    =3,
    1,
    IF(F165="All",1,0)
))</f>
        <v>0</v>
      </c>
      <c r="N165" s="175" t="e" vm="1">
        <f t="shared" si="33"/>
        <v>#VALUE!</v>
      </c>
      <c r="O165">
        <f t="shared" si="42"/>
        <v>0</v>
      </c>
      <c r="P165">
        <f t="shared" si="42"/>
        <v>0</v>
      </c>
      <c r="Q165">
        <f t="shared" si="42"/>
        <v>0</v>
      </c>
      <c r="R165">
        <f t="shared" si="42"/>
        <v>0</v>
      </c>
      <c r="S165">
        <f t="shared" si="42"/>
        <v>0</v>
      </c>
      <c r="T165" s="175"/>
      <c r="U165" s="175"/>
      <c r="V165" s="175"/>
      <c r="W165" t="e" vm="1">
        <f t="shared" si="34"/>
        <v>#VALUE!</v>
      </c>
      <c r="Y165" s="175" t="e" vm="1">
        <f t="shared" si="30"/>
        <v>#VALUE!</v>
      </c>
      <c r="Z165" s="175">
        <f t="shared" si="39"/>
        <v>0</v>
      </c>
      <c r="AA165" s="175">
        <f t="shared" si="39"/>
        <v>0</v>
      </c>
      <c r="AB165" s="175">
        <f t="shared" si="39"/>
        <v>0</v>
      </c>
      <c r="AC165" s="175">
        <f t="shared" si="39"/>
        <v>0</v>
      </c>
      <c r="AD165" t="e" vm="1">
        <f t="shared" si="35"/>
        <v>#VALUE!</v>
      </c>
      <c r="AF165" s="175" t="e" vm="1">
        <f t="shared" si="36"/>
        <v>#VALUE!</v>
      </c>
      <c r="AG165" s="175">
        <f t="shared" si="36"/>
        <v>0</v>
      </c>
      <c r="AH165" t="e" vm="1">
        <f t="shared" si="37"/>
        <v>#VALUE!</v>
      </c>
    </row>
    <row r="166" spans="1:34" ht="55.15">
      <c r="A166" t="s">
        <v>276</v>
      </c>
      <c r="B166" t="s">
        <v>276</v>
      </c>
      <c r="C166" s="172" t="s">
        <v>99</v>
      </c>
      <c r="D166" s="172" t="s">
        <v>104</v>
      </c>
      <c r="E166" t="s">
        <v>263</v>
      </c>
      <c r="F166" t="s">
        <v>105</v>
      </c>
      <c r="G166" cm="1">
        <f t="array" ref="G166">IF(OR(ISERROR($I$2),ISERROR($J$2),ISERROR($K$2)),0,IF(
    IF(SUMPRODUCT((TRIM(_xlfn.TEXTSPLIT(C166,"• "))&lt;&gt;"")*COUNTIF(J:J,SUBSTITUTE(TRIM(_xlfn.TEXTSPLIT(C166,"• ")),CHAR(10),"")))&gt;0,1,IF(C166="All",1,0))
    +
    IF(SUMPRODUCT((TRIM(_xlfn.TEXTSPLIT(E166,","))&lt;&gt;"")*COUNTIF(K:K,TRIM(_xlfn.TEXTSPLIT(E166,","))))&gt;0,1,IF(E166="All",1,0))
    +
    IF(SUMPRODUCT((TRIM(_xlfn.TEXTSPLIT(D166,"• "))&lt;&gt;"")*COUNTIF(I:I,SUBSTITUTE(TRIM(_xlfn.TEXTSPLIT(D166,"• ")),CHAR(10),"")))&gt;0,1,IF(D166="All",1,0))
    =3,
    1,
    IF(F166="All",1,0)
))</f>
        <v>0</v>
      </c>
      <c r="N166" s="175" t="e" vm="1">
        <f t="shared" si="33"/>
        <v>#VALUE!</v>
      </c>
      <c r="O166">
        <f t="shared" si="42"/>
        <v>0</v>
      </c>
      <c r="P166">
        <f t="shared" si="42"/>
        <v>0</v>
      </c>
      <c r="Q166">
        <f t="shared" si="42"/>
        <v>0</v>
      </c>
      <c r="R166">
        <f t="shared" si="42"/>
        <v>0</v>
      </c>
      <c r="S166">
        <f t="shared" si="42"/>
        <v>0</v>
      </c>
      <c r="T166" s="175"/>
      <c r="U166" s="175"/>
      <c r="V166" s="175"/>
      <c r="W166" t="e" vm="1">
        <f t="shared" si="34"/>
        <v>#VALUE!</v>
      </c>
      <c r="Y166" s="175" t="e" vm="1">
        <f t="shared" si="30"/>
        <v>#VALUE!</v>
      </c>
      <c r="Z166" s="175">
        <f t="shared" si="39"/>
        <v>0</v>
      </c>
      <c r="AA166" s="175">
        <f t="shared" si="39"/>
        <v>0</v>
      </c>
      <c r="AB166" s="175">
        <f t="shared" si="39"/>
        <v>0</v>
      </c>
      <c r="AC166" s="175">
        <f t="shared" si="39"/>
        <v>0</v>
      </c>
      <c r="AD166" t="e" vm="1">
        <f t="shared" si="35"/>
        <v>#VALUE!</v>
      </c>
      <c r="AF166" s="175" t="e" vm="1">
        <f t="shared" si="36"/>
        <v>#VALUE!</v>
      </c>
      <c r="AG166" s="175">
        <f t="shared" si="36"/>
        <v>0</v>
      </c>
      <c r="AH166" t="e" vm="1">
        <f t="shared" si="37"/>
        <v>#VALUE!</v>
      </c>
    </row>
    <row r="167" spans="1:34" ht="55.15">
      <c r="A167" t="s">
        <v>277</v>
      </c>
      <c r="B167" t="s">
        <v>277</v>
      </c>
      <c r="C167" s="172" t="s">
        <v>99</v>
      </c>
      <c r="D167" s="172" t="s">
        <v>104</v>
      </c>
      <c r="E167" t="s">
        <v>263</v>
      </c>
      <c r="F167" t="s">
        <v>105</v>
      </c>
      <c r="G167" cm="1">
        <f t="array" ref="G167">IF(OR(ISERROR($I$2),ISERROR($J$2),ISERROR($K$2)),0,IF(
    IF(SUMPRODUCT((TRIM(_xlfn.TEXTSPLIT(C167,"• "))&lt;&gt;"")*COUNTIF(J:J,SUBSTITUTE(TRIM(_xlfn.TEXTSPLIT(C167,"• ")),CHAR(10),"")))&gt;0,1,IF(C167="All",1,0))
    +
    IF(SUMPRODUCT((TRIM(_xlfn.TEXTSPLIT(E167,","))&lt;&gt;"")*COUNTIF(K:K,TRIM(_xlfn.TEXTSPLIT(E167,","))))&gt;0,1,IF(E167="All",1,0))
    +
    IF(SUMPRODUCT((TRIM(_xlfn.TEXTSPLIT(D167,"• "))&lt;&gt;"")*COUNTIF(I:I,SUBSTITUTE(TRIM(_xlfn.TEXTSPLIT(D167,"• ")),CHAR(10),"")))&gt;0,1,IF(D167="All",1,0))
    =3,
    1,
    IF(F167="All",1,0)
))</f>
        <v>0</v>
      </c>
      <c r="N167" s="175" t="e" vm="1">
        <f t="shared" si="33"/>
        <v>#VALUE!</v>
      </c>
      <c r="O167">
        <f t="shared" si="42"/>
        <v>0</v>
      </c>
      <c r="P167">
        <f t="shared" si="42"/>
        <v>0</v>
      </c>
      <c r="Q167">
        <f t="shared" si="42"/>
        <v>0</v>
      </c>
      <c r="R167">
        <f t="shared" si="42"/>
        <v>0</v>
      </c>
      <c r="S167">
        <f t="shared" si="42"/>
        <v>0</v>
      </c>
      <c r="T167" s="175"/>
      <c r="U167" s="175"/>
      <c r="V167" s="175"/>
      <c r="W167" t="e" vm="1">
        <f t="shared" si="34"/>
        <v>#VALUE!</v>
      </c>
      <c r="Y167" s="175" t="e" vm="1">
        <f t="shared" si="30"/>
        <v>#VALUE!</v>
      </c>
      <c r="Z167" s="175">
        <f t="shared" si="39"/>
        <v>0</v>
      </c>
      <c r="AA167" s="175">
        <f t="shared" si="39"/>
        <v>0</v>
      </c>
      <c r="AB167" s="175">
        <f t="shared" si="39"/>
        <v>0</v>
      </c>
      <c r="AC167" s="175">
        <f t="shared" si="39"/>
        <v>0</v>
      </c>
      <c r="AD167" t="e" vm="1">
        <f t="shared" si="35"/>
        <v>#VALUE!</v>
      </c>
      <c r="AF167" s="175" t="e" vm="1">
        <f t="shared" si="36"/>
        <v>#VALUE!</v>
      </c>
      <c r="AG167" s="175">
        <f t="shared" si="36"/>
        <v>0</v>
      </c>
      <c r="AH167" t="e" vm="1">
        <f t="shared" si="37"/>
        <v>#VALUE!</v>
      </c>
    </row>
    <row r="168" spans="1:34" ht="55.15">
      <c r="A168" t="s">
        <v>278</v>
      </c>
      <c r="B168" t="s">
        <v>278</v>
      </c>
      <c r="C168" s="172" t="s">
        <v>99</v>
      </c>
      <c r="D168" s="172" t="s">
        <v>104</v>
      </c>
      <c r="E168" t="s">
        <v>263</v>
      </c>
      <c r="F168" t="s">
        <v>105</v>
      </c>
      <c r="G168" cm="1">
        <f t="array" ref="G168">IF(OR(ISERROR($I$2),ISERROR($J$2),ISERROR($K$2)),0,IF(
    IF(SUMPRODUCT((TRIM(_xlfn.TEXTSPLIT(C168,"• "))&lt;&gt;"")*COUNTIF(J:J,SUBSTITUTE(TRIM(_xlfn.TEXTSPLIT(C168,"• ")),CHAR(10),"")))&gt;0,1,IF(C168="All",1,0))
    +
    IF(SUMPRODUCT((TRIM(_xlfn.TEXTSPLIT(E168,","))&lt;&gt;"")*COUNTIF(K:K,TRIM(_xlfn.TEXTSPLIT(E168,","))))&gt;0,1,IF(E168="All",1,0))
    +
    IF(SUMPRODUCT((TRIM(_xlfn.TEXTSPLIT(D168,"• "))&lt;&gt;"")*COUNTIF(I:I,SUBSTITUTE(TRIM(_xlfn.TEXTSPLIT(D168,"• ")),CHAR(10),"")))&gt;0,1,IF(D168="All",1,0))
    =3,
    1,
    IF(F168="All",1,0)
))</f>
        <v>0</v>
      </c>
      <c r="N168" s="175" t="e" vm="1">
        <f t="shared" si="33"/>
        <v>#VALUE!</v>
      </c>
      <c r="O168">
        <f t="shared" si="42"/>
        <v>0</v>
      </c>
      <c r="P168">
        <f t="shared" si="42"/>
        <v>0</v>
      </c>
      <c r="Q168">
        <f t="shared" si="42"/>
        <v>0</v>
      </c>
      <c r="R168">
        <f t="shared" si="42"/>
        <v>0</v>
      </c>
      <c r="S168">
        <f t="shared" si="42"/>
        <v>0</v>
      </c>
      <c r="T168" s="175"/>
      <c r="U168" s="175"/>
      <c r="V168" s="175"/>
      <c r="W168" t="e" vm="1">
        <f t="shared" si="34"/>
        <v>#VALUE!</v>
      </c>
      <c r="Y168" s="175" t="e" vm="1">
        <f t="shared" si="30"/>
        <v>#VALUE!</v>
      </c>
      <c r="Z168" s="175">
        <f t="shared" si="39"/>
        <v>0</v>
      </c>
      <c r="AA168" s="175">
        <f t="shared" si="39"/>
        <v>0</v>
      </c>
      <c r="AB168" s="175">
        <f t="shared" si="39"/>
        <v>0</v>
      </c>
      <c r="AC168" s="175">
        <f t="shared" si="39"/>
        <v>0</v>
      </c>
      <c r="AD168" t="e" vm="1">
        <f t="shared" si="35"/>
        <v>#VALUE!</v>
      </c>
      <c r="AF168" s="175" t="e" vm="1">
        <f t="shared" si="36"/>
        <v>#VALUE!</v>
      </c>
      <c r="AG168" s="175">
        <f t="shared" si="36"/>
        <v>0</v>
      </c>
      <c r="AH168" t="e" vm="1">
        <f t="shared" si="37"/>
        <v>#VALUE!</v>
      </c>
    </row>
    <row r="169" spans="1:34" ht="55.15">
      <c r="A169" t="s">
        <v>279</v>
      </c>
      <c r="B169" t="s">
        <v>279</v>
      </c>
      <c r="C169" s="172" t="s">
        <v>99</v>
      </c>
      <c r="D169" s="172" t="s">
        <v>104</v>
      </c>
      <c r="E169" t="s">
        <v>263</v>
      </c>
      <c r="F169" t="s">
        <v>105</v>
      </c>
      <c r="G169" cm="1">
        <f t="array" ref="G169">IF(OR(ISERROR($I$2),ISERROR($J$2),ISERROR($K$2)),0,IF(
    IF(SUMPRODUCT((TRIM(_xlfn.TEXTSPLIT(C169,"• "))&lt;&gt;"")*COUNTIF(J:J,SUBSTITUTE(TRIM(_xlfn.TEXTSPLIT(C169,"• ")),CHAR(10),"")))&gt;0,1,IF(C169="All",1,0))
    +
    IF(SUMPRODUCT((TRIM(_xlfn.TEXTSPLIT(E169,","))&lt;&gt;"")*COUNTIF(K:K,TRIM(_xlfn.TEXTSPLIT(E169,","))))&gt;0,1,IF(E169="All",1,0))
    +
    IF(SUMPRODUCT((TRIM(_xlfn.TEXTSPLIT(D169,"• "))&lt;&gt;"")*COUNTIF(I:I,SUBSTITUTE(TRIM(_xlfn.TEXTSPLIT(D169,"• ")),CHAR(10),"")))&gt;0,1,IF(D169="All",1,0))
    =3,
    1,
    IF(F169="All",1,0)
))</f>
        <v>0</v>
      </c>
      <c r="N169" s="175" t="e" vm="1">
        <f t="shared" si="33"/>
        <v>#VALUE!</v>
      </c>
      <c r="O169">
        <f t="shared" si="42"/>
        <v>0</v>
      </c>
      <c r="P169">
        <f t="shared" si="42"/>
        <v>0</v>
      </c>
      <c r="Q169">
        <f t="shared" si="42"/>
        <v>0</v>
      </c>
      <c r="R169">
        <f t="shared" si="42"/>
        <v>0</v>
      </c>
      <c r="S169">
        <f t="shared" si="42"/>
        <v>0</v>
      </c>
      <c r="T169" s="175"/>
      <c r="U169" s="175"/>
      <c r="V169" s="175"/>
      <c r="W169" t="e" vm="1">
        <f t="shared" si="34"/>
        <v>#VALUE!</v>
      </c>
      <c r="Y169" s="175" t="e" vm="1">
        <f t="shared" si="30"/>
        <v>#VALUE!</v>
      </c>
      <c r="Z169" s="175">
        <f t="shared" si="39"/>
        <v>0</v>
      </c>
      <c r="AA169" s="175">
        <f t="shared" si="39"/>
        <v>0</v>
      </c>
      <c r="AB169" s="175">
        <f t="shared" si="39"/>
        <v>0</v>
      </c>
      <c r="AC169" s="175">
        <f t="shared" si="39"/>
        <v>0</v>
      </c>
      <c r="AD169" t="e" vm="1">
        <f t="shared" si="35"/>
        <v>#VALUE!</v>
      </c>
      <c r="AF169" s="175" t="e" vm="1">
        <f t="shared" si="36"/>
        <v>#VALUE!</v>
      </c>
      <c r="AG169" s="175">
        <f t="shared" si="36"/>
        <v>0</v>
      </c>
      <c r="AH169" t="e" vm="1">
        <f t="shared" si="37"/>
        <v>#VALUE!</v>
      </c>
    </row>
    <row r="170" spans="1:34" ht="55.15">
      <c r="A170" t="s">
        <v>280</v>
      </c>
      <c r="B170" t="s">
        <v>280</v>
      </c>
      <c r="C170" s="172" t="s">
        <v>99</v>
      </c>
      <c r="D170" s="172" t="s">
        <v>104</v>
      </c>
      <c r="E170" t="s">
        <v>263</v>
      </c>
      <c r="F170" t="s">
        <v>105</v>
      </c>
      <c r="G170" cm="1">
        <f t="array" ref="G170">IF(OR(ISERROR($I$2),ISERROR($J$2),ISERROR($K$2)),0,IF(
    IF(SUMPRODUCT((TRIM(_xlfn.TEXTSPLIT(C170,"• "))&lt;&gt;"")*COUNTIF(J:J,SUBSTITUTE(TRIM(_xlfn.TEXTSPLIT(C170,"• ")),CHAR(10),"")))&gt;0,1,IF(C170="All",1,0))
    +
    IF(SUMPRODUCT((TRIM(_xlfn.TEXTSPLIT(E170,","))&lt;&gt;"")*COUNTIF(K:K,TRIM(_xlfn.TEXTSPLIT(E170,","))))&gt;0,1,IF(E170="All",1,0))
    +
    IF(SUMPRODUCT((TRIM(_xlfn.TEXTSPLIT(D170,"• "))&lt;&gt;"")*COUNTIF(I:I,SUBSTITUTE(TRIM(_xlfn.TEXTSPLIT(D170,"• ")),CHAR(10),"")))&gt;0,1,IF(D170="All",1,0))
    =3,
    1,
    IF(F170="All",1,0)
))</f>
        <v>0</v>
      </c>
      <c r="N170" s="175" t="e" vm="1">
        <f t="shared" si="33"/>
        <v>#VALUE!</v>
      </c>
      <c r="O170">
        <f t="shared" si="42"/>
        <v>0</v>
      </c>
      <c r="P170">
        <f t="shared" si="42"/>
        <v>0</v>
      </c>
      <c r="Q170">
        <f t="shared" si="42"/>
        <v>0</v>
      </c>
      <c r="R170">
        <f t="shared" si="42"/>
        <v>0</v>
      </c>
      <c r="S170">
        <f t="shared" si="42"/>
        <v>0</v>
      </c>
      <c r="T170" s="175"/>
      <c r="U170" s="175"/>
      <c r="V170" s="175"/>
      <c r="W170" t="e" vm="1">
        <f t="shared" si="34"/>
        <v>#VALUE!</v>
      </c>
      <c r="Y170" s="175" t="e" vm="1">
        <f t="shared" si="30"/>
        <v>#VALUE!</v>
      </c>
      <c r="Z170" s="175">
        <f t="shared" si="39"/>
        <v>0</v>
      </c>
      <c r="AA170" s="175">
        <f t="shared" si="39"/>
        <v>0</v>
      </c>
      <c r="AB170" s="175">
        <f t="shared" si="39"/>
        <v>0</v>
      </c>
      <c r="AC170" s="175">
        <f t="shared" si="39"/>
        <v>0</v>
      </c>
      <c r="AD170" t="e" vm="1">
        <f t="shared" si="35"/>
        <v>#VALUE!</v>
      </c>
      <c r="AF170" s="175" t="e" vm="1">
        <f t="shared" si="36"/>
        <v>#VALUE!</v>
      </c>
      <c r="AG170" s="175">
        <f t="shared" si="36"/>
        <v>0</v>
      </c>
      <c r="AH170" t="e" vm="1">
        <f t="shared" si="37"/>
        <v>#VALUE!</v>
      </c>
    </row>
    <row r="171" spans="1:34" ht="55.15">
      <c r="A171" t="s">
        <v>281</v>
      </c>
      <c r="B171" t="s">
        <v>281</v>
      </c>
      <c r="C171" s="172" t="s">
        <v>99</v>
      </c>
      <c r="D171" s="172" t="s">
        <v>104</v>
      </c>
      <c r="E171" t="s">
        <v>263</v>
      </c>
      <c r="F171" t="s">
        <v>105</v>
      </c>
      <c r="G171" cm="1">
        <f t="array" ref="G171">IF(OR(ISERROR($I$2),ISERROR($J$2),ISERROR($K$2)),0,IF(
    IF(SUMPRODUCT((TRIM(_xlfn.TEXTSPLIT(C171,"• "))&lt;&gt;"")*COUNTIF(J:J,SUBSTITUTE(TRIM(_xlfn.TEXTSPLIT(C171,"• ")),CHAR(10),"")))&gt;0,1,IF(C171="All",1,0))
    +
    IF(SUMPRODUCT((TRIM(_xlfn.TEXTSPLIT(E171,","))&lt;&gt;"")*COUNTIF(K:K,TRIM(_xlfn.TEXTSPLIT(E171,","))))&gt;0,1,IF(E171="All",1,0))
    +
    IF(SUMPRODUCT((TRIM(_xlfn.TEXTSPLIT(D171,"• "))&lt;&gt;"")*COUNTIF(I:I,SUBSTITUTE(TRIM(_xlfn.TEXTSPLIT(D171,"• ")),CHAR(10),"")))&gt;0,1,IF(D171="All",1,0))
    =3,
    1,
    IF(F171="All",1,0)
))</f>
        <v>0</v>
      </c>
      <c r="N171" s="175" t="e" vm="1">
        <f t="shared" si="33"/>
        <v>#VALUE!</v>
      </c>
      <c r="O171">
        <f t="shared" si="42"/>
        <v>0</v>
      </c>
      <c r="P171">
        <f t="shared" si="42"/>
        <v>0</v>
      </c>
      <c r="Q171">
        <f t="shared" si="42"/>
        <v>0</v>
      </c>
      <c r="R171">
        <f t="shared" si="42"/>
        <v>0</v>
      </c>
      <c r="S171">
        <f t="shared" si="42"/>
        <v>0</v>
      </c>
      <c r="T171" s="175"/>
      <c r="U171" s="175"/>
      <c r="V171" s="175"/>
      <c r="W171" t="e" vm="1">
        <f t="shared" si="34"/>
        <v>#VALUE!</v>
      </c>
      <c r="Y171" s="175" t="e" vm="1">
        <f t="shared" si="30"/>
        <v>#VALUE!</v>
      </c>
      <c r="Z171" s="175">
        <f t="shared" si="39"/>
        <v>0</v>
      </c>
      <c r="AA171" s="175">
        <f t="shared" si="39"/>
        <v>0</v>
      </c>
      <c r="AB171" s="175">
        <f t="shared" si="39"/>
        <v>0</v>
      </c>
      <c r="AC171" s="175">
        <f t="shared" si="39"/>
        <v>0</v>
      </c>
      <c r="AD171" t="e" vm="1">
        <f t="shared" si="35"/>
        <v>#VALUE!</v>
      </c>
      <c r="AF171" s="175" t="e" vm="1">
        <f t="shared" si="36"/>
        <v>#VALUE!</v>
      </c>
      <c r="AG171" s="175">
        <f t="shared" si="36"/>
        <v>0</v>
      </c>
      <c r="AH171" t="e" vm="1">
        <f t="shared" si="37"/>
        <v>#VALUE!</v>
      </c>
    </row>
    <row r="172" spans="1:34" ht="55.15">
      <c r="A172" t="s">
        <v>282</v>
      </c>
      <c r="B172" t="s">
        <v>282</v>
      </c>
      <c r="C172" s="172" t="s">
        <v>99</v>
      </c>
      <c r="D172" s="172" t="s">
        <v>104</v>
      </c>
      <c r="E172" t="s">
        <v>263</v>
      </c>
      <c r="F172" t="s">
        <v>105</v>
      </c>
      <c r="G172" cm="1">
        <f t="array" ref="G172">IF(OR(ISERROR($I$2),ISERROR($J$2),ISERROR($K$2)),0,IF(
    IF(SUMPRODUCT((TRIM(_xlfn.TEXTSPLIT(C172,"• "))&lt;&gt;"")*COUNTIF(J:J,SUBSTITUTE(TRIM(_xlfn.TEXTSPLIT(C172,"• ")),CHAR(10),"")))&gt;0,1,IF(C172="All",1,0))
    +
    IF(SUMPRODUCT((TRIM(_xlfn.TEXTSPLIT(E172,","))&lt;&gt;"")*COUNTIF(K:K,TRIM(_xlfn.TEXTSPLIT(E172,","))))&gt;0,1,IF(E172="All",1,0))
    +
    IF(SUMPRODUCT((TRIM(_xlfn.TEXTSPLIT(D172,"• "))&lt;&gt;"")*COUNTIF(I:I,SUBSTITUTE(TRIM(_xlfn.TEXTSPLIT(D172,"• ")),CHAR(10),"")))&gt;0,1,IF(D172="All",1,0))
    =3,
    1,
    IF(F172="All",1,0)
))</f>
        <v>0</v>
      </c>
      <c r="N172" s="175" t="e" vm="1">
        <f t="shared" si="33"/>
        <v>#VALUE!</v>
      </c>
      <c r="O172">
        <f t="shared" si="42"/>
        <v>0</v>
      </c>
      <c r="P172">
        <f t="shared" si="42"/>
        <v>0</v>
      </c>
      <c r="Q172">
        <f t="shared" si="42"/>
        <v>0</v>
      </c>
      <c r="R172">
        <f t="shared" si="42"/>
        <v>0</v>
      </c>
      <c r="S172">
        <f t="shared" si="42"/>
        <v>0</v>
      </c>
      <c r="T172" s="175"/>
      <c r="U172" s="175"/>
      <c r="V172" s="175"/>
      <c r="W172" t="e" vm="1">
        <f t="shared" si="34"/>
        <v>#VALUE!</v>
      </c>
      <c r="Y172" s="175" t="e" vm="1">
        <f t="shared" si="30"/>
        <v>#VALUE!</v>
      </c>
      <c r="Z172" s="175">
        <f t="shared" si="39"/>
        <v>0</v>
      </c>
      <c r="AA172" s="175">
        <f t="shared" ref="Z172:AC203" si="43">IF(AA$1="",0,IF(ISNUMBER(SEARCH(AA$1,$C172)),1,0))</f>
        <v>0</v>
      </c>
      <c r="AB172" s="175">
        <f t="shared" si="43"/>
        <v>0</v>
      </c>
      <c r="AC172" s="175">
        <f t="shared" si="43"/>
        <v>0</v>
      </c>
      <c r="AD172" t="e" vm="1">
        <f t="shared" si="35"/>
        <v>#VALUE!</v>
      </c>
      <c r="AF172" s="175" t="e" vm="1">
        <f t="shared" si="36"/>
        <v>#VALUE!</v>
      </c>
      <c r="AG172" s="175">
        <f t="shared" si="36"/>
        <v>0</v>
      </c>
      <c r="AH172" t="e" vm="1">
        <f t="shared" si="37"/>
        <v>#VALUE!</v>
      </c>
    </row>
    <row r="173" spans="1:34" ht="55.15">
      <c r="A173" t="s">
        <v>283</v>
      </c>
      <c r="B173" t="s">
        <v>283</v>
      </c>
      <c r="C173" s="172" t="s">
        <v>99</v>
      </c>
      <c r="D173" s="172" t="s">
        <v>104</v>
      </c>
      <c r="E173" t="s">
        <v>263</v>
      </c>
      <c r="F173" t="s">
        <v>105</v>
      </c>
      <c r="G173" cm="1">
        <f t="array" ref="G173">IF(OR(ISERROR($I$2),ISERROR($J$2),ISERROR($K$2)),0,IF(
    IF(SUMPRODUCT((TRIM(_xlfn.TEXTSPLIT(C173,"• "))&lt;&gt;"")*COUNTIF(J:J,SUBSTITUTE(TRIM(_xlfn.TEXTSPLIT(C173,"• ")),CHAR(10),"")))&gt;0,1,IF(C173="All",1,0))
    +
    IF(SUMPRODUCT((TRIM(_xlfn.TEXTSPLIT(E173,","))&lt;&gt;"")*COUNTIF(K:K,TRIM(_xlfn.TEXTSPLIT(E173,","))))&gt;0,1,IF(E173="All",1,0))
    +
    IF(SUMPRODUCT((TRIM(_xlfn.TEXTSPLIT(D173,"• "))&lt;&gt;"")*COUNTIF(I:I,SUBSTITUTE(TRIM(_xlfn.TEXTSPLIT(D173,"• ")),CHAR(10),"")))&gt;0,1,IF(D173="All",1,0))
    =3,
    1,
    IF(F173="All",1,0)
))</f>
        <v>0</v>
      </c>
      <c r="N173" s="175" t="e" vm="1">
        <f t="shared" si="33"/>
        <v>#VALUE!</v>
      </c>
      <c r="O173">
        <f t="shared" ref="O173:S182" si="44">IF(O$1="",0,IF(ISNUMBER(SEARCH(O$1,$D173)),1,0))</f>
        <v>0</v>
      </c>
      <c r="P173">
        <f t="shared" si="44"/>
        <v>0</v>
      </c>
      <c r="Q173">
        <f t="shared" si="44"/>
        <v>0</v>
      </c>
      <c r="R173">
        <f t="shared" si="44"/>
        <v>0</v>
      </c>
      <c r="S173">
        <f t="shared" si="44"/>
        <v>0</v>
      </c>
      <c r="T173" s="175"/>
      <c r="U173" s="175"/>
      <c r="V173" s="175"/>
      <c r="W173" t="e" vm="1">
        <f t="shared" si="34"/>
        <v>#VALUE!</v>
      </c>
      <c r="Y173" s="175" t="e" vm="1">
        <f t="shared" ref="Y173:Y212" si="45">IF(Y$1="",0,IF(ISNUMBER(SEARCH(Y$1,$C173)),1,0))</f>
        <v>#VALUE!</v>
      </c>
      <c r="Z173" s="175">
        <f t="shared" si="43"/>
        <v>0</v>
      </c>
      <c r="AA173" s="175">
        <f t="shared" si="43"/>
        <v>0</v>
      </c>
      <c r="AB173" s="175">
        <f t="shared" si="43"/>
        <v>0</v>
      </c>
      <c r="AC173" s="175">
        <f t="shared" si="43"/>
        <v>0</v>
      </c>
      <c r="AD173" t="e" vm="1">
        <f t="shared" si="35"/>
        <v>#VALUE!</v>
      </c>
      <c r="AF173" s="175" t="e" vm="1">
        <f t="shared" si="36"/>
        <v>#VALUE!</v>
      </c>
      <c r="AG173" s="175">
        <f t="shared" si="36"/>
        <v>0</v>
      </c>
      <c r="AH173" t="e" vm="1">
        <f t="shared" si="37"/>
        <v>#VALUE!</v>
      </c>
    </row>
    <row r="174" spans="1:34" ht="55.15">
      <c r="A174" t="s">
        <v>284</v>
      </c>
      <c r="B174" t="s">
        <v>284</v>
      </c>
      <c r="C174" s="172" t="s">
        <v>99</v>
      </c>
      <c r="D174" s="172" t="s">
        <v>104</v>
      </c>
      <c r="E174" t="s">
        <v>263</v>
      </c>
      <c r="F174" t="s">
        <v>105</v>
      </c>
      <c r="G174" cm="1">
        <f t="array" ref="G174">IF(OR(ISERROR($I$2),ISERROR($J$2),ISERROR($K$2)),0,IF(
    IF(SUMPRODUCT((TRIM(_xlfn.TEXTSPLIT(C174,"• "))&lt;&gt;"")*COUNTIF(J:J,SUBSTITUTE(TRIM(_xlfn.TEXTSPLIT(C174,"• ")),CHAR(10),"")))&gt;0,1,IF(C174="All",1,0))
    +
    IF(SUMPRODUCT((TRIM(_xlfn.TEXTSPLIT(E174,","))&lt;&gt;"")*COUNTIF(K:K,TRIM(_xlfn.TEXTSPLIT(E174,","))))&gt;0,1,IF(E174="All",1,0))
    +
    IF(SUMPRODUCT((TRIM(_xlfn.TEXTSPLIT(D174,"• "))&lt;&gt;"")*COUNTIF(I:I,SUBSTITUTE(TRIM(_xlfn.TEXTSPLIT(D174,"• ")),CHAR(10),"")))&gt;0,1,IF(D174="All",1,0))
    =3,
    1,
    IF(F174="All",1,0)
))</f>
        <v>0</v>
      </c>
      <c r="N174" s="175" t="e" vm="1">
        <f t="shared" si="33"/>
        <v>#VALUE!</v>
      </c>
      <c r="O174">
        <f t="shared" si="44"/>
        <v>0</v>
      </c>
      <c r="P174">
        <f t="shared" si="44"/>
        <v>0</v>
      </c>
      <c r="Q174">
        <f t="shared" si="44"/>
        <v>0</v>
      </c>
      <c r="R174">
        <f t="shared" si="44"/>
        <v>0</v>
      </c>
      <c r="S174">
        <f t="shared" si="44"/>
        <v>0</v>
      </c>
      <c r="T174" s="175"/>
      <c r="U174" s="175"/>
      <c r="V174" s="175"/>
      <c r="W174" t="e" vm="1">
        <f t="shared" si="34"/>
        <v>#VALUE!</v>
      </c>
      <c r="Y174" s="175" t="e" vm="1">
        <f t="shared" si="45"/>
        <v>#VALUE!</v>
      </c>
      <c r="Z174" s="175">
        <f t="shared" si="43"/>
        <v>0</v>
      </c>
      <c r="AA174" s="175">
        <f t="shared" si="43"/>
        <v>0</v>
      </c>
      <c r="AB174" s="175">
        <f t="shared" si="43"/>
        <v>0</v>
      </c>
      <c r="AC174" s="175">
        <f t="shared" si="43"/>
        <v>0</v>
      </c>
      <c r="AD174" t="e" vm="1">
        <f t="shared" si="35"/>
        <v>#VALUE!</v>
      </c>
      <c r="AF174" s="175" t="e" vm="1">
        <f t="shared" si="36"/>
        <v>#VALUE!</v>
      </c>
      <c r="AG174" s="175">
        <f t="shared" si="36"/>
        <v>0</v>
      </c>
      <c r="AH174" t="e" vm="1">
        <f t="shared" si="37"/>
        <v>#VALUE!</v>
      </c>
    </row>
    <row r="175" spans="1:34" ht="55.15">
      <c r="A175" t="s">
        <v>285</v>
      </c>
      <c r="B175" t="s">
        <v>285</v>
      </c>
      <c r="C175" s="172" t="s">
        <v>99</v>
      </c>
      <c r="D175" s="172" t="s">
        <v>104</v>
      </c>
      <c r="E175" t="s">
        <v>263</v>
      </c>
      <c r="F175" t="s">
        <v>105</v>
      </c>
      <c r="G175" cm="1">
        <f t="array" ref="G175">IF(OR(ISERROR($I$2),ISERROR($J$2),ISERROR($K$2)),0,IF(
    IF(SUMPRODUCT((TRIM(_xlfn.TEXTSPLIT(C175,"• "))&lt;&gt;"")*COUNTIF(J:J,SUBSTITUTE(TRIM(_xlfn.TEXTSPLIT(C175,"• ")),CHAR(10),"")))&gt;0,1,IF(C175="All",1,0))
    +
    IF(SUMPRODUCT((TRIM(_xlfn.TEXTSPLIT(E175,","))&lt;&gt;"")*COUNTIF(K:K,TRIM(_xlfn.TEXTSPLIT(E175,","))))&gt;0,1,IF(E175="All",1,0))
    +
    IF(SUMPRODUCT((TRIM(_xlfn.TEXTSPLIT(D175,"• "))&lt;&gt;"")*COUNTIF(I:I,SUBSTITUTE(TRIM(_xlfn.TEXTSPLIT(D175,"• ")),CHAR(10),"")))&gt;0,1,IF(D175="All",1,0))
    =3,
    1,
    IF(F175="All",1,0)
))</f>
        <v>0</v>
      </c>
      <c r="N175" s="175" t="e" vm="1">
        <f t="shared" si="33"/>
        <v>#VALUE!</v>
      </c>
      <c r="O175">
        <f t="shared" si="44"/>
        <v>0</v>
      </c>
      <c r="P175">
        <f t="shared" si="44"/>
        <v>0</v>
      </c>
      <c r="Q175">
        <f t="shared" si="44"/>
        <v>0</v>
      </c>
      <c r="R175">
        <f t="shared" si="44"/>
        <v>0</v>
      </c>
      <c r="S175">
        <f t="shared" si="44"/>
        <v>0</v>
      </c>
      <c r="T175" s="175"/>
      <c r="U175" s="175"/>
      <c r="V175" s="175"/>
      <c r="W175" t="e" vm="1">
        <f t="shared" si="34"/>
        <v>#VALUE!</v>
      </c>
      <c r="Y175" s="175" t="e" vm="1">
        <f t="shared" si="45"/>
        <v>#VALUE!</v>
      </c>
      <c r="Z175" s="175">
        <f t="shared" si="43"/>
        <v>0</v>
      </c>
      <c r="AA175" s="175">
        <f t="shared" si="43"/>
        <v>0</v>
      </c>
      <c r="AB175" s="175">
        <f t="shared" si="43"/>
        <v>0</v>
      </c>
      <c r="AC175" s="175">
        <f t="shared" si="43"/>
        <v>0</v>
      </c>
      <c r="AD175" t="e" vm="1">
        <f t="shared" si="35"/>
        <v>#VALUE!</v>
      </c>
      <c r="AF175" s="175" t="e" vm="1">
        <f t="shared" si="36"/>
        <v>#VALUE!</v>
      </c>
      <c r="AG175" s="175">
        <f t="shared" si="36"/>
        <v>0</v>
      </c>
      <c r="AH175" t="e" vm="1">
        <f t="shared" si="37"/>
        <v>#VALUE!</v>
      </c>
    </row>
    <row r="176" spans="1:34" ht="55.15">
      <c r="A176" t="s">
        <v>286</v>
      </c>
      <c r="B176" t="s">
        <v>286</v>
      </c>
      <c r="C176" s="172" t="s">
        <v>99</v>
      </c>
      <c r="D176" s="172" t="s">
        <v>104</v>
      </c>
      <c r="E176" t="s">
        <v>263</v>
      </c>
      <c r="F176" t="s">
        <v>105</v>
      </c>
      <c r="G176" cm="1">
        <f t="array" ref="G176">IF(OR(ISERROR($I$2),ISERROR($J$2),ISERROR($K$2)),0,IF(
    IF(SUMPRODUCT((TRIM(_xlfn.TEXTSPLIT(C176,"• "))&lt;&gt;"")*COUNTIF(J:J,SUBSTITUTE(TRIM(_xlfn.TEXTSPLIT(C176,"• ")),CHAR(10),"")))&gt;0,1,IF(C176="All",1,0))
    +
    IF(SUMPRODUCT((TRIM(_xlfn.TEXTSPLIT(E176,","))&lt;&gt;"")*COUNTIF(K:K,TRIM(_xlfn.TEXTSPLIT(E176,","))))&gt;0,1,IF(E176="All",1,0))
    +
    IF(SUMPRODUCT((TRIM(_xlfn.TEXTSPLIT(D176,"• "))&lt;&gt;"")*COUNTIF(I:I,SUBSTITUTE(TRIM(_xlfn.TEXTSPLIT(D176,"• ")),CHAR(10),"")))&gt;0,1,IF(D176="All",1,0))
    =3,
    1,
    IF(F176="All",1,0)
))</f>
        <v>0</v>
      </c>
      <c r="N176" s="175" t="e" vm="1">
        <f t="shared" si="33"/>
        <v>#VALUE!</v>
      </c>
      <c r="O176">
        <f t="shared" si="44"/>
        <v>0</v>
      </c>
      <c r="P176">
        <f t="shared" si="44"/>
        <v>0</v>
      </c>
      <c r="Q176">
        <f t="shared" si="44"/>
        <v>0</v>
      </c>
      <c r="R176">
        <f t="shared" si="44"/>
        <v>0</v>
      </c>
      <c r="S176">
        <f t="shared" si="44"/>
        <v>0</v>
      </c>
      <c r="T176" s="175"/>
      <c r="U176" s="175"/>
      <c r="V176" s="175"/>
      <c r="W176" t="e" vm="1">
        <f t="shared" si="34"/>
        <v>#VALUE!</v>
      </c>
      <c r="Y176" s="175" t="e" vm="1">
        <f t="shared" si="45"/>
        <v>#VALUE!</v>
      </c>
      <c r="Z176" s="175">
        <f t="shared" si="43"/>
        <v>0</v>
      </c>
      <c r="AA176" s="175">
        <f t="shared" si="43"/>
        <v>0</v>
      </c>
      <c r="AB176" s="175">
        <f t="shared" si="43"/>
        <v>0</v>
      </c>
      <c r="AC176" s="175">
        <f t="shared" si="43"/>
        <v>0</v>
      </c>
      <c r="AD176" t="e" vm="1">
        <f t="shared" si="35"/>
        <v>#VALUE!</v>
      </c>
      <c r="AF176" s="175" t="e" vm="1">
        <f t="shared" si="36"/>
        <v>#VALUE!</v>
      </c>
      <c r="AG176" s="175">
        <f t="shared" si="36"/>
        <v>0</v>
      </c>
      <c r="AH176" t="e" vm="1">
        <f t="shared" si="37"/>
        <v>#VALUE!</v>
      </c>
    </row>
    <row r="177" spans="1:34" ht="55.15">
      <c r="A177" t="s">
        <v>287</v>
      </c>
      <c r="B177" t="s">
        <v>287</v>
      </c>
      <c r="C177" s="172" t="s">
        <v>99</v>
      </c>
      <c r="D177" s="172" t="s">
        <v>104</v>
      </c>
      <c r="E177" t="s">
        <v>263</v>
      </c>
      <c r="F177" t="s">
        <v>105</v>
      </c>
      <c r="G177" cm="1">
        <f t="array" ref="G177">IF(OR(ISERROR($I$2),ISERROR($J$2),ISERROR($K$2)),0,IF(
    IF(SUMPRODUCT((TRIM(_xlfn.TEXTSPLIT(C177,"• "))&lt;&gt;"")*COUNTIF(J:J,SUBSTITUTE(TRIM(_xlfn.TEXTSPLIT(C177,"• ")),CHAR(10),"")))&gt;0,1,IF(C177="All",1,0))
    +
    IF(SUMPRODUCT((TRIM(_xlfn.TEXTSPLIT(E177,","))&lt;&gt;"")*COUNTIF(K:K,TRIM(_xlfn.TEXTSPLIT(E177,","))))&gt;0,1,IF(E177="All",1,0))
    +
    IF(SUMPRODUCT((TRIM(_xlfn.TEXTSPLIT(D177,"• "))&lt;&gt;"")*COUNTIF(I:I,SUBSTITUTE(TRIM(_xlfn.TEXTSPLIT(D177,"• ")),CHAR(10),"")))&gt;0,1,IF(D177="All",1,0))
    =3,
    1,
    IF(F177="All",1,0)
))</f>
        <v>0</v>
      </c>
      <c r="N177" s="175" t="e" vm="1">
        <f t="shared" si="33"/>
        <v>#VALUE!</v>
      </c>
      <c r="O177">
        <f t="shared" si="44"/>
        <v>0</v>
      </c>
      <c r="P177">
        <f t="shared" si="44"/>
        <v>0</v>
      </c>
      <c r="Q177">
        <f t="shared" si="44"/>
        <v>0</v>
      </c>
      <c r="R177">
        <f t="shared" si="44"/>
        <v>0</v>
      </c>
      <c r="S177">
        <f t="shared" si="44"/>
        <v>0</v>
      </c>
      <c r="T177" s="175"/>
      <c r="U177" s="175"/>
      <c r="V177" s="175"/>
      <c r="W177" t="e" vm="1">
        <f t="shared" si="34"/>
        <v>#VALUE!</v>
      </c>
      <c r="Y177" s="175" t="e" vm="1">
        <f t="shared" si="45"/>
        <v>#VALUE!</v>
      </c>
      <c r="Z177" s="175">
        <f t="shared" si="43"/>
        <v>0</v>
      </c>
      <c r="AA177" s="175">
        <f t="shared" si="43"/>
        <v>0</v>
      </c>
      <c r="AB177" s="175">
        <f t="shared" si="43"/>
        <v>0</v>
      </c>
      <c r="AC177" s="175">
        <f t="shared" si="43"/>
        <v>0</v>
      </c>
      <c r="AD177" t="e" vm="1">
        <f t="shared" si="35"/>
        <v>#VALUE!</v>
      </c>
      <c r="AF177" s="175" t="e" vm="1">
        <f t="shared" si="36"/>
        <v>#VALUE!</v>
      </c>
      <c r="AG177" s="175">
        <f t="shared" si="36"/>
        <v>0</v>
      </c>
      <c r="AH177" t="e" vm="1">
        <f t="shared" si="37"/>
        <v>#VALUE!</v>
      </c>
    </row>
    <row r="178" spans="1:34" ht="55.15">
      <c r="A178" t="s">
        <v>288</v>
      </c>
      <c r="B178" t="s">
        <v>288</v>
      </c>
      <c r="C178" s="172" t="s">
        <v>99</v>
      </c>
      <c r="D178" s="172" t="s">
        <v>104</v>
      </c>
      <c r="E178" t="s">
        <v>263</v>
      </c>
      <c r="F178" t="s">
        <v>105</v>
      </c>
      <c r="G178" cm="1">
        <f t="array" ref="G178">IF(OR(ISERROR($I$2),ISERROR($J$2),ISERROR($K$2)),0,IF(
    IF(SUMPRODUCT((TRIM(_xlfn.TEXTSPLIT(C178,"• "))&lt;&gt;"")*COUNTIF(J:J,SUBSTITUTE(TRIM(_xlfn.TEXTSPLIT(C178,"• ")),CHAR(10),"")))&gt;0,1,IF(C178="All",1,0))
    +
    IF(SUMPRODUCT((TRIM(_xlfn.TEXTSPLIT(E178,","))&lt;&gt;"")*COUNTIF(K:K,TRIM(_xlfn.TEXTSPLIT(E178,","))))&gt;0,1,IF(E178="All",1,0))
    +
    IF(SUMPRODUCT((TRIM(_xlfn.TEXTSPLIT(D178,"• "))&lt;&gt;"")*COUNTIF(I:I,SUBSTITUTE(TRIM(_xlfn.TEXTSPLIT(D178,"• ")),CHAR(10),"")))&gt;0,1,IF(D178="All",1,0))
    =3,
    1,
    IF(F178="All",1,0)
))</f>
        <v>0</v>
      </c>
      <c r="N178" s="175" t="e" vm="1">
        <f t="shared" si="33"/>
        <v>#VALUE!</v>
      </c>
      <c r="O178">
        <f t="shared" si="44"/>
        <v>0</v>
      </c>
      <c r="P178">
        <f t="shared" si="44"/>
        <v>0</v>
      </c>
      <c r="Q178">
        <f t="shared" si="44"/>
        <v>0</v>
      </c>
      <c r="R178">
        <f t="shared" si="44"/>
        <v>0</v>
      </c>
      <c r="S178">
        <f t="shared" si="44"/>
        <v>0</v>
      </c>
      <c r="T178" s="175"/>
      <c r="U178" s="175"/>
      <c r="V178" s="175"/>
      <c r="W178" t="e" vm="1">
        <f t="shared" si="34"/>
        <v>#VALUE!</v>
      </c>
      <c r="Y178" s="175" t="e" vm="1">
        <f t="shared" si="45"/>
        <v>#VALUE!</v>
      </c>
      <c r="Z178" s="175">
        <f t="shared" si="43"/>
        <v>0</v>
      </c>
      <c r="AA178" s="175">
        <f t="shared" si="43"/>
        <v>0</v>
      </c>
      <c r="AB178" s="175">
        <f t="shared" si="43"/>
        <v>0</v>
      </c>
      <c r="AC178" s="175">
        <f t="shared" si="43"/>
        <v>0</v>
      </c>
      <c r="AD178" t="e" vm="1">
        <f t="shared" si="35"/>
        <v>#VALUE!</v>
      </c>
      <c r="AF178" s="175" t="e" vm="1">
        <f t="shared" si="36"/>
        <v>#VALUE!</v>
      </c>
      <c r="AG178" s="175">
        <f t="shared" si="36"/>
        <v>0</v>
      </c>
      <c r="AH178" t="e" vm="1">
        <f t="shared" si="37"/>
        <v>#VALUE!</v>
      </c>
    </row>
    <row r="179" spans="1:34" ht="55.15">
      <c r="A179" t="s">
        <v>289</v>
      </c>
      <c r="B179" t="s">
        <v>289</v>
      </c>
      <c r="C179" s="172" t="s">
        <v>99</v>
      </c>
      <c r="D179" s="172" t="s">
        <v>104</v>
      </c>
      <c r="E179" t="s">
        <v>263</v>
      </c>
      <c r="F179" t="s">
        <v>105</v>
      </c>
      <c r="G179" cm="1">
        <f t="array" ref="G179">IF(OR(ISERROR($I$2),ISERROR($J$2),ISERROR($K$2)),0,IF(
    IF(SUMPRODUCT((TRIM(_xlfn.TEXTSPLIT(C179,"• "))&lt;&gt;"")*COUNTIF(J:J,SUBSTITUTE(TRIM(_xlfn.TEXTSPLIT(C179,"• ")),CHAR(10),"")))&gt;0,1,IF(C179="All",1,0))
    +
    IF(SUMPRODUCT((TRIM(_xlfn.TEXTSPLIT(E179,","))&lt;&gt;"")*COUNTIF(K:K,TRIM(_xlfn.TEXTSPLIT(E179,","))))&gt;0,1,IF(E179="All",1,0))
    +
    IF(SUMPRODUCT((TRIM(_xlfn.TEXTSPLIT(D179,"• "))&lt;&gt;"")*COUNTIF(I:I,SUBSTITUTE(TRIM(_xlfn.TEXTSPLIT(D179,"• ")),CHAR(10),"")))&gt;0,1,IF(D179="All",1,0))
    =3,
    1,
    IF(F179="All",1,0)
))</f>
        <v>0</v>
      </c>
      <c r="N179" s="175" t="e" vm="1">
        <f t="shared" si="33"/>
        <v>#VALUE!</v>
      </c>
      <c r="O179">
        <f t="shared" si="44"/>
        <v>0</v>
      </c>
      <c r="P179">
        <f t="shared" si="44"/>
        <v>0</v>
      </c>
      <c r="Q179">
        <f t="shared" si="44"/>
        <v>0</v>
      </c>
      <c r="R179">
        <f t="shared" si="44"/>
        <v>0</v>
      </c>
      <c r="S179">
        <f t="shared" si="44"/>
        <v>0</v>
      </c>
      <c r="T179" s="175"/>
      <c r="U179" s="175"/>
      <c r="V179" s="175"/>
      <c r="W179" t="e" vm="1">
        <f t="shared" si="34"/>
        <v>#VALUE!</v>
      </c>
      <c r="Y179" s="175" t="e" vm="1">
        <f t="shared" si="45"/>
        <v>#VALUE!</v>
      </c>
      <c r="Z179" s="175">
        <f t="shared" si="43"/>
        <v>0</v>
      </c>
      <c r="AA179" s="175">
        <f t="shared" si="43"/>
        <v>0</v>
      </c>
      <c r="AB179" s="175">
        <f t="shared" si="43"/>
        <v>0</v>
      </c>
      <c r="AC179" s="175">
        <f t="shared" si="43"/>
        <v>0</v>
      </c>
      <c r="AD179" t="e" vm="1">
        <f t="shared" si="35"/>
        <v>#VALUE!</v>
      </c>
      <c r="AF179" s="175" t="e" vm="1">
        <f t="shared" si="36"/>
        <v>#VALUE!</v>
      </c>
      <c r="AG179" s="175">
        <f t="shared" si="36"/>
        <v>0</v>
      </c>
      <c r="AH179" t="e" vm="1">
        <f t="shared" si="37"/>
        <v>#VALUE!</v>
      </c>
    </row>
    <row r="180" spans="1:34" ht="55.15">
      <c r="A180" t="s">
        <v>290</v>
      </c>
      <c r="B180" t="s">
        <v>290</v>
      </c>
      <c r="C180" s="172" t="s">
        <v>99</v>
      </c>
      <c r="D180" s="172" t="s">
        <v>104</v>
      </c>
      <c r="E180" t="s">
        <v>263</v>
      </c>
      <c r="F180" t="s">
        <v>105</v>
      </c>
      <c r="G180" cm="1">
        <f t="array" ref="G180">IF(OR(ISERROR($I$2),ISERROR($J$2),ISERROR($K$2)),0,IF(
    IF(SUMPRODUCT((TRIM(_xlfn.TEXTSPLIT(C180,"• "))&lt;&gt;"")*COUNTIF(J:J,SUBSTITUTE(TRIM(_xlfn.TEXTSPLIT(C180,"• ")),CHAR(10),"")))&gt;0,1,IF(C180="All",1,0))
    +
    IF(SUMPRODUCT((TRIM(_xlfn.TEXTSPLIT(E180,","))&lt;&gt;"")*COUNTIF(K:K,TRIM(_xlfn.TEXTSPLIT(E180,","))))&gt;0,1,IF(E180="All",1,0))
    +
    IF(SUMPRODUCT((TRIM(_xlfn.TEXTSPLIT(D180,"• "))&lt;&gt;"")*COUNTIF(I:I,SUBSTITUTE(TRIM(_xlfn.TEXTSPLIT(D180,"• ")),CHAR(10),"")))&gt;0,1,IF(D180="All",1,0))
    =3,
    1,
    IF(F180="All",1,0)
))</f>
        <v>0</v>
      </c>
      <c r="N180" s="175" t="e" vm="1">
        <f t="shared" si="33"/>
        <v>#VALUE!</v>
      </c>
      <c r="O180">
        <f t="shared" si="44"/>
        <v>0</v>
      </c>
      <c r="P180">
        <f t="shared" si="44"/>
        <v>0</v>
      </c>
      <c r="Q180">
        <f t="shared" si="44"/>
        <v>0</v>
      </c>
      <c r="R180">
        <f t="shared" si="44"/>
        <v>0</v>
      </c>
      <c r="S180">
        <f t="shared" si="44"/>
        <v>0</v>
      </c>
      <c r="T180" s="175"/>
      <c r="U180" s="175"/>
      <c r="V180" s="175"/>
      <c r="W180" t="e" vm="1">
        <f t="shared" si="34"/>
        <v>#VALUE!</v>
      </c>
      <c r="Y180" s="175" t="e" vm="1">
        <f t="shared" si="45"/>
        <v>#VALUE!</v>
      </c>
      <c r="Z180" s="175">
        <f t="shared" si="43"/>
        <v>0</v>
      </c>
      <c r="AA180" s="175">
        <f t="shared" si="43"/>
        <v>0</v>
      </c>
      <c r="AB180" s="175">
        <f t="shared" si="43"/>
        <v>0</v>
      </c>
      <c r="AC180" s="175">
        <f t="shared" si="43"/>
        <v>0</v>
      </c>
      <c r="AD180" t="e" vm="1">
        <f t="shared" si="35"/>
        <v>#VALUE!</v>
      </c>
      <c r="AF180" s="175" t="e" vm="1">
        <f t="shared" si="36"/>
        <v>#VALUE!</v>
      </c>
      <c r="AG180" s="175">
        <f t="shared" si="36"/>
        <v>0</v>
      </c>
      <c r="AH180" t="e" vm="1">
        <f t="shared" si="37"/>
        <v>#VALUE!</v>
      </c>
    </row>
    <row r="181" spans="1:34" ht="55.15">
      <c r="A181" t="s">
        <v>291</v>
      </c>
      <c r="B181" t="s">
        <v>291</v>
      </c>
      <c r="C181" s="172" t="s">
        <v>99</v>
      </c>
      <c r="D181" s="172" t="s">
        <v>104</v>
      </c>
      <c r="E181" t="s">
        <v>263</v>
      </c>
      <c r="F181" t="s">
        <v>105</v>
      </c>
      <c r="G181" cm="1">
        <f t="array" ref="G181">IF(OR(ISERROR($I$2),ISERROR($J$2),ISERROR($K$2)),0,IF(
    IF(SUMPRODUCT((TRIM(_xlfn.TEXTSPLIT(C181,"• "))&lt;&gt;"")*COUNTIF(J:J,SUBSTITUTE(TRIM(_xlfn.TEXTSPLIT(C181,"• ")),CHAR(10),"")))&gt;0,1,IF(C181="All",1,0))
    +
    IF(SUMPRODUCT((TRIM(_xlfn.TEXTSPLIT(E181,","))&lt;&gt;"")*COUNTIF(K:K,TRIM(_xlfn.TEXTSPLIT(E181,","))))&gt;0,1,IF(E181="All",1,0))
    +
    IF(SUMPRODUCT((TRIM(_xlfn.TEXTSPLIT(D181,"• "))&lt;&gt;"")*COUNTIF(I:I,SUBSTITUTE(TRIM(_xlfn.TEXTSPLIT(D181,"• ")),CHAR(10),"")))&gt;0,1,IF(D181="All",1,0))
    =3,
    1,
    IF(F181="All",1,0)
))</f>
        <v>0</v>
      </c>
      <c r="N181" s="175" t="e" vm="1">
        <f t="shared" si="33"/>
        <v>#VALUE!</v>
      </c>
      <c r="O181">
        <f t="shared" si="44"/>
        <v>0</v>
      </c>
      <c r="P181">
        <f t="shared" si="44"/>
        <v>0</v>
      </c>
      <c r="Q181">
        <f t="shared" si="44"/>
        <v>0</v>
      </c>
      <c r="R181">
        <f t="shared" si="44"/>
        <v>0</v>
      </c>
      <c r="S181">
        <f t="shared" si="44"/>
        <v>0</v>
      </c>
      <c r="T181" s="175"/>
      <c r="U181" s="175"/>
      <c r="V181" s="175"/>
      <c r="W181" t="e" vm="1">
        <f t="shared" si="34"/>
        <v>#VALUE!</v>
      </c>
      <c r="Y181" s="175" t="e" vm="1">
        <f t="shared" si="45"/>
        <v>#VALUE!</v>
      </c>
      <c r="Z181" s="175">
        <f t="shared" si="43"/>
        <v>0</v>
      </c>
      <c r="AA181" s="175">
        <f t="shared" si="43"/>
        <v>0</v>
      </c>
      <c r="AB181" s="175">
        <f t="shared" si="43"/>
        <v>0</v>
      </c>
      <c r="AC181" s="175">
        <f t="shared" si="43"/>
        <v>0</v>
      </c>
      <c r="AD181" t="e" vm="1">
        <f t="shared" si="35"/>
        <v>#VALUE!</v>
      </c>
      <c r="AF181" s="175" t="e" vm="1">
        <f t="shared" si="36"/>
        <v>#VALUE!</v>
      </c>
      <c r="AG181" s="175">
        <f t="shared" si="36"/>
        <v>0</v>
      </c>
      <c r="AH181" t="e" vm="1">
        <f t="shared" si="37"/>
        <v>#VALUE!</v>
      </c>
    </row>
    <row r="182" spans="1:34" ht="55.15">
      <c r="A182" t="s">
        <v>292</v>
      </c>
      <c r="B182" t="s">
        <v>292</v>
      </c>
      <c r="C182" s="172" t="s">
        <v>99</v>
      </c>
      <c r="D182" s="172" t="s">
        <v>104</v>
      </c>
      <c r="E182" t="s">
        <v>263</v>
      </c>
      <c r="F182" t="s">
        <v>105</v>
      </c>
      <c r="G182" cm="1">
        <f t="array" ref="G182">IF(OR(ISERROR($I$2),ISERROR($J$2),ISERROR($K$2)),0,IF(
    IF(SUMPRODUCT((TRIM(_xlfn.TEXTSPLIT(C182,"• "))&lt;&gt;"")*COUNTIF(J:J,SUBSTITUTE(TRIM(_xlfn.TEXTSPLIT(C182,"• ")),CHAR(10),"")))&gt;0,1,IF(C182="All",1,0))
    +
    IF(SUMPRODUCT((TRIM(_xlfn.TEXTSPLIT(E182,","))&lt;&gt;"")*COUNTIF(K:K,TRIM(_xlfn.TEXTSPLIT(E182,","))))&gt;0,1,IF(E182="All",1,0))
    +
    IF(SUMPRODUCT((TRIM(_xlfn.TEXTSPLIT(D182,"• "))&lt;&gt;"")*COUNTIF(I:I,SUBSTITUTE(TRIM(_xlfn.TEXTSPLIT(D182,"• ")),CHAR(10),"")))&gt;0,1,IF(D182="All",1,0))
    =3,
    1,
    IF(F182="All",1,0)
))</f>
        <v>0</v>
      </c>
      <c r="N182" s="175" t="e" vm="1">
        <f t="shared" si="33"/>
        <v>#VALUE!</v>
      </c>
      <c r="O182">
        <f t="shared" si="44"/>
        <v>0</v>
      </c>
      <c r="P182">
        <f t="shared" si="44"/>
        <v>0</v>
      </c>
      <c r="Q182">
        <f t="shared" si="44"/>
        <v>0</v>
      </c>
      <c r="R182">
        <f t="shared" si="44"/>
        <v>0</v>
      </c>
      <c r="S182">
        <f t="shared" si="44"/>
        <v>0</v>
      </c>
      <c r="T182" s="175"/>
      <c r="U182" s="175"/>
      <c r="V182" s="175"/>
      <c r="W182" t="e" vm="1">
        <f t="shared" si="34"/>
        <v>#VALUE!</v>
      </c>
      <c r="Y182" s="175" t="e" vm="1">
        <f t="shared" si="45"/>
        <v>#VALUE!</v>
      </c>
      <c r="Z182" s="175">
        <f t="shared" si="43"/>
        <v>0</v>
      </c>
      <c r="AA182" s="175">
        <f t="shared" si="43"/>
        <v>0</v>
      </c>
      <c r="AB182" s="175">
        <f t="shared" si="43"/>
        <v>0</v>
      </c>
      <c r="AC182" s="175">
        <f t="shared" si="43"/>
        <v>0</v>
      </c>
      <c r="AD182" t="e" vm="1">
        <f t="shared" si="35"/>
        <v>#VALUE!</v>
      </c>
      <c r="AF182" s="175" t="e" vm="1">
        <f t="shared" si="36"/>
        <v>#VALUE!</v>
      </c>
      <c r="AG182" s="175">
        <f t="shared" si="36"/>
        <v>0</v>
      </c>
      <c r="AH182" t="e" vm="1">
        <f t="shared" si="37"/>
        <v>#VALUE!</v>
      </c>
    </row>
    <row r="183" spans="1:34" ht="55.15">
      <c r="A183" t="s">
        <v>293</v>
      </c>
      <c r="B183" t="s">
        <v>293</v>
      </c>
      <c r="C183" s="172" t="s">
        <v>99</v>
      </c>
      <c r="D183" s="172" t="s">
        <v>104</v>
      </c>
      <c r="E183" t="s">
        <v>263</v>
      </c>
      <c r="F183" t="s">
        <v>105</v>
      </c>
      <c r="G183" cm="1">
        <f t="array" ref="G183">IF(OR(ISERROR($I$2),ISERROR($J$2),ISERROR($K$2)),0,IF(
    IF(SUMPRODUCT((TRIM(_xlfn.TEXTSPLIT(C183,"• "))&lt;&gt;"")*COUNTIF(J:J,SUBSTITUTE(TRIM(_xlfn.TEXTSPLIT(C183,"• ")),CHAR(10),"")))&gt;0,1,IF(C183="All",1,0))
    +
    IF(SUMPRODUCT((TRIM(_xlfn.TEXTSPLIT(E183,","))&lt;&gt;"")*COUNTIF(K:K,TRIM(_xlfn.TEXTSPLIT(E183,","))))&gt;0,1,IF(E183="All",1,0))
    +
    IF(SUMPRODUCT((TRIM(_xlfn.TEXTSPLIT(D183,"• "))&lt;&gt;"")*COUNTIF(I:I,SUBSTITUTE(TRIM(_xlfn.TEXTSPLIT(D183,"• ")),CHAR(10),"")))&gt;0,1,IF(D183="All",1,0))
    =3,
    1,
    IF(F183="All",1,0)
))</f>
        <v>0</v>
      </c>
      <c r="N183" s="175" t="e" vm="1">
        <f t="shared" si="33"/>
        <v>#VALUE!</v>
      </c>
      <c r="O183">
        <f t="shared" ref="O183:S192" si="46">IF(O$1="",0,IF(ISNUMBER(SEARCH(O$1,$D183)),1,0))</f>
        <v>0</v>
      </c>
      <c r="P183">
        <f t="shared" si="46"/>
        <v>0</v>
      </c>
      <c r="Q183">
        <f t="shared" si="46"/>
        <v>0</v>
      </c>
      <c r="R183">
        <f t="shared" si="46"/>
        <v>0</v>
      </c>
      <c r="S183">
        <f t="shared" si="46"/>
        <v>0</v>
      </c>
      <c r="T183" s="175"/>
      <c r="U183" s="175"/>
      <c r="V183" s="175"/>
      <c r="W183" t="e" vm="1">
        <f t="shared" si="34"/>
        <v>#VALUE!</v>
      </c>
      <c r="Y183" s="175" t="e" vm="1">
        <f t="shared" si="45"/>
        <v>#VALUE!</v>
      </c>
      <c r="Z183" s="175">
        <f t="shared" si="43"/>
        <v>0</v>
      </c>
      <c r="AA183" s="175">
        <f t="shared" si="43"/>
        <v>0</v>
      </c>
      <c r="AB183" s="175">
        <f t="shared" si="43"/>
        <v>0</v>
      </c>
      <c r="AC183" s="175">
        <f t="shared" si="43"/>
        <v>0</v>
      </c>
      <c r="AD183" t="e" vm="1">
        <f t="shared" si="35"/>
        <v>#VALUE!</v>
      </c>
      <c r="AF183" s="175" t="e" vm="1">
        <f t="shared" si="36"/>
        <v>#VALUE!</v>
      </c>
      <c r="AG183" s="175">
        <f t="shared" si="36"/>
        <v>0</v>
      </c>
      <c r="AH183" t="e" vm="1">
        <f t="shared" si="37"/>
        <v>#VALUE!</v>
      </c>
    </row>
    <row r="184" spans="1:34" ht="55.15">
      <c r="A184" t="s">
        <v>294</v>
      </c>
      <c r="B184" t="s">
        <v>294</v>
      </c>
      <c r="C184" s="172" t="s">
        <v>99</v>
      </c>
      <c r="D184" s="172" t="s">
        <v>104</v>
      </c>
      <c r="E184" t="s">
        <v>263</v>
      </c>
      <c r="F184" t="s">
        <v>105</v>
      </c>
      <c r="G184" cm="1">
        <f t="array" ref="G184">IF(OR(ISERROR($I$2),ISERROR($J$2),ISERROR($K$2)),0,IF(
    IF(SUMPRODUCT((TRIM(_xlfn.TEXTSPLIT(C184,"• "))&lt;&gt;"")*COUNTIF(J:J,SUBSTITUTE(TRIM(_xlfn.TEXTSPLIT(C184,"• ")),CHAR(10),"")))&gt;0,1,IF(C184="All",1,0))
    +
    IF(SUMPRODUCT((TRIM(_xlfn.TEXTSPLIT(E184,","))&lt;&gt;"")*COUNTIF(K:K,TRIM(_xlfn.TEXTSPLIT(E184,","))))&gt;0,1,IF(E184="All",1,0))
    +
    IF(SUMPRODUCT((TRIM(_xlfn.TEXTSPLIT(D184,"• "))&lt;&gt;"")*COUNTIF(I:I,SUBSTITUTE(TRIM(_xlfn.TEXTSPLIT(D184,"• ")),CHAR(10),"")))&gt;0,1,IF(D184="All",1,0))
    =3,
    1,
    IF(F184="All",1,0)
))</f>
        <v>0</v>
      </c>
      <c r="N184" s="175" t="e" vm="1">
        <f t="shared" si="33"/>
        <v>#VALUE!</v>
      </c>
      <c r="O184">
        <f t="shared" si="46"/>
        <v>0</v>
      </c>
      <c r="P184">
        <f t="shared" si="46"/>
        <v>0</v>
      </c>
      <c r="Q184">
        <f t="shared" si="46"/>
        <v>0</v>
      </c>
      <c r="R184">
        <f t="shared" si="46"/>
        <v>0</v>
      </c>
      <c r="S184">
        <f t="shared" si="46"/>
        <v>0</v>
      </c>
      <c r="T184" s="175"/>
      <c r="U184" s="175"/>
      <c r="V184" s="175"/>
      <c r="W184" t="e" vm="1">
        <f t="shared" si="34"/>
        <v>#VALUE!</v>
      </c>
      <c r="Y184" s="175" t="e" vm="1">
        <f t="shared" si="45"/>
        <v>#VALUE!</v>
      </c>
      <c r="Z184" s="175">
        <f t="shared" si="43"/>
        <v>0</v>
      </c>
      <c r="AA184" s="175">
        <f t="shared" si="43"/>
        <v>0</v>
      </c>
      <c r="AB184" s="175">
        <f t="shared" si="43"/>
        <v>0</v>
      </c>
      <c r="AC184" s="175">
        <f t="shared" si="43"/>
        <v>0</v>
      </c>
      <c r="AD184" t="e" vm="1">
        <f t="shared" si="35"/>
        <v>#VALUE!</v>
      </c>
      <c r="AF184" s="175" t="e" vm="1">
        <f t="shared" si="36"/>
        <v>#VALUE!</v>
      </c>
      <c r="AG184" s="175">
        <f t="shared" si="36"/>
        <v>0</v>
      </c>
      <c r="AH184" t="e" vm="1">
        <f t="shared" si="37"/>
        <v>#VALUE!</v>
      </c>
    </row>
    <row r="185" spans="1:34" ht="55.15">
      <c r="A185" t="s">
        <v>295</v>
      </c>
      <c r="B185" t="s">
        <v>295</v>
      </c>
      <c r="C185" s="172" t="s">
        <v>99</v>
      </c>
      <c r="D185" s="172" t="s">
        <v>104</v>
      </c>
      <c r="E185" t="s">
        <v>263</v>
      </c>
      <c r="F185" t="s">
        <v>105</v>
      </c>
      <c r="G185" cm="1">
        <f t="array" ref="G185">IF(OR(ISERROR($I$2),ISERROR($J$2),ISERROR($K$2)),0,IF(
    IF(SUMPRODUCT((TRIM(_xlfn.TEXTSPLIT(C185,"• "))&lt;&gt;"")*COUNTIF(J:J,SUBSTITUTE(TRIM(_xlfn.TEXTSPLIT(C185,"• ")),CHAR(10),"")))&gt;0,1,IF(C185="All",1,0))
    +
    IF(SUMPRODUCT((TRIM(_xlfn.TEXTSPLIT(E185,","))&lt;&gt;"")*COUNTIF(K:K,TRIM(_xlfn.TEXTSPLIT(E185,","))))&gt;0,1,IF(E185="All",1,0))
    +
    IF(SUMPRODUCT((TRIM(_xlfn.TEXTSPLIT(D185,"• "))&lt;&gt;"")*COUNTIF(I:I,SUBSTITUTE(TRIM(_xlfn.TEXTSPLIT(D185,"• ")),CHAR(10),"")))&gt;0,1,IF(D185="All",1,0))
    =3,
    1,
    IF(F185="All",1,0)
))</f>
        <v>0</v>
      </c>
      <c r="N185" s="175" t="e" vm="1">
        <f t="shared" si="33"/>
        <v>#VALUE!</v>
      </c>
      <c r="O185">
        <f t="shared" si="46"/>
        <v>0</v>
      </c>
      <c r="P185">
        <f t="shared" si="46"/>
        <v>0</v>
      </c>
      <c r="Q185">
        <f t="shared" si="46"/>
        <v>0</v>
      </c>
      <c r="R185">
        <f t="shared" si="46"/>
        <v>0</v>
      </c>
      <c r="S185">
        <f t="shared" si="46"/>
        <v>0</v>
      </c>
      <c r="T185" s="175"/>
      <c r="U185" s="175"/>
      <c r="V185" s="175"/>
      <c r="W185" t="e" vm="1">
        <f t="shared" si="34"/>
        <v>#VALUE!</v>
      </c>
      <c r="Y185" s="175" t="e" vm="1">
        <f t="shared" si="45"/>
        <v>#VALUE!</v>
      </c>
      <c r="Z185" s="175">
        <f t="shared" si="43"/>
        <v>0</v>
      </c>
      <c r="AA185" s="175">
        <f t="shared" si="43"/>
        <v>0</v>
      </c>
      <c r="AB185" s="175">
        <f t="shared" si="43"/>
        <v>0</v>
      </c>
      <c r="AC185" s="175">
        <f t="shared" si="43"/>
        <v>0</v>
      </c>
      <c r="AD185" t="e" vm="1">
        <f t="shared" si="35"/>
        <v>#VALUE!</v>
      </c>
      <c r="AF185" s="175" t="e" vm="1">
        <f t="shared" si="36"/>
        <v>#VALUE!</v>
      </c>
      <c r="AG185" s="175">
        <f t="shared" si="36"/>
        <v>0</v>
      </c>
      <c r="AH185" t="e" vm="1">
        <f t="shared" si="37"/>
        <v>#VALUE!</v>
      </c>
    </row>
    <row r="186" spans="1:34" ht="55.15">
      <c r="A186" t="s">
        <v>296</v>
      </c>
      <c r="B186" t="s">
        <v>296</v>
      </c>
      <c r="C186" s="172" t="s">
        <v>99</v>
      </c>
      <c r="D186" s="172" t="s">
        <v>104</v>
      </c>
      <c r="E186" t="s">
        <v>263</v>
      </c>
      <c r="F186" t="s">
        <v>105</v>
      </c>
      <c r="G186" cm="1">
        <f t="array" ref="G186">IF(OR(ISERROR($I$2),ISERROR($J$2),ISERROR($K$2)),0,IF(
    IF(SUMPRODUCT((TRIM(_xlfn.TEXTSPLIT(C186,"• "))&lt;&gt;"")*COUNTIF(J:J,SUBSTITUTE(TRIM(_xlfn.TEXTSPLIT(C186,"• ")),CHAR(10),"")))&gt;0,1,IF(C186="All",1,0))
    +
    IF(SUMPRODUCT((TRIM(_xlfn.TEXTSPLIT(E186,","))&lt;&gt;"")*COUNTIF(K:K,TRIM(_xlfn.TEXTSPLIT(E186,","))))&gt;0,1,IF(E186="All",1,0))
    +
    IF(SUMPRODUCT((TRIM(_xlfn.TEXTSPLIT(D186,"• "))&lt;&gt;"")*COUNTIF(I:I,SUBSTITUTE(TRIM(_xlfn.TEXTSPLIT(D186,"• ")),CHAR(10),"")))&gt;0,1,IF(D186="All",1,0))
    =3,
    1,
    IF(F186="All",1,0)
))</f>
        <v>0</v>
      </c>
      <c r="N186" s="175" t="e" vm="1">
        <f t="shared" si="33"/>
        <v>#VALUE!</v>
      </c>
      <c r="O186">
        <f t="shared" si="46"/>
        <v>0</v>
      </c>
      <c r="P186">
        <f t="shared" si="46"/>
        <v>0</v>
      </c>
      <c r="Q186">
        <f t="shared" si="46"/>
        <v>0</v>
      </c>
      <c r="R186">
        <f t="shared" si="46"/>
        <v>0</v>
      </c>
      <c r="S186">
        <f t="shared" si="46"/>
        <v>0</v>
      </c>
      <c r="T186" s="175"/>
      <c r="U186" s="175"/>
      <c r="V186" s="175"/>
      <c r="W186" t="e" vm="1">
        <f t="shared" si="34"/>
        <v>#VALUE!</v>
      </c>
      <c r="Y186" s="175" t="e" vm="1">
        <f t="shared" si="45"/>
        <v>#VALUE!</v>
      </c>
      <c r="Z186" s="175">
        <f t="shared" si="43"/>
        <v>0</v>
      </c>
      <c r="AA186" s="175">
        <f t="shared" si="43"/>
        <v>0</v>
      </c>
      <c r="AB186" s="175">
        <f t="shared" si="43"/>
        <v>0</v>
      </c>
      <c r="AC186" s="175">
        <f t="shared" si="43"/>
        <v>0</v>
      </c>
      <c r="AD186" t="e" vm="1">
        <f t="shared" si="35"/>
        <v>#VALUE!</v>
      </c>
      <c r="AF186" s="175" t="e" vm="1">
        <f t="shared" si="36"/>
        <v>#VALUE!</v>
      </c>
      <c r="AG186" s="175">
        <f t="shared" si="36"/>
        <v>0</v>
      </c>
      <c r="AH186" t="e" vm="1">
        <f t="shared" si="37"/>
        <v>#VALUE!</v>
      </c>
    </row>
    <row r="187" spans="1:34" ht="55.15">
      <c r="A187" t="s">
        <v>297</v>
      </c>
      <c r="B187" t="s">
        <v>297</v>
      </c>
      <c r="C187" s="172" t="s">
        <v>99</v>
      </c>
      <c r="D187" s="172" t="s">
        <v>104</v>
      </c>
      <c r="E187" t="s">
        <v>263</v>
      </c>
      <c r="F187" t="s">
        <v>105</v>
      </c>
      <c r="G187" cm="1">
        <f t="array" ref="G187">IF(OR(ISERROR($I$2),ISERROR($J$2),ISERROR($K$2)),0,IF(
    IF(SUMPRODUCT((TRIM(_xlfn.TEXTSPLIT(C187,"• "))&lt;&gt;"")*COUNTIF(J:J,SUBSTITUTE(TRIM(_xlfn.TEXTSPLIT(C187,"• ")),CHAR(10),"")))&gt;0,1,IF(C187="All",1,0))
    +
    IF(SUMPRODUCT((TRIM(_xlfn.TEXTSPLIT(E187,","))&lt;&gt;"")*COUNTIF(K:K,TRIM(_xlfn.TEXTSPLIT(E187,","))))&gt;0,1,IF(E187="All",1,0))
    +
    IF(SUMPRODUCT((TRIM(_xlfn.TEXTSPLIT(D187,"• "))&lt;&gt;"")*COUNTIF(I:I,SUBSTITUTE(TRIM(_xlfn.TEXTSPLIT(D187,"• ")),CHAR(10),"")))&gt;0,1,IF(D187="All",1,0))
    =3,
    1,
    IF(F187="All",1,0)
))</f>
        <v>0</v>
      </c>
      <c r="N187" s="175" t="e" vm="1">
        <f t="shared" si="33"/>
        <v>#VALUE!</v>
      </c>
      <c r="O187">
        <f t="shared" si="46"/>
        <v>0</v>
      </c>
      <c r="P187">
        <f t="shared" si="46"/>
        <v>0</v>
      </c>
      <c r="Q187">
        <f t="shared" si="46"/>
        <v>0</v>
      </c>
      <c r="R187">
        <f t="shared" si="46"/>
        <v>0</v>
      </c>
      <c r="S187">
        <f t="shared" si="46"/>
        <v>0</v>
      </c>
      <c r="T187" s="175"/>
      <c r="U187" s="175"/>
      <c r="V187" s="175"/>
      <c r="W187" t="e" vm="1">
        <f t="shared" si="34"/>
        <v>#VALUE!</v>
      </c>
      <c r="Y187" s="175" t="e" vm="1">
        <f t="shared" si="45"/>
        <v>#VALUE!</v>
      </c>
      <c r="Z187" s="175">
        <f t="shared" si="43"/>
        <v>0</v>
      </c>
      <c r="AA187" s="175">
        <f t="shared" si="43"/>
        <v>0</v>
      </c>
      <c r="AB187" s="175">
        <f t="shared" si="43"/>
        <v>0</v>
      </c>
      <c r="AC187" s="175">
        <f t="shared" si="43"/>
        <v>0</v>
      </c>
      <c r="AD187" t="e" vm="1">
        <f t="shared" si="35"/>
        <v>#VALUE!</v>
      </c>
      <c r="AF187" s="175" t="e" vm="1">
        <f t="shared" si="36"/>
        <v>#VALUE!</v>
      </c>
      <c r="AG187" s="175">
        <f t="shared" si="36"/>
        <v>0</v>
      </c>
      <c r="AH187" t="e" vm="1">
        <f t="shared" si="37"/>
        <v>#VALUE!</v>
      </c>
    </row>
    <row r="188" spans="1:34" ht="55.15">
      <c r="A188" t="s">
        <v>298</v>
      </c>
      <c r="B188" t="s">
        <v>298</v>
      </c>
      <c r="C188" s="172" t="s">
        <v>99</v>
      </c>
      <c r="D188" s="172" t="s">
        <v>104</v>
      </c>
      <c r="E188" t="s">
        <v>263</v>
      </c>
      <c r="F188" t="s">
        <v>105</v>
      </c>
      <c r="G188" cm="1">
        <f t="array" ref="G188">IF(OR(ISERROR($I$2),ISERROR($J$2),ISERROR($K$2)),0,IF(
    IF(SUMPRODUCT((TRIM(_xlfn.TEXTSPLIT(C188,"• "))&lt;&gt;"")*COUNTIF(J:J,SUBSTITUTE(TRIM(_xlfn.TEXTSPLIT(C188,"• ")),CHAR(10),"")))&gt;0,1,IF(C188="All",1,0))
    +
    IF(SUMPRODUCT((TRIM(_xlfn.TEXTSPLIT(E188,","))&lt;&gt;"")*COUNTIF(K:K,TRIM(_xlfn.TEXTSPLIT(E188,","))))&gt;0,1,IF(E188="All",1,0))
    +
    IF(SUMPRODUCT((TRIM(_xlfn.TEXTSPLIT(D188,"• "))&lt;&gt;"")*COUNTIF(I:I,SUBSTITUTE(TRIM(_xlfn.TEXTSPLIT(D188,"• ")),CHAR(10),"")))&gt;0,1,IF(D188="All",1,0))
    =3,
    1,
    IF(F188="All",1,0)
))</f>
        <v>0</v>
      </c>
      <c r="N188" s="175" t="e" vm="1">
        <f t="shared" si="33"/>
        <v>#VALUE!</v>
      </c>
      <c r="O188">
        <f t="shared" si="46"/>
        <v>0</v>
      </c>
      <c r="P188">
        <f t="shared" si="46"/>
        <v>0</v>
      </c>
      <c r="Q188">
        <f t="shared" si="46"/>
        <v>0</v>
      </c>
      <c r="R188">
        <f t="shared" si="46"/>
        <v>0</v>
      </c>
      <c r="S188">
        <f t="shared" si="46"/>
        <v>0</v>
      </c>
      <c r="T188" s="175"/>
      <c r="U188" s="175"/>
      <c r="V188" s="175"/>
      <c r="W188" t="e" vm="1">
        <f t="shared" si="34"/>
        <v>#VALUE!</v>
      </c>
      <c r="Y188" s="175" t="e" vm="1">
        <f t="shared" si="45"/>
        <v>#VALUE!</v>
      </c>
      <c r="Z188" s="175">
        <f t="shared" si="43"/>
        <v>0</v>
      </c>
      <c r="AA188" s="175">
        <f t="shared" si="43"/>
        <v>0</v>
      </c>
      <c r="AB188" s="175">
        <f t="shared" si="43"/>
        <v>0</v>
      </c>
      <c r="AC188" s="175">
        <f t="shared" si="43"/>
        <v>0</v>
      </c>
      <c r="AD188" t="e" vm="1">
        <f t="shared" si="35"/>
        <v>#VALUE!</v>
      </c>
      <c r="AF188" s="175" t="e" vm="1">
        <f t="shared" si="36"/>
        <v>#VALUE!</v>
      </c>
      <c r="AG188" s="175">
        <f t="shared" si="36"/>
        <v>0</v>
      </c>
      <c r="AH188" t="e" vm="1">
        <f t="shared" si="37"/>
        <v>#VALUE!</v>
      </c>
    </row>
    <row r="189" spans="1:34" ht="55.15">
      <c r="A189" t="s">
        <v>299</v>
      </c>
      <c r="B189" t="s">
        <v>299</v>
      </c>
      <c r="C189" s="172" t="s">
        <v>99</v>
      </c>
      <c r="D189" s="172" t="s">
        <v>104</v>
      </c>
      <c r="E189" t="s">
        <v>263</v>
      </c>
      <c r="F189" t="s">
        <v>105</v>
      </c>
      <c r="G189" cm="1">
        <f t="array" ref="G189">IF(OR(ISERROR($I$2),ISERROR($J$2),ISERROR($K$2)),0,IF(
    IF(SUMPRODUCT((TRIM(_xlfn.TEXTSPLIT(C189,"• "))&lt;&gt;"")*COUNTIF(J:J,SUBSTITUTE(TRIM(_xlfn.TEXTSPLIT(C189,"• ")),CHAR(10),"")))&gt;0,1,IF(C189="All",1,0))
    +
    IF(SUMPRODUCT((TRIM(_xlfn.TEXTSPLIT(E189,","))&lt;&gt;"")*COUNTIF(K:K,TRIM(_xlfn.TEXTSPLIT(E189,","))))&gt;0,1,IF(E189="All",1,0))
    +
    IF(SUMPRODUCT((TRIM(_xlfn.TEXTSPLIT(D189,"• "))&lt;&gt;"")*COUNTIF(I:I,SUBSTITUTE(TRIM(_xlfn.TEXTSPLIT(D189,"• ")),CHAR(10),"")))&gt;0,1,IF(D189="All",1,0))
    =3,
    1,
    IF(F189="All",1,0)
))</f>
        <v>0</v>
      </c>
      <c r="N189" s="175" t="e" vm="1">
        <f t="shared" si="33"/>
        <v>#VALUE!</v>
      </c>
      <c r="O189">
        <f t="shared" si="46"/>
        <v>0</v>
      </c>
      <c r="P189">
        <f t="shared" si="46"/>
        <v>0</v>
      </c>
      <c r="Q189">
        <f t="shared" si="46"/>
        <v>0</v>
      </c>
      <c r="R189">
        <f t="shared" si="46"/>
        <v>0</v>
      </c>
      <c r="S189">
        <f t="shared" si="46"/>
        <v>0</v>
      </c>
      <c r="T189" s="175"/>
      <c r="U189" s="175"/>
      <c r="V189" s="175"/>
      <c r="W189" t="e" vm="1">
        <f t="shared" si="34"/>
        <v>#VALUE!</v>
      </c>
      <c r="Y189" s="175" t="e" vm="1">
        <f t="shared" si="45"/>
        <v>#VALUE!</v>
      </c>
      <c r="Z189" s="175">
        <f t="shared" si="43"/>
        <v>0</v>
      </c>
      <c r="AA189" s="175">
        <f t="shared" si="43"/>
        <v>0</v>
      </c>
      <c r="AB189" s="175">
        <f t="shared" si="43"/>
        <v>0</v>
      </c>
      <c r="AC189" s="175">
        <f t="shared" si="43"/>
        <v>0</v>
      </c>
      <c r="AD189" t="e" vm="1">
        <f t="shared" si="35"/>
        <v>#VALUE!</v>
      </c>
      <c r="AF189" s="175" t="e" vm="1">
        <f t="shared" si="36"/>
        <v>#VALUE!</v>
      </c>
      <c r="AG189" s="175">
        <f t="shared" si="36"/>
        <v>0</v>
      </c>
      <c r="AH189" t="e" vm="1">
        <f t="shared" si="37"/>
        <v>#VALUE!</v>
      </c>
    </row>
    <row r="190" spans="1:34" ht="55.15">
      <c r="A190" t="s">
        <v>300</v>
      </c>
      <c r="B190" t="s">
        <v>300</v>
      </c>
      <c r="C190" s="172" t="s">
        <v>99</v>
      </c>
      <c r="D190" s="172" t="s">
        <v>104</v>
      </c>
      <c r="E190" t="s">
        <v>263</v>
      </c>
      <c r="F190" t="s">
        <v>105</v>
      </c>
      <c r="G190" cm="1">
        <f t="array" ref="G190">IF(OR(ISERROR($I$2),ISERROR($J$2),ISERROR($K$2)),0,IF(
    IF(SUMPRODUCT((TRIM(_xlfn.TEXTSPLIT(C190,"• "))&lt;&gt;"")*COUNTIF(J:J,SUBSTITUTE(TRIM(_xlfn.TEXTSPLIT(C190,"• ")),CHAR(10),"")))&gt;0,1,IF(C190="All",1,0))
    +
    IF(SUMPRODUCT((TRIM(_xlfn.TEXTSPLIT(E190,","))&lt;&gt;"")*COUNTIF(K:K,TRIM(_xlfn.TEXTSPLIT(E190,","))))&gt;0,1,IF(E190="All",1,0))
    +
    IF(SUMPRODUCT((TRIM(_xlfn.TEXTSPLIT(D190,"• "))&lt;&gt;"")*COUNTIF(I:I,SUBSTITUTE(TRIM(_xlfn.TEXTSPLIT(D190,"• ")),CHAR(10),"")))&gt;0,1,IF(D190="All",1,0))
    =3,
    1,
    IF(F190="All",1,0)
))</f>
        <v>0</v>
      </c>
      <c r="N190" s="175" t="e" vm="1">
        <f t="shared" si="33"/>
        <v>#VALUE!</v>
      </c>
      <c r="O190">
        <f t="shared" si="46"/>
        <v>0</v>
      </c>
      <c r="P190">
        <f t="shared" si="46"/>
        <v>0</v>
      </c>
      <c r="Q190">
        <f t="shared" si="46"/>
        <v>0</v>
      </c>
      <c r="R190">
        <f t="shared" si="46"/>
        <v>0</v>
      </c>
      <c r="S190">
        <f t="shared" si="46"/>
        <v>0</v>
      </c>
      <c r="T190" s="175"/>
      <c r="U190" s="175"/>
      <c r="V190" s="175"/>
      <c r="W190" t="e" vm="1">
        <f t="shared" si="34"/>
        <v>#VALUE!</v>
      </c>
      <c r="Y190" s="175" t="e" vm="1">
        <f t="shared" si="45"/>
        <v>#VALUE!</v>
      </c>
      <c r="Z190" s="175">
        <f t="shared" si="43"/>
        <v>0</v>
      </c>
      <c r="AA190" s="175">
        <f t="shared" si="43"/>
        <v>0</v>
      </c>
      <c r="AB190" s="175">
        <f t="shared" si="43"/>
        <v>0</v>
      </c>
      <c r="AC190" s="175">
        <f t="shared" si="43"/>
        <v>0</v>
      </c>
      <c r="AD190" t="e" vm="1">
        <f t="shared" si="35"/>
        <v>#VALUE!</v>
      </c>
      <c r="AF190" s="175" t="e" vm="1">
        <f t="shared" si="36"/>
        <v>#VALUE!</v>
      </c>
      <c r="AG190" s="175">
        <f t="shared" si="36"/>
        <v>0</v>
      </c>
      <c r="AH190" t="e" vm="1">
        <f t="shared" si="37"/>
        <v>#VALUE!</v>
      </c>
    </row>
    <row r="191" spans="1:34" ht="55.15">
      <c r="A191" t="s">
        <v>301</v>
      </c>
      <c r="B191" t="s">
        <v>301</v>
      </c>
      <c r="C191" s="172" t="s">
        <v>99</v>
      </c>
      <c r="D191" s="172" t="s">
        <v>104</v>
      </c>
      <c r="E191" t="s">
        <v>263</v>
      </c>
      <c r="F191" t="s">
        <v>105</v>
      </c>
      <c r="G191" cm="1">
        <f t="array" ref="G191">IF(OR(ISERROR($I$2),ISERROR($J$2),ISERROR($K$2)),0,IF(
    IF(SUMPRODUCT((TRIM(_xlfn.TEXTSPLIT(C191,"• "))&lt;&gt;"")*COUNTIF(J:J,SUBSTITUTE(TRIM(_xlfn.TEXTSPLIT(C191,"• ")),CHAR(10),"")))&gt;0,1,IF(C191="All",1,0))
    +
    IF(SUMPRODUCT((TRIM(_xlfn.TEXTSPLIT(E191,","))&lt;&gt;"")*COUNTIF(K:K,TRIM(_xlfn.TEXTSPLIT(E191,","))))&gt;0,1,IF(E191="All",1,0))
    +
    IF(SUMPRODUCT((TRIM(_xlfn.TEXTSPLIT(D191,"• "))&lt;&gt;"")*COUNTIF(I:I,SUBSTITUTE(TRIM(_xlfn.TEXTSPLIT(D191,"• ")),CHAR(10),"")))&gt;0,1,IF(D191="All",1,0))
    =3,
    1,
    IF(F191="All",1,0)
))</f>
        <v>0</v>
      </c>
      <c r="N191" s="175" t="e" vm="1">
        <f t="shared" si="33"/>
        <v>#VALUE!</v>
      </c>
      <c r="O191">
        <f t="shared" si="46"/>
        <v>0</v>
      </c>
      <c r="P191">
        <f t="shared" si="46"/>
        <v>0</v>
      </c>
      <c r="Q191">
        <f t="shared" si="46"/>
        <v>0</v>
      </c>
      <c r="R191">
        <f t="shared" si="46"/>
        <v>0</v>
      </c>
      <c r="S191">
        <f t="shared" si="46"/>
        <v>0</v>
      </c>
      <c r="T191" s="175"/>
      <c r="U191" s="175"/>
      <c r="V191" s="175"/>
      <c r="W191" t="e" vm="1">
        <f t="shared" si="34"/>
        <v>#VALUE!</v>
      </c>
      <c r="Y191" s="175" t="e" vm="1">
        <f t="shared" si="45"/>
        <v>#VALUE!</v>
      </c>
      <c r="Z191" s="175">
        <f t="shared" si="43"/>
        <v>0</v>
      </c>
      <c r="AA191" s="175">
        <f t="shared" si="43"/>
        <v>0</v>
      </c>
      <c r="AB191" s="175">
        <f t="shared" si="43"/>
        <v>0</v>
      </c>
      <c r="AC191" s="175">
        <f t="shared" si="43"/>
        <v>0</v>
      </c>
      <c r="AD191" t="e" vm="1">
        <f t="shared" si="35"/>
        <v>#VALUE!</v>
      </c>
      <c r="AF191" s="175" t="e" vm="1">
        <f t="shared" si="36"/>
        <v>#VALUE!</v>
      </c>
      <c r="AG191" s="175">
        <f t="shared" si="36"/>
        <v>0</v>
      </c>
      <c r="AH191" t="e" vm="1">
        <f t="shared" si="37"/>
        <v>#VALUE!</v>
      </c>
    </row>
    <row r="192" spans="1:34" ht="55.15">
      <c r="A192" t="s">
        <v>302</v>
      </c>
      <c r="B192" t="s">
        <v>302</v>
      </c>
      <c r="C192" s="172" t="s">
        <v>99</v>
      </c>
      <c r="D192" s="172" t="s">
        <v>104</v>
      </c>
      <c r="E192" t="s">
        <v>263</v>
      </c>
      <c r="F192" t="s">
        <v>105</v>
      </c>
      <c r="G192" cm="1">
        <f t="array" ref="G192">IF(OR(ISERROR($I$2),ISERROR($J$2),ISERROR($K$2)),0,IF(
    IF(SUMPRODUCT((TRIM(_xlfn.TEXTSPLIT(C192,"• "))&lt;&gt;"")*COUNTIF(J:J,SUBSTITUTE(TRIM(_xlfn.TEXTSPLIT(C192,"• ")),CHAR(10),"")))&gt;0,1,IF(C192="All",1,0))
    +
    IF(SUMPRODUCT((TRIM(_xlfn.TEXTSPLIT(E192,","))&lt;&gt;"")*COUNTIF(K:K,TRIM(_xlfn.TEXTSPLIT(E192,","))))&gt;0,1,IF(E192="All",1,0))
    +
    IF(SUMPRODUCT((TRIM(_xlfn.TEXTSPLIT(D192,"• "))&lt;&gt;"")*COUNTIF(I:I,SUBSTITUTE(TRIM(_xlfn.TEXTSPLIT(D192,"• ")),CHAR(10),"")))&gt;0,1,IF(D192="All",1,0))
    =3,
    1,
    IF(F192="All",1,0)
))</f>
        <v>0</v>
      </c>
      <c r="N192" s="175" t="e" vm="1">
        <f t="shared" si="33"/>
        <v>#VALUE!</v>
      </c>
      <c r="O192">
        <f t="shared" si="46"/>
        <v>0</v>
      </c>
      <c r="P192">
        <f t="shared" si="46"/>
        <v>0</v>
      </c>
      <c r="Q192">
        <f t="shared" si="46"/>
        <v>0</v>
      </c>
      <c r="R192">
        <f t="shared" si="46"/>
        <v>0</v>
      </c>
      <c r="S192">
        <f t="shared" si="46"/>
        <v>0</v>
      </c>
      <c r="T192" s="175"/>
      <c r="U192" s="175"/>
      <c r="V192" s="175"/>
      <c r="W192" t="e" vm="1">
        <f t="shared" si="34"/>
        <v>#VALUE!</v>
      </c>
      <c r="Y192" s="175" t="e" vm="1">
        <f t="shared" si="45"/>
        <v>#VALUE!</v>
      </c>
      <c r="Z192" s="175">
        <f t="shared" si="43"/>
        <v>0</v>
      </c>
      <c r="AA192" s="175">
        <f t="shared" si="43"/>
        <v>0</v>
      </c>
      <c r="AB192" s="175">
        <f t="shared" si="43"/>
        <v>0</v>
      </c>
      <c r="AC192" s="175">
        <f t="shared" si="43"/>
        <v>0</v>
      </c>
      <c r="AD192" t="e" vm="1">
        <f t="shared" si="35"/>
        <v>#VALUE!</v>
      </c>
      <c r="AF192" s="175" t="e" vm="1">
        <f t="shared" si="36"/>
        <v>#VALUE!</v>
      </c>
      <c r="AG192" s="175">
        <f t="shared" si="36"/>
        <v>0</v>
      </c>
      <c r="AH192" t="e" vm="1">
        <f t="shared" si="37"/>
        <v>#VALUE!</v>
      </c>
    </row>
    <row r="193" spans="1:34" ht="55.15">
      <c r="A193" t="s">
        <v>303</v>
      </c>
      <c r="B193" t="s">
        <v>303</v>
      </c>
      <c r="C193" s="172" t="s">
        <v>99</v>
      </c>
      <c r="D193" s="172" t="s">
        <v>104</v>
      </c>
      <c r="E193" t="s">
        <v>263</v>
      </c>
      <c r="F193" t="s">
        <v>105</v>
      </c>
      <c r="G193" cm="1">
        <f t="array" ref="G193">IF(OR(ISERROR($I$2),ISERROR($J$2),ISERROR($K$2)),0,IF(
    IF(SUMPRODUCT((TRIM(_xlfn.TEXTSPLIT(C193,"• "))&lt;&gt;"")*COUNTIF(J:J,SUBSTITUTE(TRIM(_xlfn.TEXTSPLIT(C193,"• ")),CHAR(10),"")))&gt;0,1,IF(C193="All",1,0))
    +
    IF(SUMPRODUCT((TRIM(_xlfn.TEXTSPLIT(E193,","))&lt;&gt;"")*COUNTIF(K:K,TRIM(_xlfn.TEXTSPLIT(E193,","))))&gt;0,1,IF(E193="All",1,0))
    +
    IF(SUMPRODUCT((TRIM(_xlfn.TEXTSPLIT(D193,"• "))&lt;&gt;"")*COUNTIF(I:I,SUBSTITUTE(TRIM(_xlfn.TEXTSPLIT(D193,"• ")),CHAR(10),"")))&gt;0,1,IF(D193="All",1,0))
    =3,
    1,
    IF(F193="All",1,0)
))</f>
        <v>0</v>
      </c>
      <c r="N193" s="175" t="e" vm="1">
        <f t="shared" si="33"/>
        <v>#VALUE!</v>
      </c>
      <c r="O193">
        <f t="shared" ref="O193:S202" si="47">IF(O$1="",0,IF(ISNUMBER(SEARCH(O$1,$D193)),1,0))</f>
        <v>0</v>
      </c>
      <c r="P193">
        <f t="shared" si="47"/>
        <v>0</v>
      </c>
      <c r="Q193">
        <f t="shared" si="47"/>
        <v>0</v>
      </c>
      <c r="R193">
        <f t="shared" si="47"/>
        <v>0</v>
      </c>
      <c r="S193">
        <f t="shared" si="47"/>
        <v>0</v>
      </c>
      <c r="T193" s="175"/>
      <c r="U193" s="175"/>
      <c r="V193" s="175"/>
      <c r="W193" t="e" vm="1">
        <f t="shared" si="34"/>
        <v>#VALUE!</v>
      </c>
      <c r="Y193" s="175" t="e" vm="1">
        <f t="shared" si="45"/>
        <v>#VALUE!</v>
      </c>
      <c r="Z193" s="175">
        <f t="shared" si="43"/>
        <v>0</v>
      </c>
      <c r="AA193" s="175">
        <f t="shared" si="43"/>
        <v>0</v>
      </c>
      <c r="AB193" s="175">
        <f t="shared" si="43"/>
        <v>0</v>
      </c>
      <c r="AC193" s="175">
        <f t="shared" si="43"/>
        <v>0</v>
      </c>
      <c r="AD193" t="e" vm="1">
        <f t="shared" si="35"/>
        <v>#VALUE!</v>
      </c>
      <c r="AF193" s="175" t="e" vm="1">
        <f t="shared" si="36"/>
        <v>#VALUE!</v>
      </c>
      <c r="AG193" s="175">
        <f t="shared" si="36"/>
        <v>0</v>
      </c>
      <c r="AH193" t="e" vm="1">
        <f t="shared" si="37"/>
        <v>#VALUE!</v>
      </c>
    </row>
    <row r="194" spans="1:34" ht="55.15">
      <c r="A194" t="s">
        <v>304</v>
      </c>
      <c r="B194" t="s">
        <v>304</v>
      </c>
      <c r="C194" s="172" t="s">
        <v>99</v>
      </c>
      <c r="D194" s="172" t="s">
        <v>104</v>
      </c>
      <c r="E194" t="s">
        <v>263</v>
      </c>
      <c r="F194" t="s">
        <v>105</v>
      </c>
      <c r="G194" cm="1">
        <f t="array" ref="G194">IF(OR(ISERROR($I$2),ISERROR($J$2),ISERROR($K$2)),0,IF(
    IF(SUMPRODUCT((TRIM(_xlfn.TEXTSPLIT(C194,"• "))&lt;&gt;"")*COUNTIF(J:J,SUBSTITUTE(TRIM(_xlfn.TEXTSPLIT(C194,"• ")),CHAR(10),"")))&gt;0,1,IF(C194="All",1,0))
    +
    IF(SUMPRODUCT((TRIM(_xlfn.TEXTSPLIT(E194,","))&lt;&gt;"")*COUNTIF(K:K,TRIM(_xlfn.TEXTSPLIT(E194,","))))&gt;0,1,IF(E194="All",1,0))
    +
    IF(SUMPRODUCT((TRIM(_xlfn.TEXTSPLIT(D194,"• "))&lt;&gt;"")*COUNTIF(I:I,SUBSTITUTE(TRIM(_xlfn.TEXTSPLIT(D194,"• ")),CHAR(10),"")))&gt;0,1,IF(D194="All",1,0))
    =3,
    1,
    IF(F194="All",1,0)
))</f>
        <v>0</v>
      </c>
      <c r="N194" s="175" t="e" vm="1">
        <f t="shared" si="33"/>
        <v>#VALUE!</v>
      </c>
      <c r="O194">
        <f t="shared" si="47"/>
        <v>0</v>
      </c>
      <c r="P194">
        <f t="shared" si="47"/>
        <v>0</v>
      </c>
      <c r="Q194">
        <f t="shared" si="47"/>
        <v>0</v>
      </c>
      <c r="R194">
        <f t="shared" si="47"/>
        <v>0</v>
      </c>
      <c r="S194">
        <f t="shared" si="47"/>
        <v>0</v>
      </c>
      <c r="T194" s="175"/>
      <c r="U194" s="175"/>
      <c r="V194" s="175"/>
      <c r="W194" t="e" vm="1">
        <f t="shared" si="34"/>
        <v>#VALUE!</v>
      </c>
      <c r="Y194" s="175" t="e" vm="1">
        <f t="shared" si="45"/>
        <v>#VALUE!</v>
      </c>
      <c r="Z194" s="175">
        <f t="shared" si="43"/>
        <v>0</v>
      </c>
      <c r="AA194" s="175">
        <f t="shared" si="43"/>
        <v>0</v>
      </c>
      <c r="AB194" s="175">
        <f t="shared" si="43"/>
        <v>0</v>
      </c>
      <c r="AC194" s="175">
        <f t="shared" si="43"/>
        <v>0</v>
      </c>
      <c r="AD194" t="e" vm="1">
        <f t="shared" si="35"/>
        <v>#VALUE!</v>
      </c>
      <c r="AF194" s="175" t="e" vm="1">
        <f t="shared" si="36"/>
        <v>#VALUE!</v>
      </c>
      <c r="AG194" s="175">
        <f t="shared" si="36"/>
        <v>0</v>
      </c>
      <c r="AH194" t="e" vm="1">
        <f t="shared" si="37"/>
        <v>#VALUE!</v>
      </c>
    </row>
    <row r="195" spans="1:34" ht="55.15">
      <c r="A195" t="s">
        <v>305</v>
      </c>
      <c r="B195" t="s">
        <v>305</v>
      </c>
      <c r="C195" s="172" t="s">
        <v>99</v>
      </c>
      <c r="D195" s="172" t="s">
        <v>104</v>
      </c>
      <c r="E195" t="s">
        <v>263</v>
      </c>
      <c r="F195" t="s">
        <v>105</v>
      </c>
      <c r="G195" cm="1">
        <f t="array" ref="G195">IF(OR(ISERROR($I$2),ISERROR($J$2),ISERROR($K$2)),0,IF(
    IF(SUMPRODUCT((TRIM(_xlfn.TEXTSPLIT(C195,"• "))&lt;&gt;"")*COUNTIF(J:J,SUBSTITUTE(TRIM(_xlfn.TEXTSPLIT(C195,"• ")),CHAR(10),"")))&gt;0,1,IF(C195="All",1,0))
    +
    IF(SUMPRODUCT((TRIM(_xlfn.TEXTSPLIT(E195,","))&lt;&gt;"")*COUNTIF(K:K,TRIM(_xlfn.TEXTSPLIT(E195,","))))&gt;0,1,IF(E195="All",1,0))
    +
    IF(SUMPRODUCT((TRIM(_xlfn.TEXTSPLIT(D195,"• "))&lt;&gt;"")*COUNTIF(I:I,SUBSTITUTE(TRIM(_xlfn.TEXTSPLIT(D195,"• ")),CHAR(10),"")))&gt;0,1,IF(D195="All",1,0))
    =3,
    1,
    IF(F195="All",1,0)
))</f>
        <v>0</v>
      </c>
      <c r="N195" s="175" t="e" vm="1">
        <f t="shared" ref="N195:N212" si="48">IF(N$1="",0,IF(ISNUMBER(SEARCH(N$1,$D195)),1,0))</f>
        <v>#VALUE!</v>
      </c>
      <c r="O195">
        <f t="shared" si="47"/>
        <v>0</v>
      </c>
      <c r="P195">
        <f t="shared" si="47"/>
        <v>0</v>
      </c>
      <c r="Q195">
        <f t="shared" si="47"/>
        <v>0</v>
      </c>
      <c r="R195">
        <f t="shared" si="47"/>
        <v>0</v>
      </c>
      <c r="S195">
        <f t="shared" si="47"/>
        <v>0</v>
      </c>
      <c r="T195" s="175"/>
      <c r="U195" s="175"/>
      <c r="V195" s="175"/>
      <c r="W195" t="e" vm="1">
        <f t="shared" ref="W195:W212" si="49">_xlfn.TEXTJOIN(",",TRUE,_xlfn._xlws.FILTER($N$1:$S$1,N195:S195,1))</f>
        <v>#VALUE!</v>
      </c>
      <c r="Y195" s="175" t="e" vm="1">
        <f t="shared" si="45"/>
        <v>#VALUE!</v>
      </c>
      <c r="Z195" s="175">
        <f t="shared" si="43"/>
        <v>0</v>
      </c>
      <c r="AA195" s="175">
        <f t="shared" si="43"/>
        <v>0</v>
      </c>
      <c r="AB195" s="175">
        <f t="shared" si="43"/>
        <v>0</v>
      </c>
      <c r="AC195" s="175">
        <f t="shared" si="43"/>
        <v>0</v>
      </c>
      <c r="AD195" t="e" vm="1">
        <f t="shared" ref="AD195:AD212" si="50">_xlfn.TEXTJOIN(",",TRUE,_xlfn._xlws.FILTER($Y$1:$AC$1,Y195:AC195,1))</f>
        <v>#VALUE!</v>
      </c>
      <c r="AF195" s="175" t="e" vm="1">
        <f t="shared" ref="AF195:AG258" si="51">IF(AF$1="",0,IF(ISNUMBER(SEARCH(AF$1,$E195)),1,0))</f>
        <v>#VALUE!</v>
      </c>
      <c r="AG195" s="175">
        <f t="shared" si="51"/>
        <v>0</v>
      </c>
      <c r="AH195" t="e" vm="1">
        <f t="shared" ref="AH195:AH212" si="52">_xlfn.TEXTJOIN(",",TRUE,_xlfn._xlws.FILTER($AF$1:$AG$1,AF195:AG195,1))</f>
        <v>#VALUE!</v>
      </c>
    </row>
    <row r="196" spans="1:34" ht="55.15">
      <c r="A196" t="s">
        <v>306</v>
      </c>
      <c r="B196" t="s">
        <v>306</v>
      </c>
      <c r="C196" s="172" t="s">
        <v>99</v>
      </c>
      <c r="D196" s="172" t="s">
        <v>104</v>
      </c>
      <c r="E196" t="s">
        <v>263</v>
      </c>
      <c r="F196" t="s">
        <v>105</v>
      </c>
      <c r="G196" cm="1">
        <f t="array" ref="G196">IF(OR(ISERROR($I$2),ISERROR($J$2),ISERROR($K$2)),0,IF(
    IF(SUMPRODUCT((TRIM(_xlfn.TEXTSPLIT(C196,"• "))&lt;&gt;"")*COUNTIF(J:J,SUBSTITUTE(TRIM(_xlfn.TEXTSPLIT(C196,"• ")),CHAR(10),"")))&gt;0,1,IF(C196="All",1,0))
    +
    IF(SUMPRODUCT((TRIM(_xlfn.TEXTSPLIT(E196,","))&lt;&gt;"")*COUNTIF(K:K,TRIM(_xlfn.TEXTSPLIT(E196,","))))&gt;0,1,IF(E196="All",1,0))
    +
    IF(SUMPRODUCT((TRIM(_xlfn.TEXTSPLIT(D196,"• "))&lt;&gt;"")*COUNTIF(I:I,SUBSTITUTE(TRIM(_xlfn.TEXTSPLIT(D196,"• ")),CHAR(10),"")))&gt;0,1,IF(D196="All",1,0))
    =3,
    1,
    IF(F196="All",1,0)
))</f>
        <v>0</v>
      </c>
      <c r="N196" s="175" t="e" vm="1">
        <f t="shared" si="48"/>
        <v>#VALUE!</v>
      </c>
      <c r="O196">
        <f t="shared" si="47"/>
        <v>0</v>
      </c>
      <c r="P196">
        <f t="shared" si="47"/>
        <v>0</v>
      </c>
      <c r="Q196">
        <f t="shared" si="47"/>
        <v>0</v>
      </c>
      <c r="R196">
        <f t="shared" si="47"/>
        <v>0</v>
      </c>
      <c r="S196">
        <f t="shared" si="47"/>
        <v>0</v>
      </c>
      <c r="T196" s="175"/>
      <c r="U196" s="175"/>
      <c r="V196" s="175"/>
      <c r="W196" t="e" vm="1">
        <f t="shared" si="49"/>
        <v>#VALUE!</v>
      </c>
      <c r="Y196" s="175" t="e" vm="1">
        <f t="shared" si="45"/>
        <v>#VALUE!</v>
      </c>
      <c r="Z196" s="175">
        <f t="shared" si="43"/>
        <v>0</v>
      </c>
      <c r="AA196" s="175">
        <f t="shared" si="43"/>
        <v>0</v>
      </c>
      <c r="AB196" s="175">
        <f t="shared" si="43"/>
        <v>0</v>
      </c>
      <c r="AC196" s="175">
        <f t="shared" si="43"/>
        <v>0</v>
      </c>
      <c r="AD196" t="e" vm="1">
        <f t="shared" si="50"/>
        <v>#VALUE!</v>
      </c>
      <c r="AF196" s="175" t="e" vm="1">
        <f t="shared" si="51"/>
        <v>#VALUE!</v>
      </c>
      <c r="AG196" s="175">
        <f t="shared" si="51"/>
        <v>0</v>
      </c>
      <c r="AH196" t="e" vm="1">
        <f t="shared" si="52"/>
        <v>#VALUE!</v>
      </c>
    </row>
    <row r="197" spans="1:34" ht="55.15">
      <c r="A197" t="s">
        <v>307</v>
      </c>
      <c r="B197" t="s">
        <v>308</v>
      </c>
      <c r="C197" s="172" t="s">
        <v>99</v>
      </c>
      <c r="D197" s="172" t="s">
        <v>104</v>
      </c>
      <c r="E197" t="s">
        <v>263</v>
      </c>
      <c r="F197" t="s">
        <v>105</v>
      </c>
      <c r="G197" cm="1">
        <f t="array" ref="G197">IF(OR(ISERROR($I$2),ISERROR($J$2),ISERROR($K$2)),0,IF(
    IF(SUMPRODUCT((TRIM(_xlfn.TEXTSPLIT(C197,"• "))&lt;&gt;"")*COUNTIF(J:J,SUBSTITUTE(TRIM(_xlfn.TEXTSPLIT(C197,"• ")),CHAR(10),"")))&gt;0,1,IF(C197="All",1,0))
    +
    IF(SUMPRODUCT((TRIM(_xlfn.TEXTSPLIT(E197,","))&lt;&gt;"")*COUNTIF(K:K,TRIM(_xlfn.TEXTSPLIT(E197,","))))&gt;0,1,IF(E197="All",1,0))
    +
    IF(SUMPRODUCT((TRIM(_xlfn.TEXTSPLIT(D197,"• "))&lt;&gt;"")*COUNTIF(I:I,SUBSTITUTE(TRIM(_xlfn.TEXTSPLIT(D197,"• ")),CHAR(10),"")))&gt;0,1,IF(D197="All",1,0))
    =3,
    1,
    IF(F197="All",1,0)
))</f>
        <v>0</v>
      </c>
      <c r="N197" s="175" t="e" vm="1">
        <f t="shared" si="48"/>
        <v>#VALUE!</v>
      </c>
      <c r="O197">
        <f t="shared" si="47"/>
        <v>0</v>
      </c>
      <c r="P197">
        <f t="shared" si="47"/>
        <v>0</v>
      </c>
      <c r="Q197">
        <f t="shared" si="47"/>
        <v>0</v>
      </c>
      <c r="R197">
        <f t="shared" si="47"/>
        <v>0</v>
      </c>
      <c r="S197">
        <f t="shared" si="47"/>
        <v>0</v>
      </c>
      <c r="T197" s="175"/>
      <c r="U197" s="175"/>
      <c r="V197" s="175"/>
      <c r="W197" t="e" vm="1">
        <f t="shared" si="49"/>
        <v>#VALUE!</v>
      </c>
      <c r="Y197" s="175" t="e" vm="1">
        <f t="shared" si="45"/>
        <v>#VALUE!</v>
      </c>
      <c r="Z197" s="175">
        <f t="shared" si="43"/>
        <v>0</v>
      </c>
      <c r="AA197" s="175">
        <f t="shared" si="43"/>
        <v>0</v>
      </c>
      <c r="AB197" s="175">
        <f t="shared" si="43"/>
        <v>0</v>
      </c>
      <c r="AC197" s="175">
        <f t="shared" si="43"/>
        <v>0</v>
      </c>
      <c r="AD197" t="e" vm="1">
        <f t="shared" si="50"/>
        <v>#VALUE!</v>
      </c>
      <c r="AF197" s="175" t="e" vm="1">
        <f t="shared" si="51"/>
        <v>#VALUE!</v>
      </c>
      <c r="AG197" s="175">
        <f t="shared" si="51"/>
        <v>0</v>
      </c>
      <c r="AH197" t="e" vm="1">
        <f t="shared" si="52"/>
        <v>#VALUE!</v>
      </c>
    </row>
    <row r="198" spans="1:34" ht="55.15">
      <c r="A198" t="s">
        <v>307</v>
      </c>
      <c r="B198" t="s">
        <v>309</v>
      </c>
      <c r="C198" s="172" t="s">
        <v>99</v>
      </c>
      <c r="D198" s="172" t="s">
        <v>104</v>
      </c>
      <c r="E198" t="s">
        <v>263</v>
      </c>
      <c r="F198" t="s">
        <v>105</v>
      </c>
      <c r="G198" cm="1">
        <f t="array" ref="G198">IF(OR(ISERROR($I$2),ISERROR($J$2),ISERROR($K$2)),0,IF(
    IF(SUMPRODUCT((TRIM(_xlfn.TEXTSPLIT(C198,"• "))&lt;&gt;"")*COUNTIF(J:J,SUBSTITUTE(TRIM(_xlfn.TEXTSPLIT(C198,"• ")),CHAR(10),"")))&gt;0,1,IF(C198="All",1,0))
    +
    IF(SUMPRODUCT((TRIM(_xlfn.TEXTSPLIT(E198,","))&lt;&gt;"")*COUNTIF(K:K,TRIM(_xlfn.TEXTSPLIT(E198,","))))&gt;0,1,IF(E198="All",1,0))
    +
    IF(SUMPRODUCT((TRIM(_xlfn.TEXTSPLIT(D198,"• "))&lt;&gt;"")*COUNTIF(I:I,SUBSTITUTE(TRIM(_xlfn.TEXTSPLIT(D198,"• ")),CHAR(10),"")))&gt;0,1,IF(D198="All",1,0))
    =3,
    1,
    IF(F198="All",1,0)
))</f>
        <v>0</v>
      </c>
      <c r="N198" s="175" t="e" vm="1">
        <f t="shared" si="48"/>
        <v>#VALUE!</v>
      </c>
      <c r="O198">
        <f t="shared" si="47"/>
        <v>0</v>
      </c>
      <c r="P198">
        <f t="shared" si="47"/>
        <v>0</v>
      </c>
      <c r="Q198">
        <f t="shared" si="47"/>
        <v>0</v>
      </c>
      <c r="R198">
        <f t="shared" si="47"/>
        <v>0</v>
      </c>
      <c r="S198">
        <f t="shared" si="47"/>
        <v>0</v>
      </c>
      <c r="T198" s="175"/>
      <c r="U198" s="175"/>
      <c r="V198" s="175"/>
      <c r="W198" t="e" vm="1">
        <f t="shared" si="49"/>
        <v>#VALUE!</v>
      </c>
      <c r="Y198" s="175" t="e" vm="1">
        <f t="shared" si="45"/>
        <v>#VALUE!</v>
      </c>
      <c r="Z198" s="175">
        <f t="shared" si="43"/>
        <v>0</v>
      </c>
      <c r="AA198" s="175">
        <f t="shared" si="43"/>
        <v>0</v>
      </c>
      <c r="AB198" s="175">
        <f t="shared" si="43"/>
        <v>0</v>
      </c>
      <c r="AC198" s="175">
        <f t="shared" si="43"/>
        <v>0</v>
      </c>
      <c r="AD198" t="e" vm="1">
        <f t="shared" si="50"/>
        <v>#VALUE!</v>
      </c>
      <c r="AF198" s="175" t="e" vm="1">
        <f t="shared" si="51"/>
        <v>#VALUE!</v>
      </c>
      <c r="AG198" s="175">
        <f t="shared" si="51"/>
        <v>0</v>
      </c>
      <c r="AH198" t="e" vm="1">
        <f t="shared" si="52"/>
        <v>#VALUE!</v>
      </c>
    </row>
    <row r="199" spans="1:34" ht="55.15">
      <c r="A199" t="s">
        <v>307</v>
      </c>
      <c r="B199" t="s">
        <v>310</v>
      </c>
      <c r="C199" s="172" t="s">
        <v>99</v>
      </c>
      <c r="D199" s="172" t="s">
        <v>104</v>
      </c>
      <c r="E199" t="s">
        <v>263</v>
      </c>
      <c r="F199" t="s">
        <v>105</v>
      </c>
      <c r="G199" cm="1">
        <f t="array" ref="G199">IF(OR(ISERROR($I$2),ISERROR($J$2),ISERROR($K$2)),0,IF(
    IF(SUMPRODUCT((TRIM(_xlfn.TEXTSPLIT(C199,"• "))&lt;&gt;"")*COUNTIF(J:J,SUBSTITUTE(TRIM(_xlfn.TEXTSPLIT(C199,"• ")),CHAR(10),"")))&gt;0,1,IF(C199="All",1,0))
    +
    IF(SUMPRODUCT((TRIM(_xlfn.TEXTSPLIT(E199,","))&lt;&gt;"")*COUNTIF(K:K,TRIM(_xlfn.TEXTSPLIT(E199,","))))&gt;0,1,IF(E199="All",1,0))
    +
    IF(SUMPRODUCT((TRIM(_xlfn.TEXTSPLIT(D199,"• "))&lt;&gt;"")*COUNTIF(I:I,SUBSTITUTE(TRIM(_xlfn.TEXTSPLIT(D199,"• ")),CHAR(10),"")))&gt;0,1,IF(D199="All",1,0))
    =3,
    1,
    IF(F199="All",1,0)
))</f>
        <v>0</v>
      </c>
      <c r="N199" s="175" t="e" vm="1">
        <f t="shared" si="48"/>
        <v>#VALUE!</v>
      </c>
      <c r="O199">
        <f t="shared" si="47"/>
        <v>0</v>
      </c>
      <c r="P199">
        <f t="shared" si="47"/>
        <v>0</v>
      </c>
      <c r="Q199">
        <f t="shared" si="47"/>
        <v>0</v>
      </c>
      <c r="R199">
        <f t="shared" si="47"/>
        <v>0</v>
      </c>
      <c r="S199">
        <f t="shared" si="47"/>
        <v>0</v>
      </c>
      <c r="T199" s="175"/>
      <c r="U199" s="175"/>
      <c r="V199" s="175"/>
      <c r="W199" t="e" vm="1">
        <f t="shared" si="49"/>
        <v>#VALUE!</v>
      </c>
      <c r="Y199" s="175" t="e" vm="1">
        <f t="shared" si="45"/>
        <v>#VALUE!</v>
      </c>
      <c r="Z199" s="175">
        <f t="shared" si="43"/>
        <v>0</v>
      </c>
      <c r="AA199" s="175">
        <f t="shared" si="43"/>
        <v>0</v>
      </c>
      <c r="AB199" s="175">
        <f t="shared" si="43"/>
        <v>0</v>
      </c>
      <c r="AC199" s="175">
        <f t="shared" si="43"/>
        <v>0</v>
      </c>
      <c r="AD199" t="e" vm="1">
        <f t="shared" si="50"/>
        <v>#VALUE!</v>
      </c>
      <c r="AF199" s="175" t="e" vm="1">
        <f t="shared" si="51"/>
        <v>#VALUE!</v>
      </c>
      <c r="AG199" s="175">
        <f t="shared" si="51"/>
        <v>0</v>
      </c>
      <c r="AH199" t="e" vm="1">
        <f t="shared" si="52"/>
        <v>#VALUE!</v>
      </c>
    </row>
    <row r="200" spans="1:34" ht="55.15">
      <c r="A200" t="s">
        <v>307</v>
      </c>
      <c r="B200" t="s">
        <v>311</v>
      </c>
      <c r="C200" s="172" t="s">
        <v>99</v>
      </c>
      <c r="D200" s="172" t="s">
        <v>104</v>
      </c>
      <c r="E200" t="s">
        <v>263</v>
      </c>
      <c r="F200" t="s">
        <v>105</v>
      </c>
      <c r="G200" cm="1">
        <f t="array" ref="G200">IF(OR(ISERROR($I$2),ISERROR($J$2),ISERROR($K$2)),0,IF(
    IF(SUMPRODUCT((TRIM(_xlfn.TEXTSPLIT(C200,"• "))&lt;&gt;"")*COUNTIF(J:J,SUBSTITUTE(TRIM(_xlfn.TEXTSPLIT(C200,"• ")),CHAR(10),"")))&gt;0,1,IF(C200="All",1,0))
    +
    IF(SUMPRODUCT((TRIM(_xlfn.TEXTSPLIT(E200,","))&lt;&gt;"")*COUNTIF(K:K,TRIM(_xlfn.TEXTSPLIT(E200,","))))&gt;0,1,IF(E200="All",1,0))
    +
    IF(SUMPRODUCT((TRIM(_xlfn.TEXTSPLIT(D200,"• "))&lt;&gt;"")*COUNTIF(I:I,SUBSTITUTE(TRIM(_xlfn.TEXTSPLIT(D200,"• ")),CHAR(10),"")))&gt;0,1,IF(D200="All",1,0))
    =3,
    1,
    IF(F200="All",1,0)
))</f>
        <v>0</v>
      </c>
      <c r="N200" s="175" t="e" vm="1">
        <f t="shared" si="48"/>
        <v>#VALUE!</v>
      </c>
      <c r="O200">
        <f t="shared" si="47"/>
        <v>0</v>
      </c>
      <c r="P200">
        <f t="shared" si="47"/>
        <v>0</v>
      </c>
      <c r="Q200">
        <f t="shared" si="47"/>
        <v>0</v>
      </c>
      <c r="R200">
        <f t="shared" si="47"/>
        <v>0</v>
      </c>
      <c r="S200">
        <f t="shared" si="47"/>
        <v>0</v>
      </c>
      <c r="T200" s="175"/>
      <c r="U200" s="175"/>
      <c r="V200" s="175"/>
      <c r="W200" t="e" vm="1">
        <f t="shared" si="49"/>
        <v>#VALUE!</v>
      </c>
      <c r="Y200" s="175" t="e" vm="1">
        <f t="shared" si="45"/>
        <v>#VALUE!</v>
      </c>
      <c r="Z200" s="175">
        <f t="shared" si="43"/>
        <v>0</v>
      </c>
      <c r="AA200" s="175">
        <f t="shared" si="43"/>
        <v>0</v>
      </c>
      <c r="AB200" s="175">
        <f t="shared" si="43"/>
        <v>0</v>
      </c>
      <c r="AC200" s="175">
        <f t="shared" si="43"/>
        <v>0</v>
      </c>
      <c r="AD200" t="e" vm="1">
        <f t="shared" si="50"/>
        <v>#VALUE!</v>
      </c>
      <c r="AF200" s="175" t="e" vm="1">
        <f t="shared" si="51"/>
        <v>#VALUE!</v>
      </c>
      <c r="AG200" s="175">
        <f t="shared" si="51"/>
        <v>0</v>
      </c>
      <c r="AH200" t="e" vm="1">
        <f t="shared" si="52"/>
        <v>#VALUE!</v>
      </c>
    </row>
    <row r="201" spans="1:34" ht="55.15">
      <c r="A201" t="s">
        <v>307</v>
      </c>
      <c r="B201" t="s">
        <v>312</v>
      </c>
      <c r="C201" s="172" t="s">
        <v>99</v>
      </c>
      <c r="D201" s="172" t="s">
        <v>104</v>
      </c>
      <c r="E201" t="s">
        <v>263</v>
      </c>
      <c r="F201" t="s">
        <v>105</v>
      </c>
      <c r="G201" cm="1">
        <f t="array" ref="G201">IF(OR(ISERROR($I$2),ISERROR($J$2),ISERROR($K$2)),0,IF(
    IF(SUMPRODUCT((TRIM(_xlfn.TEXTSPLIT(C201,"• "))&lt;&gt;"")*COUNTIF(J:J,SUBSTITUTE(TRIM(_xlfn.TEXTSPLIT(C201,"• ")),CHAR(10),"")))&gt;0,1,IF(C201="All",1,0))
    +
    IF(SUMPRODUCT((TRIM(_xlfn.TEXTSPLIT(E201,","))&lt;&gt;"")*COUNTIF(K:K,TRIM(_xlfn.TEXTSPLIT(E201,","))))&gt;0,1,IF(E201="All",1,0))
    +
    IF(SUMPRODUCT((TRIM(_xlfn.TEXTSPLIT(D201,"• "))&lt;&gt;"")*COUNTIF(I:I,SUBSTITUTE(TRIM(_xlfn.TEXTSPLIT(D201,"• ")),CHAR(10),"")))&gt;0,1,IF(D201="All",1,0))
    =3,
    1,
    IF(F201="All",1,0)
))</f>
        <v>0</v>
      </c>
      <c r="N201" s="175" t="e" vm="1">
        <f t="shared" si="48"/>
        <v>#VALUE!</v>
      </c>
      <c r="O201">
        <f t="shared" si="47"/>
        <v>0</v>
      </c>
      <c r="P201">
        <f t="shared" si="47"/>
        <v>0</v>
      </c>
      <c r="Q201">
        <f t="shared" si="47"/>
        <v>0</v>
      </c>
      <c r="R201">
        <f t="shared" si="47"/>
        <v>0</v>
      </c>
      <c r="S201">
        <f t="shared" si="47"/>
        <v>0</v>
      </c>
      <c r="T201" s="175"/>
      <c r="U201" s="175"/>
      <c r="V201" s="175"/>
      <c r="W201" t="e" vm="1">
        <f t="shared" si="49"/>
        <v>#VALUE!</v>
      </c>
      <c r="Y201" s="175" t="e" vm="1">
        <f t="shared" si="45"/>
        <v>#VALUE!</v>
      </c>
      <c r="Z201" s="175">
        <f t="shared" si="43"/>
        <v>0</v>
      </c>
      <c r="AA201" s="175">
        <f t="shared" si="43"/>
        <v>0</v>
      </c>
      <c r="AB201" s="175">
        <f t="shared" si="43"/>
        <v>0</v>
      </c>
      <c r="AC201" s="175">
        <f t="shared" si="43"/>
        <v>0</v>
      </c>
      <c r="AD201" t="e" vm="1">
        <f t="shared" si="50"/>
        <v>#VALUE!</v>
      </c>
      <c r="AF201" s="175" t="e" vm="1">
        <f t="shared" si="51"/>
        <v>#VALUE!</v>
      </c>
      <c r="AG201" s="175">
        <f t="shared" si="51"/>
        <v>0</v>
      </c>
      <c r="AH201" t="e" vm="1">
        <f t="shared" si="52"/>
        <v>#VALUE!</v>
      </c>
    </row>
    <row r="202" spans="1:34" ht="55.15">
      <c r="A202" t="s">
        <v>307</v>
      </c>
      <c r="B202" t="s">
        <v>313</v>
      </c>
      <c r="C202" s="172" t="s">
        <v>99</v>
      </c>
      <c r="D202" s="172" t="s">
        <v>104</v>
      </c>
      <c r="E202" t="s">
        <v>263</v>
      </c>
      <c r="F202" t="s">
        <v>105</v>
      </c>
      <c r="G202" cm="1">
        <f t="array" ref="G202">IF(OR(ISERROR($I$2),ISERROR($J$2),ISERROR($K$2)),0,IF(
    IF(SUMPRODUCT((TRIM(_xlfn.TEXTSPLIT(C202,"• "))&lt;&gt;"")*COUNTIF(J:J,SUBSTITUTE(TRIM(_xlfn.TEXTSPLIT(C202,"• ")),CHAR(10),"")))&gt;0,1,IF(C202="All",1,0))
    +
    IF(SUMPRODUCT((TRIM(_xlfn.TEXTSPLIT(E202,","))&lt;&gt;"")*COUNTIF(K:K,TRIM(_xlfn.TEXTSPLIT(E202,","))))&gt;0,1,IF(E202="All",1,0))
    +
    IF(SUMPRODUCT((TRIM(_xlfn.TEXTSPLIT(D202,"• "))&lt;&gt;"")*COUNTIF(I:I,SUBSTITUTE(TRIM(_xlfn.TEXTSPLIT(D202,"• ")),CHAR(10),"")))&gt;0,1,IF(D202="All",1,0))
    =3,
    1,
    IF(F202="All",1,0)
))</f>
        <v>0</v>
      </c>
      <c r="N202" s="175" t="e" vm="1">
        <f t="shared" si="48"/>
        <v>#VALUE!</v>
      </c>
      <c r="O202">
        <f t="shared" si="47"/>
        <v>0</v>
      </c>
      <c r="P202">
        <f t="shared" si="47"/>
        <v>0</v>
      </c>
      <c r="Q202">
        <f t="shared" si="47"/>
        <v>0</v>
      </c>
      <c r="R202">
        <f t="shared" si="47"/>
        <v>0</v>
      </c>
      <c r="S202">
        <f t="shared" si="47"/>
        <v>0</v>
      </c>
      <c r="T202" s="175"/>
      <c r="U202" s="175"/>
      <c r="V202" s="175"/>
      <c r="W202" t="e" vm="1">
        <f t="shared" si="49"/>
        <v>#VALUE!</v>
      </c>
      <c r="Y202" s="175" t="e" vm="1">
        <f t="shared" si="45"/>
        <v>#VALUE!</v>
      </c>
      <c r="Z202" s="175">
        <f t="shared" si="43"/>
        <v>0</v>
      </c>
      <c r="AA202" s="175">
        <f t="shared" si="43"/>
        <v>0</v>
      </c>
      <c r="AB202" s="175">
        <f t="shared" si="43"/>
        <v>0</v>
      </c>
      <c r="AC202" s="175">
        <f t="shared" si="43"/>
        <v>0</v>
      </c>
      <c r="AD202" t="e" vm="1">
        <f t="shared" si="50"/>
        <v>#VALUE!</v>
      </c>
      <c r="AF202" s="175" t="e" vm="1">
        <f t="shared" si="51"/>
        <v>#VALUE!</v>
      </c>
      <c r="AG202" s="175">
        <f t="shared" si="51"/>
        <v>0</v>
      </c>
      <c r="AH202" t="e" vm="1">
        <f t="shared" si="52"/>
        <v>#VALUE!</v>
      </c>
    </row>
    <row r="203" spans="1:34" ht="55.15">
      <c r="A203" t="s">
        <v>314</v>
      </c>
      <c r="B203" t="s">
        <v>314</v>
      </c>
      <c r="C203" s="172" t="s">
        <v>99</v>
      </c>
      <c r="D203" s="172" t="s">
        <v>104</v>
      </c>
      <c r="E203" t="s">
        <v>263</v>
      </c>
      <c r="F203" t="s">
        <v>105</v>
      </c>
      <c r="G203" cm="1">
        <f t="array" ref="G203">IF(OR(ISERROR($I$2),ISERROR($J$2),ISERROR($K$2)),0,IF(
    IF(SUMPRODUCT((TRIM(_xlfn.TEXTSPLIT(C203,"• "))&lt;&gt;"")*COUNTIF(J:J,SUBSTITUTE(TRIM(_xlfn.TEXTSPLIT(C203,"• ")),CHAR(10),"")))&gt;0,1,IF(C203="All",1,0))
    +
    IF(SUMPRODUCT((TRIM(_xlfn.TEXTSPLIT(E203,","))&lt;&gt;"")*COUNTIF(K:K,TRIM(_xlfn.TEXTSPLIT(E203,","))))&gt;0,1,IF(E203="All",1,0))
    +
    IF(SUMPRODUCT((TRIM(_xlfn.TEXTSPLIT(D203,"• "))&lt;&gt;"")*COUNTIF(I:I,SUBSTITUTE(TRIM(_xlfn.TEXTSPLIT(D203,"• ")),CHAR(10),"")))&gt;0,1,IF(D203="All",1,0))
    =3,
    1,
    IF(F203="All",1,0)
))</f>
        <v>0</v>
      </c>
      <c r="N203" s="175" t="e" vm="1">
        <f t="shared" si="48"/>
        <v>#VALUE!</v>
      </c>
      <c r="O203">
        <f t="shared" ref="O203:S222" si="53">IF(O$1="",0,IF(ISNUMBER(SEARCH(O$1,$D203)),1,0))</f>
        <v>0</v>
      </c>
      <c r="P203">
        <f t="shared" si="53"/>
        <v>0</v>
      </c>
      <c r="Q203">
        <f t="shared" si="53"/>
        <v>0</v>
      </c>
      <c r="R203">
        <f t="shared" si="53"/>
        <v>0</v>
      </c>
      <c r="S203">
        <f t="shared" si="53"/>
        <v>0</v>
      </c>
      <c r="T203" s="175"/>
      <c r="U203" s="175"/>
      <c r="V203" s="175"/>
      <c r="W203" t="e" vm="1">
        <f t="shared" si="49"/>
        <v>#VALUE!</v>
      </c>
      <c r="Y203" s="175" t="e" vm="1">
        <f t="shared" si="45"/>
        <v>#VALUE!</v>
      </c>
      <c r="Z203" s="175">
        <f t="shared" si="43"/>
        <v>0</v>
      </c>
      <c r="AA203" s="175">
        <f t="shared" si="43"/>
        <v>0</v>
      </c>
      <c r="AB203" s="175">
        <f t="shared" si="43"/>
        <v>0</v>
      </c>
      <c r="AC203" s="175">
        <f t="shared" si="43"/>
        <v>0</v>
      </c>
      <c r="AD203" t="e" vm="1">
        <f t="shared" si="50"/>
        <v>#VALUE!</v>
      </c>
      <c r="AF203" s="175" t="e" vm="1">
        <f t="shared" si="51"/>
        <v>#VALUE!</v>
      </c>
      <c r="AG203" s="175">
        <f t="shared" si="51"/>
        <v>0</v>
      </c>
      <c r="AH203" t="e" vm="1">
        <f t="shared" si="52"/>
        <v>#VALUE!</v>
      </c>
    </row>
    <row r="204" spans="1:34" ht="55.15">
      <c r="A204" t="s">
        <v>315</v>
      </c>
      <c r="B204" t="s">
        <v>315</v>
      </c>
      <c r="C204" s="172" t="s">
        <v>99</v>
      </c>
      <c r="D204" s="172" t="s">
        <v>104</v>
      </c>
      <c r="E204" t="s">
        <v>263</v>
      </c>
      <c r="F204" t="s">
        <v>105</v>
      </c>
      <c r="G204" cm="1">
        <f t="array" ref="G204">IF(OR(ISERROR($I$2),ISERROR($J$2),ISERROR($K$2)),0,IF(
    IF(SUMPRODUCT((TRIM(_xlfn.TEXTSPLIT(C204,"• "))&lt;&gt;"")*COUNTIF(J:J,SUBSTITUTE(TRIM(_xlfn.TEXTSPLIT(C204,"• ")),CHAR(10),"")))&gt;0,1,IF(C204="All",1,0))
    +
    IF(SUMPRODUCT((TRIM(_xlfn.TEXTSPLIT(E204,","))&lt;&gt;"")*COUNTIF(K:K,TRIM(_xlfn.TEXTSPLIT(E204,","))))&gt;0,1,IF(E204="All",1,0))
    +
    IF(SUMPRODUCT((TRIM(_xlfn.TEXTSPLIT(D204,"• "))&lt;&gt;"")*COUNTIF(I:I,SUBSTITUTE(TRIM(_xlfn.TEXTSPLIT(D204,"• ")),CHAR(10),"")))&gt;0,1,IF(D204="All",1,0))
    =3,
    1,
    IF(F204="All",1,0)
))</f>
        <v>0</v>
      </c>
      <c r="N204" s="175" t="e" vm="1">
        <f t="shared" si="48"/>
        <v>#VALUE!</v>
      </c>
      <c r="O204">
        <f t="shared" si="53"/>
        <v>0</v>
      </c>
      <c r="P204">
        <f t="shared" si="53"/>
        <v>0</v>
      </c>
      <c r="Q204">
        <f t="shared" si="53"/>
        <v>0</v>
      </c>
      <c r="R204">
        <f t="shared" si="53"/>
        <v>0</v>
      </c>
      <c r="S204">
        <f t="shared" si="53"/>
        <v>0</v>
      </c>
      <c r="T204" s="175"/>
      <c r="U204" s="175"/>
      <c r="V204" s="175"/>
      <c r="W204" t="e" vm="1">
        <f t="shared" si="49"/>
        <v>#VALUE!</v>
      </c>
      <c r="Y204" s="175" t="e" vm="1">
        <f t="shared" si="45"/>
        <v>#VALUE!</v>
      </c>
      <c r="Z204" s="175">
        <f t="shared" ref="Z204:AC212" si="54">IF(Z$1="",0,IF(ISNUMBER(SEARCH(Z$1,$C204)),1,0))</f>
        <v>0</v>
      </c>
      <c r="AA204" s="175">
        <f t="shared" si="54"/>
        <v>0</v>
      </c>
      <c r="AB204" s="175">
        <f t="shared" si="54"/>
        <v>0</v>
      </c>
      <c r="AC204" s="175">
        <f t="shared" si="54"/>
        <v>0</v>
      </c>
      <c r="AD204" t="e" vm="1">
        <f t="shared" si="50"/>
        <v>#VALUE!</v>
      </c>
      <c r="AF204" s="175" t="e" vm="1">
        <f t="shared" si="51"/>
        <v>#VALUE!</v>
      </c>
      <c r="AG204" s="175">
        <f t="shared" si="51"/>
        <v>0</v>
      </c>
      <c r="AH204" t="e" vm="1">
        <f t="shared" si="52"/>
        <v>#VALUE!</v>
      </c>
    </row>
    <row r="205" spans="1:34" ht="55.15">
      <c r="A205" t="s">
        <v>316</v>
      </c>
      <c r="B205" t="s">
        <v>316</v>
      </c>
      <c r="C205" s="172" t="s">
        <v>99</v>
      </c>
      <c r="D205" s="172" t="s">
        <v>104</v>
      </c>
      <c r="E205" t="s">
        <v>263</v>
      </c>
      <c r="F205" t="s">
        <v>105</v>
      </c>
      <c r="G205" cm="1">
        <f t="array" ref="G205">IF(OR(ISERROR($I$2),ISERROR($J$2),ISERROR($K$2)),0,IF(
    IF(SUMPRODUCT((TRIM(_xlfn.TEXTSPLIT(C205,"• "))&lt;&gt;"")*COUNTIF(J:J,SUBSTITUTE(TRIM(_xlfn.TEXTSPLIT(C205,"• ")),CHAR(10),"")))&gt;0,1,IF(C205="All",1,0))
    +
    IF(SUMPRODUCT((TRIM(_xlfn.TEXTSPLIT(E205,","))&lt;&gt;"")*COUNTIF(K:K,TRIM(_xlfn.TEXTSPLIT(E205,","))))&gt;0,1,IF(E205="All",1,0))
    +
    IF(SUMPRODUCT((TRIM(_xlfn.TEXTSPLIT(D205,"• "))&lt;&gt;"")*COUNTIF(I:I,SUBSTITUTE(TRIM(_xlfn.TEXTSPLIT(D205,"• ")),CHAR(10),"")))&gt;0,1,IF(D205="All",1,0))
    =3,
    1,
    IF(F205="All",1,0)
))</f>
        <v>0</v>
      </c>
      <c r="N205" s="175" t="e" vm="1">
        <f t="shared" si="48"/>
        <v>#VALUE!</v>
      </c>
      <c r="O205">
        <f t="shared" si="53"/>
        <v>0</v>
      </c>
      <c r="P205">
        <f t="shared" si="53"/>
        <v>0</v>
      </c>
      <c r="Q205">
        <f t="shared" si="53"/>
        <v>0</v>
      </c>
      <c r="R205">
        <f t="shared" si="53"/>
        <v>0</v>
      </c>
      <c r="S205">
        <f t="shared" si="53"/>
        <v>0</v>
      </c>
      <c r="T205" s="175"/>
      <c r="U205" s="175"/>
      <c r="V205" s="175"/>
      <c r="W205" t="e" vm="1">
        <f t="shared" si="49"/>
        <v>#VALUE!</v>
      </c>
      <c r="Y205" s="175" t="e" vm="1">
        <f t="shared" si="45"/>
        <v>#VALUE!</v>
      </c>
      <c r="Z205" s="175">
        <f t="shared" si="54"/>
        <v>0</v>
      </c>
      <c r="AA205" s="175">
        <f t="shared" si="54"/>
        <v>0</v>
      </c>
      <c r="AB205" s="175">
        <f t="shared" si="54"/>
        <v>0</v>
      </c>
      <c r="AC205" s="175">
        <f t="shared" si="54"/>
        <v>0</v>
      </c>
      <c r="AD205" t="e" vm="1">
        <f t="shared" si="50"/>
        <v>#VALUE!</v>
      </c>
      <c r="AF205" s="175" t="e" vm="1">
        <f t="shared" si="51"/>
        <v>#VALUE!</v>
      </c>
      <c r="AG205" s="175">
        <f t="shared" si="51"/>
        <v>0</v>
      </c>
      <c r="AH205" t="e" vm="1">
        <f t="shared" si="52"/>
        <v>#VALUE!</v>
      </c>
    </row>
    <row r="206" spans="1:34" ht="55.15">
      <c r="A206" t="s">
        <v>317</v>
      </c>
      <c r="B206" t="s">
        <v>317</v>
      </c>
      <c r="C206" s="172" t="s">
        <v>99</v>
      </c>
      <c r="D206" s="172" t="s">
        <v>104</v>
      </c>
      <c r="E206" t="s">
        <v>263</v>
      </c>
      <c r="F206" t="s">
        <v>105</v>
      </c>
      <c r="G206" cm="1">
        <f t="array" ref="G206">IF(OR(ISERROR($I$2),ISERROR($J$2),ISERROR($K$2)),0,IF(
    IF(SUMPRODUCT((TRIM(_xlfn.TEXTSPLIT(C206,"• "))&lt;&gt;"")*COUNTIF(J:J,SUBSTITUTE(TRIM(_xlfn.TEXTSPLIT(C206,"• ")),CHAR(10),"")))&gt;0,1,IF(C206="All",1,0))
    +
    IF(SUMPRODUCT((TRIM(_xlfn.TEXTSPLIT(E206,","))&lt;&gt;"")*COUNTIF(K:K,TRIM(_xlfn.TEXTSPLIT(E206,","))))&gt;0,1,IF(E206="All",1,0))
    +
    IF(SUMPRODUCT((TRIM(_xlfn.TEXTSPLIT(D206,"• "))&lt;&gt;"")*COUNTIF(I:I,SUBSTITUTE(TRIM(_xlfn.TEXTSPLIT(D206,"• ")),CHAR(10),"")))&gt;0,1,IF(D206="All",1,0))
    =3,
    1,
    IF(F206="All",1,0)
))</f>
        <v>0</v>
      </c>
      <c r="N206" s="175" t="e" vm="1">
        <f t="shared" si="48"/>
        <v>#VALUE!</v>
      </c>
      <c r="O206">
        <f t="shared" si="53"/>
        <v>0</v>
      </c>
      <c r="P206">
        <f t="shared" si="53"/>
        <v>0</v>
      </c>
      <c r="Q206">
        <f t="shared" si="53"/>
        <v>0</v>
      </c>
      <c r="R206">
        <f t="shared" si="53"/>
        <v>0</v>
      </c>
      <c r="S206">
        <f t="shared" si="53"/>
        <v>0</v>
      </c>
      <c r="T206" s="175"/>
      <c r="U206" s="175"/>
      <c r="V206" s="175"/>
      <c r="W206" t="e" vm="1">
        <f t="shared" si="49"/>
        <v>#VALUE!</v>
      </c>
      <c r="Y206" s="175" t="e" vm="1">
        <f t="shared" si="45"/>
        <v>#VALUE!</v>
      </c>
      <c r="Z206" s="175">
        <f t="shared" si="54"/>
        <v>0</v>
      </c>
      <c r="AA206" s="175">
        <f t="shared" si="54"/>
        <v>0</v>
      </c>
      <c r="AB206" s="175">
        <f t="shared" si="54"/>
        <v>0</v>
      </c>
      <c r="AC206" s="175">
        <f t="shared" si="54"/>
        <v>0</v>
      </c>
      <c r="AD206" t="e" vm="1">
        <f t="shared" si="50"/>
        <v>#VALUE!</v>
      </c>
      <c r="AF206" s="175" t="e" vm="1">
        <f t="shared" si="51"/>
        <v>#VALUE!</v>
      </c>
      <c r="AG206" s="175">
        <f t="shared" si="51"/>
        <v>0</v>
      </c>
      <c r="AH206" t="e" vm="1">
        <f t="shared" si="52"/>
        <v>#VALUE!</v>
      </c>
    </row>
    <row r="207" spans="1:34" ht="55.15">
      <c r="A207" t="s">
        <v>318</v>
      </c>
      <c r="B207" t="s">
        <v>318</v>
      </c>
      <c r="C207" s="172" t="s">
        <v>99</v>
      </c>
      <c r="D207" s="172" t="s">
        <v>104</v>
      </c>
      <c r="E207" t="s">
        <v>263</v>
      </c>
      <c r="F207" t="s">
        <v>105</v>
      </c>
      <c r="G207" cm="1">
        <f t="array" ref="G207">IF(OR(ISERROR($I$2),ISERROR($J$2),ISERROR($K$2)),0,IF(
    IF(SUMPRODUCT((TRIM(_xlfn.TEXTSPLIT(C207,"• "))&lt;&gt;"")*COUNTIF(J:J,SUBSTITUTE(TRIM(_xlfn.TEXTSPLIT(C207,"• ")),CHAR(10),"")))&gt;0,1,IF(C207="All",1,0))
    +
    IF(SUMPRODUCT((TRIM(_xlfn.TEXTSPLIT(E207,","))&lt;&gt;"")*COUNTIF(K:K,TRIM(_xlfn.TEXTSPLIT(E207,","))))&gt;0,1,IF(E207="All",1,0))
    +
    IF(SUMPRODUCT((TRIM(_xlfn.TEXTSPLIT(D207,"• "))&lt;&gt;"")*COUNTIF(I:I,SUBSTITUTE(TRIM(_xlfn.TEXTSPLIT(D207,"• ")),CHAR(10),"")))&gt;0,1,IF(D207="All",1,0))
    =3,
    1,
    IF(F207="All",1,0)
))</f>
        <v>0</v>
      </c>
      <c r="N207" s="175" t="e" vm="1">
        <f t="shared" si="48"/>
        <v>#VALUE!</v>
      </c>
      <c r="O207">
        <f t="shared" si="53"/>
        <v>0</v>
      </c>
      <c r="P207">
        <f t="shared" si="53"/>
        <v>0</v>
      </c>
      <c r="Q207">
        <f t="shared" si="53"/>
        <v>0</v>
      </c>
      <c r="R207">
        <f t="shared" si="53"/>
        <v>0</v>
      </c>
      <c r="S207">
        <f t="shared" si="53"/>
        <v>0</v>
      </c>
      <c r="T207" s="175"/>
      <c r="U207" s="175"/>
      <c r="V207" s="175"/>
      <c r="W207" t="e" vm="1">
        <f t="shared" si="49"/>
        <v>#VALUE!</v>
      </c>
      <c r="Y207" s="175" t="e" vm="1">
        <f t="shared" si="45"/>
        <v>#VALUE!</v>
      </c>
      <c r="Z207" s="175">
        <f t="shared" si="54"/>
        <v>0</v>
      </c>
      <c r="AA207" s="175">
        <f t="shared" si="54"/>
        <v>0</v>
      </c>
      <c r="AB207" s="175">
        <f t="shared" si="54"/>
        <v>0</v>
      </c>
      <c r="AC207" s="175">
        <f t="shared" si="54"/>
        <v>0</v>
      </c>
      <c r="AD207" t="e" vm="1">
        <f t="shared" si="50"/>
        <v>#VALUE!</v>
      </c>
      <c r="AF207" s="175" t="e" vm="1">
        <f t="shared" si="51"/>
        <v>#VALUE!</v>
      </c>
      <c r="AG207" s="175">
        <f t="shared" si="51"/>
        <v>0</v>
      </c>
      <c r="AH207" t="e" vm="1">
        <f t="shared" si="52"/>
        <v>#VALUE!</v>
      </c>
    </row>
    <row r="208" spans="1:34" ht="55.15">
      <c r="A208" t="s">
        <v>319</v>
      </c>
      <c r="B208" t="s">
        <v>319</v>
      </c>
      <c r="C208" s="172" t="s">
        <v>99</v>
      </c>
      <c r="D208" s="172" t="s">
        <v>104</v>
      </c>
      <c r="E208" t="s">
        <v>263</v>
      </c>
      <c r="F208" t="s">
        <v>105</v>
      </c>
      <c r="G208" cm="1">
        <f t="array" ref="G208">IF(OR(ISERROR($I$2),ISERROR($J$2),ISERROR($K$2)),0,IF(
    IF(SUMPRODUCT((TRIM(_xlfn.TEXTSPLIT(C208,"• "))&lt;&gt;"")*COUNTIF(J:J,SUBSTITUTE(TRIM(_xlfn.TEXTSPLIT(C208,"• ")),CHAR(10),"")))&gt;0,1,IF(C208="All",1,0))
    +
    IF(SUMPRODUCT((TRIM(_xlfn.TEXTSPLIT(E208,","))&lt;&gt;"")*COUNTIF(K:K,TRIM(_xlfn.TEXTSPLIT(E208,","))))&gt;0,1,IF(E208="All",1,0))
    +
    IF(SUMPRODUCT((TRIM(_xlfn.TEXTSPLIT(D208,"• "))&lt;&gt;"")*COUNTIF(I:I,SUBSTITUTE(TRIM(_xlfn.TEXTSPLIT(D208,"• ")),CHAR(10),"")))&gt;0,1,IF(D208="All",1,0))
    =3,
    1,
    IF(F208="All",1,0)
))</f>
        <v>0</v>
      </c>
      <c r="N208" s="175" t="e" vm="1">
        <f t="shared" si="48"/>
        <v>#VALUE!</v>
      </c>
      <c r="O208">
        <f t="shared" si="53"/>
        <v>0</v>
      </c>
      <c r="P208">
        <f t="shared" si="53"/>
        <v>0</v>
      </c>
      <c r="Q208">
        <f t="shared" si="53"/>
        <v>0</v>
      </c>
      <c r="R208">
        <f t="shared" si="53"/>
        <v>0</v>
      </c>
      <c r="S208">
        <f t="shared" si="53"/>
        <v>0</v>
      </c>
      <c r="T208" s="175"/>
      <c r="U208" s="175"/>
      <c r="V208" s="175"/>
      <c r="W208" t="e" vm="1">
        <f t="shared" si="49"/>
        <v>#VALUE!</v>
      </c>
      <c r="Y208" s="175" t="e" vm="1">
        <f t="shared" si="45"/>
        <v>#VALUE!</v>
      </c>
      <c r="Z208" s="175">
        <f t="shared" si="54"/>
        <v>0</v>
      </c>
      <c r="AA208" s="175">
        <f t="shared" si="54"/>
        <v>0</v>
      </c>
      <c r="AB208" s="175">
        <f t="shared" si="54"/>
        <v>0</v>
      </c>
      <c r="AC208" s="175">
        <f t="shared" si="54"/>
        <v>0</v>
      </c>
      <c r="AD208" t="e" vm="1">
        <f t="shared" si="50"/>
        <v>#VALUE!</v>
      </c>
      <c r="AF208" s="175" t="e" vm="1">
        <f t="shared" si="51"/>
        <v>#VALUE!</v>
      </c>
      <c r="AG208" s="175">
        <f t="shared" si="51"/>
        <v>0</v>
      </c>
      <c r="AH208" t="e" vm="1">
        <f t="shared" si="52"/>
        <v>#VALUE!</v>
      </c>
    </row>
    <row r="209" spans="1:34" ht="55.15">
      <c r="A209" t="s">
        <v>320</v>
      </c>
      <c r="B209" t="s">
        <v>320</v>
      </c>
      <c r="C209" s="172" t="s">
        <v>99</v>
      </c>
      <c r="D209" s="172" t="s">
        <v>104</v>
      </c>
      <c r="E209" t="s">
        <v>263</v>
      </c>
      <c r="F209" t="s">
        <v>105</v>
      </c>
      <c r="G209" cm="1">
        <f t="array" ref="G209">IF(OR(ISERROR($I$2),ISERROR($J$2),ISERROR($K$2)),0,IF(
    IF(SUMPRODUCT((TRIM(_xlfn.TEXTSPLIT(C209,"• "))&lt;&gt;"")*COUNTIF(J:J,SUBSTITUTE(TRIM(_xlfn.TEXTSPLIT(C209,"• ")),CHAR(10),"")))&gt;0,1,IF(C209="All",1,0))
    +
    IF(SUMPRODUCT((TRIM(_xlfn.TEXTSPLIT(E209,","))&lt;&gt;"")*COUNTIF(K:K,TRIM(_xlfn.TEXTSPLIT(E209,","))))&gt;0,1,IF(E209="All",1,0))
    +
    IF(SUMPRODUCT((TRIM(_xlfn.TEXTSPLIT(D209,"• "))&lt;&gt;"")*COUNTIF(I:I,SUBSTITUTE(TRIM(_xlfn.TEXTSPLIT(D209,"• ")),CHAR(10),"")))&gt;0,1,IF(D209="All",1,0))
    =3,
    1,
    IF(F209="All",1,0)
))</f>
        <v>0</v>
      </c>
      <c r="N209" s="175" t="e" vm="1">
        <f t="shared" si="48"/>
        <v>#VALUE!</v>
      </c>
      <c r="O209">
        <f t="shared" si="53"/>
        <v>0</v>
      </c>
      <c r="P209">
        <f t="shared" si="53"/>
        <v>0</v>
      </c>
      <c r="Q209">
        <f t="shared" si="53"/>
        <v>0</v>
      </c>
      <c r="R209">
        <f t="shared" si="53"/>
        <v>0</v>
      </c>
      <c r="S209">
        <f t="shared" si="53"/>
        <v>0</v>
      </c>
      <c r="T209" s="175"/>
      <c r="U209" s="175"/>
      <c r="V209" s="175"/>
      <c r="W209" t="e" vm="1">
        <f t="shared" si="49"/>
        <v>#VALUE!</v>
      </c>
      <c r="Y209" s="175" t="e" vm="1">
        <f t="shared" si="45"/>
        <v>#VALUE!</v>
      </c>
      <c r="Z209" s="175">
        <f t="shared" si="54"/>
        <v>0</v>
      </c>
      <c r="AA209" s="175">
        <f t="shared" si="54"/>
        <v>0</v>
      </c>
      <c r="AB209" s="175">
        <f t="shared" si="54"/>
        <v>0</v>
      </c>
      <c r="AC209" s="175">
        <f t="shared" si="54"/>
        <v>0</v>
      </c>
      <c r="AD209" t="e" vm="1">
        <f t="shared" si="50"/>
        <v>#VALUE!</v>
      </c>
      <c r="AF209" s="175" t="e" vm="1">
        <f t="shared" si="51"/>
        <v>#VALUE!</v>
      </c>
      <c r="AG209" s="175">
        <f t="shared" si="51"/>
        <v>0</v>
      </c>
      <c r="AH209" t="e" vm="1">
        <f t="shared" si="52"/>
        <v>#VALUE!</v>
      </c>
    </row>
    <row r="210" spans="1:34" ht="55.15">
      <c r="A210" t="s">
        <v>321</v>
      </c>
      <c r="B210" t="s">
        <v>321</v>
      </c>
      <c r="C210" s="172" t="s">
        <v>99</v>
      </c>
      <c r="D210" s="172" t="s">
        <v>104</v>
      </c>
      <c r="E210" t="s">
        <v>263</v>
      </c>
      <c r="F210" t="s">
        <v>105</v>
      </c>
      <c r="G210" cm="1">
        <f t="array" ref="G210">IF(OR(ISERROR($I$2),ISERROR($J$2),ISERROR($K$2)),0,IF(
    IF(SUMPRODUCT((TRIM(_xlfn.TEXTSPLIT(C210,"• "))&lt;&gt;"")*COUNTIF(J:J,SUBSTITUTE(TRIM(_xlfn.TEXTSPLIT(C210,"• ")),CHAR(10),"")))&gt;0,1,IF(C210="All",1,0))
    +
    IF(SUMPRODUCT((TRIM(_xlfn.TEXTSPLIT(E210,","))&lt;&gt;"")*COUNTIF(K:K,TRIM(_xlfn.TEXTSPLIT(E210,","))))&gt;0,1,IF(E210="All",1,0))
    +
    IF(SUMPRODUCT((TRIM(_xlfn.TEXTSPLIT(D210,"• "))&lt;&gt;"")*COUNTIF(I:I,SUBSTITUTE(TRIM(_xlfn.TEXTSPLIT(D210,"• ")),CHAR(10),"")))&gt;0,1,IF(D210="All",1,0))
    =3,
    1,
    IF(F210="All",1,0)
))</f>
        <v>0</v>
      </c>
      <c r="N210" s="175" t="e" vm="1">
        <f t="shared" si="48"/>
        <v>#VALUE!</v>
      </c>
      <c r="O210">
        <f t="shared" si="53"/>
        <v>0</v>
      </c>
      <c r="P210">
        <f t="shared" si="53"/>
        <v>0</v>
      </c>
      <c r="Q210">
        <f t="shared" si="53"/>
        <v>0</v>
      </c>
      <c r="R210">
        <f t="shared" si="53"/>
        <v>0</v>
      </c>
      <c r="S210">
        <f t="shared" si="53"/>
        <v>0</v>
      </c>
      <c r="T210" s="175"/>
      <c r="U210" s="175"/>
      <c r="V210" s="175"/>
      <c r="W210" t="e" vm="1">
        <f t="shared" si="49"/>
        <v>#VALUE!</v>
      </c>
      <c r="Y210" s="175" t="e" vm="1">
        <f t="shared" si="45"/>
        <v>#VALUE!</v>
      </c>
      <c r="Z210" s="175">
        <f t="shared" si="54"/>
        <v>0</v>
      </c>
      <c r="AA210" s="175">
        <f t="shared" si="54"/>
        <v>0</v>
      </c>
      <c r="AB210" s="175">
        <f t="shared" si="54"/>
        <v>0</v>
      </c>
      <c r="AC210" s="175">
        <f t="shared" si="54"/>
        <v>0</v>
      </c>
      <c r="AD210" t="e" vm="1">
        <f t="shared" si="50"/>
        <v>#VALUE!</v>
      </c>
      <c r="AF210" s="175" t="e" vm="1">
        <f t="shared" si="51"/>
        <v>#VALUE!</v>
      </c>
      <c r="AG210" s="175">
        <f t="shared" si="51"/>
        <v>0</v>
      </c>
      <c r="AH210" t="e" vm="1">
        <f t="shared" si="52"/>
        <v>#VALUE!</v>
      </c>
    </row>
    <row r="211" spans="1:34" ht="55.15">
      <c r="A211" t="s">
        <v>322</v>
      </c>
      <c r="B211" t="s">
        <v>322</v>
      </c>
      <c r="C211" s="172" t="s">
        <v>99</v>
      </c>
      <c r="D211" s="172" t="s">
        <v>104</v>
      </c>
      <c r="E211" t="s">
        <v>263</v>
      </c>
      <c r="F211" t="s">
        <v>105</v>
      </c>
      <c r="G211" cm="1">
        <f t="array" ref="G211">IF(OR(ISERROR($I$2),ISERROR($J$2),ISERROR($K$2)),0,IF(
    IF(SUMPRODUCT((TRIM(_xlfn.TEXTSPLIT(C211,"• "))&lt;&gt;"")*COUNTIF(J:J,SUBSTITUTE(TRIM(_xlfn.TEXTSPLIT(C211,"• ")),CHAR(10),"")))&gt;0,1,IF(C211="All",1,0))
    +
    IF(SUMPRODUCT((TRIM(_xlfn.TEXTSPLIT(E211,","))&lt;&gt;"")*COUNTIF(K:K,TRIM(_xlfn.TEXTSPLIT(E211,","))))&gt;0,1,IF(E211="All",1,0))
    +
    IF(SUMPRODUCT((TRIM(_xlfn.TEXTSPLIT(D211,"• "))&lt;&gt;"")*COUNTIF(I:I,SUBSTITUTE(TRIM(_xlfn.TEXTSPLIT(D211,"• ")),CHAR(10),"")))&gt;0,1,IF(D211="All",1,0))
    =3,
    1,
    IF(F211="All",1,0)
))</f>
        <v>0</v>
      </c>
      <c r="N211" s="175" t="e" vm="1">
        <f t="shared" si="48"/>
        <v>#VALUE!</v>
      </c>
      <c r="O211">
        <f t="shared" si="53"/>
        <v>0</v>
      </c>
      <c r="P211">
        <f t="shared" si="53"/>
        <v>0</v>
      </c>
      <c r="Q211">
        <f t="shared" si="53"/>
        <v>0</v>
      </c>
      <c r="R211">
        <f t="shared" si="53"/>
        <v>0</v>
      </c>
      <c r="S211">
        <f t="shared" si="53"/>
        <v>0</v>
      </c>
      <c r="T211" s="175"/>
      <c r="U211" s="175"/>
      <c r="V211" s="175"/>
      <c r="W211" t="e" vm="1">
        <f t="shared" si="49"/>
        <v>#VALUE!</v>
      </c>
      <c r="Y211" s="175" t="e" vm="1">
        <f t="shared" si="45"/>
        <v>#VALUE!</v>
      </c>
      <c r="Z211" s="175">
        <f t="shared" si="54"/>
        <v>0</v>
      </c>
      <c r="AA211" s="175">
        <f t="shared" si="54"/>
        <v>0</v>
      </c>
      <c r="AB211" s="175">
        <f t="shared" si="54"/>
        <v>0</v>
      </c>
      <c r="AC211" s="175">
        <f t="shared" si="54"/>
        <v>0</v>
      </c>
      <c r="AD211" t="e" vm="1">
        <f t="shared" si="50"/>
        <v>#VALUE!</v>
      </c>
      <c r="AF211" s="175" t="e" vm="1">
        <f t="shared" si="51"/>
        <v>#VALUE!</v>
      </c>
      <c r="AG211" s="175">
        <f t="shared" si="51"/>
        <v>0</v>
      </c>
      <c r="AH211" t="e" vm="1">
        <f t="shared" si="52"/>
        <v>#VALUE!</v>
      </c>
    </row>
    <row r="212" spans="1:34" ht="55.15">
      <c r="A212" t="s">
        <v>323</v>
      </c>
      <c r="B212" t="s">
        <v>323</v>
      </c>
      <c r="C212" s="172" t="s">
        <v>99</v>
      </c>
      <c r="D212" s="172" t="s">
        <v>104</v>
      </c>
      <c r="E212" t="s">
        <v>263</v>
      </c>
      <c r="F212" t="s">
        <v>105</v>
      </c>
      <c r="G212" cm="1">
        <f t="array" ref="G212">IF(OR(ISERROR($I$2),ISERROR($J$2),ISERROR($K$2)),0,IF(
    IF(SUMPRODUCT((TRIM(_xlfn.TEXTSPLIT(C212,"• "))&lt;&gt;"")*COUNTIF(J:J,SUBSTITUTE(TRIM(_xlfn.TEXTSPLIT(C212,"• ")),CHAR(10),"")))&gt;0,1,IF(C212="All",1,0))
    +
    IF(SUMPRODUCT((TRIM(_xlfn.TEXTSPLIT(E212,","))&lt;&gt;"")*COUNTIF(K:K,TRIM(_xlfn.TEXTSPLIT(E212,","))))&gt;0,1,IF(E212="All",1,0))
    +
    IF(SUMPRODUCT((TRIM(_xlfn.TEXTSPLIT(D212,"• "))&lt;&gt;"")*COUNTIF(I:I,SUBSTITUTE(TRIM(_xlfn.TEXTSPLIT(D212,"• ")),CHAR(10),"")))&gt;0,1,IF(D212="All",1,0))
    =3,
    1,
    IF(F212="All",1,0)
))</f>
        <v>0</v>
      </c>
      <c r="N212" s="175" t="e" vm="1">
        <f t="shared" si="48"/>
        <v>#VALUE!</v>
      </c>
      <c r="O212">
        <f t="shared" si="53"/>
        <v>0</v>
      </c>
      <c r="P212">
        <f t="shared" si="53"/>
        <v>0</v>
      </c>
      <c r="Q212">
        <f t="shared" si="53"/>
        <v>0</v>
      </c>
      <c r="R212">
        <f t="shared" si="53"/>
        <v>0</v>
      </c>
      <c r="S212">
        <f t="shared" si="53"/>
        <v>0</v>
      </c>
      <c r="T212" s="175"/>
      <c r="U212" s="175"/>
      <c r="V212" s="175"/>
      <c r="W212" t="e" vm="1">
        <f t="shared" si="49"/>
        <v>#VALUE!</v>
      </c>
      <c r="Y212" s="175" t="e" vm="1">
        <f t="shared" si="45"/>
        <v>#VALUE!</v>
      </c>
      <c r="Z212" s="175">
        <f t="shared" si="54"/>
        <v>0</v>
      </c>
      <c r="AA212" s="175">
        <f t="shared" si="54"/>
        <v>0</v>
      </c>
      <c r="AB212" s="175">
        <f t="shared" si="54"/>
        <v>0</v>
      </c>
      <c r="AC212" s="175">
        <f t="shared" si="54"/>
        <v>0</v>
      </c>
      <c r="AD212" t="e" vm="1">
        <f t="shared" si="50"/>
        <v>#VALUE!</v>
      </c>
      <c r="AF212" s="175" t="e" vm="1">
        <f t="shared" si="51"/>
        <v>#VALUE!</v>
      </c>
      <c r="AG212" s="175">
        <f t="shared" si="51"/>
        <v>0</v>
      </c>
      <c r="AH212" t="e" vm="1">
        <f t="shared" si="52"/>
        <v>#VALUE!</v>
      </c>
    </row>
    <row r="213" spans="1:34" ht="55.15">
      <c r="A213" t="s">
        <v>323</v>
      </c>
      <c r="B213" t="s">
        <v>324</v>
      </c>
      <c r="C213" s="172" t="s">
        <v>99</v>
      </c>
      <c r="D213" s="172" t="s">
        <v>104</v>
      </c>
      <c r="E213" t="s">
        <v>263</v>
      </c>
      <c r="F213" t="s">
        <v>105</v>
      </c>
      <c r="G213" cm="1">
        <f t="array" ref="G213">IF(OR(ISERROR($I$2),ISERROR($J$2),ISERROR($K$2)),0,IF(
    IF(SUMPRODUCT((TRIM(_xlfn.TEXTSPLIT(C213,"• "))&lt;&gt;"")*COUNTIF(J:J,SUBSTITUTE(TRIM(_xlfn.TEXTSPLIT(C213,"• ")),CHAR(10),"")))&gt;0,1,IF(C213="All",1,0))
    +
    IF(SUMPRODUCT((TRIM(_xlfn.TEXTSPLIT(E213,","))&lt;&gt;"")*COUNTIF(K:K,TRIM(_xlfn.TEXTSPLIT(E213,","))))&gt;0,1,IF(E213="All",1,0))
    +
    IF(SUMPRODUCT((TRIM(_xlfn.TEXTSPLIT(D213,"• "))&lt;&gt;"")*COUNTIF(I:I,SUBSTITUTE(TRIM(_xlfn.TEXTSPLIT(D213,"• ")),CHAR(10),"")))&gt;0,1,IF(D213="All",1,0))
    =3,
    1,
    IF(F213="All",1,0)
))</f>
        <v>0</v>
      </c>
      <c r="N213" s="175" t="e" vm="1">
        <f t="shared" ref="N213:N222" si="55">IF(N$1="",0,IF(ISNUMBER(SEARCH(N$1,$D213)),1,0))</f>
        <v>#VALUE!</v>
      </c>
      <c r="O213">
        <f t="shared" si="53"/>
        <v>0</v>
      </c>
      <c r="P213">
        <f t="shared" si="53"/>
        <v>0</v>
      </c>
      <c r="Q213">
        <f t="shared" si="53"/>
        <v>0</v>
      </c>
      <c r="R213">
        <f t="shared" si="53"/>
        <v>0</v>
      </c>
      <c r="S213">
        <f t="shared" si="53"/>
        <v>0</v>
      </c>
      <c r="T213" s="175"/>
      <c r="U213" s="175"/>
      <c r="V213" s="175"/>
      <c r="W213" t="e" vm="1">
        <f t="shared" ref="W213:W222" si="56">_xlfn.TEXTJOIN(",",TRUE,_xlfn._xlws.FILTER($N$1:$S$1,N213:S213,1))</f>
        <v>#VALUE!</v>
      </c>
      <c r="Y213" s="175" t="e" vm="1">
        <f t="shared" ref="Y213:AC222" si="57">IF(Y$1="",0,IF(ISNUMBER(SEARCH(Y$1,$C213)),1,0))</f>
        <v>#VALUE!</v>
      </c>
      <c r="Z213" s="175">
        <f t="shared" si="57"/>
        <v>0</v>
      </c>
      <c r="AA213" s="175">
        <f t="shared" si="57"/>
        <v>0</v>
      </c>
      <c r="AB213" s="175">
        <f t="shared" si="57"/>
        <v>0</v>
      </c>
      <c r="AC213" s="175">
        <f t="shared" si="57"/>
        <v>0</v>
      </c>
      <c r="AD213" t="e" vm="1">
        <f t="shared" ref="AD213:AD222" si="58">_xlfn.TEXTJOIN(",",TRUE,_xlfn._xlws.FILTER($Y$1:$AC$1,Y213:AC213,1))</f>
        <v>#VALUE!</v>
      </c>
      <c r="AF213" s="175" t="e" vm="1">
        <f t="shared" si="51"/>
        <v>#VALUE!</v>
      </c>
      <c r="AG213" s="175">
        <f t="shared" si="51"/>
        <v>0</v>
      </c>
      <c r="AH213" t="e" vm="1">
        <f t="shared" ref="AH213:AH222" si="59">_xlfn.TEXTJOIN(",",TRUE,_xlfn._xlws.FILTER($AF$1:$AG$1,AF213:AG213,1))</f>
        <v>#VALUE!</v>
      </c>
    </row>
    <row r="214" spans="1:34" ht="55.15">
      <c r="A214" t="s">
        <v>323</v>
      </c>
      <c r="B214" t="s">
        <v>325</v>
      </c>
      <c r="C214" s="172" t="s">
        <v>99</v>
      </c>
      <c r="D214" s="172" t="s">
        <v>104</v>
      </c>
      <c r="E214" t="s">
        <v>263</v>
      </c>
      <c r="F214" t="s">
        <v>105</v>
      </c>
      <c r="G214" cm="1">
        <f t="array" ref="G214">IF(OR(ISERROR($I$2),ISERROR($J$2),ISERROR($K$2)),0,IF(
    IF(SUMPRODUCT((TRIM(_xlfn.TEXTSPLIT(C214,"• "))&lt;&gt;"")*COUNTIF(J:J,SUBSTITUTE(TRIM(_xlfn.TEXTSPLIT(C214,"• ")),CHAR(10),"")))&gt;0,1,IF(C214="All",1,0))
    +
    IF(SUMPRODUCT((TRIM(_xlfn.TEXTSPLIT(E214,","))&lt;&gt;"")*COUNTIF(K:K,TRIM(_xlfn.TEXTSPLIT(E214,","))))&gt;0,1,IF(E214="All",1,0))
    +
    IF(SUMPRODUCT((TRIM(_xlfn.TEXTSPLIT(D214,"• "))&lt;&gt;"")*COUNTIF(I:I,SUBSTITUTE(TRIM(_xlfn.TEXTSPLIT(D214,"• ")),CHAR(10),"")))&gt;0,1,IF(D214="All",1,0))
    =3,
    1,
    IF(F214="All",1,0)
))</f>
        <v>0</v>
      </c>
      <c r="N214" s="175" t="e" vm="1">
        <f t="shared" si="55"/>
        <v>#VALUE!</v>
      </c>
      <c r="O214">
        <f t="shared" si="53"/>
        <v>0</v>
      </c>
      <c r="P214">
        <f t="shared" si="53"/>
        <v>0</v>
      </c>
      <c r="Q214">
        <f t="shared" si="53"/>
        <v>0</v>
      </c>
      <c r="R214">
        <f t="shared" si="53"/>
        <v>0</v>
      </c>
      <c r="S214">
        <f t="shared" si="53"/>
        <v>0</v>
      </c>
      <c r="T214" s="175"/>
      <c r="U214" s="175"/>
      <c r="V214" s="175"/>
      <c r="W214" t="e" vm="1">
        <f t="shared" si="56"/>
        <v>#VALUE!</v>
      </c>
      <c r="Y214" s="175" t="e" vm="1">
        <f t="shared" si="57"/>
        <v>#VALUE!</v>
      </c>
      <c r="Z214" s="175">
        <f t="shared" si="57"/>
        <v>0</v>
      </c>
      <c r="AA214" s="175">
        <f t="shared" si="57"/>
        <v>0</v>
      </c>
      <c r="AB214" s="175">
        <f t="shared" si="57"/>
        <v>0</v>
      </c>
      <c r="AC214" s="175">
        <f t="shared" si="57"/>
        <v>0</v>
      </c>
      <c r="AD214" t="e" vm="1">
        <f t="shared" si="58"/>
        <v>#VALUE!</v>
      </c>
      <c r="AF214" s="175" t="e" vm="1">
        <f t="shared" si="51"/>
        <v>#VALUE!</v>
      </c>
      <c r="AG214" s="175">
        <f t="shared" si="51"/>
        <v>0</v>
      </c>
      <c r="AH214" t="e" vm="1">
        <f t="shared" si="59"/>
        <v>#VALUE!</v>
      </c>
    </row>
    <row r="215" spans="1:34" ht="55.15">
      <c r="A215" t="s">
        <v>323</v>
      </c>
      <c r="B215" t="s">
        <v>326</v>
      </c>
      <c r="C215" s="172" t="s">
        <v>99</v>
      </c>
      <c r="D215" s="172" t="s">
        <v>104</v>
      </c>
      <c r="E215" t="s">
        <v>263</v>
      </c>
      <c r="F215" t="s">
        <v>105</v>
      </c>
      <c r="G215" cm="1">
        <f t="array" ref="G215">IF(OR(ISERROR($I$2),ISERROR($J$2),ISERROR($K$2)),0,IF(
    IF(SUMPRODUCT((TRIM(_xlfn.TEXTSPLIT(C215,"• "))&lt;&gt;"")*COUNTIF(J:J,SUBSTITUTE(TRIM(_xlfn.TEXTSPLIT(C215,"• ")),CHAR(10),"")))&gt;0,1,IF(C215="All",1,0))
    +
    IF(SUMPRODUCT((TRIM(_xlfn.TEXTSPLIT(E215,","))&lt;&gt;"")*COUNTIF(K:K,TRIM(_xlfn.TEXTSPLIT(E215,","))))&gt;0,1,IF(E215="All",1,0))
    +
    IF(SUMPRODUCT((TRIM(_xlfn.TEXTSPLIT(D215,"• "))&lt;&gt;"")*COUNTIF(I:I,SUBSTITUTE(TRIM(_xlfn.TEXTSPLIT(D215,"• ")),CHAR(10),"")))&gt;0,1,IF(D215="All",1,0))
    =3,
    1,
    IF(F215="All",1,0)
))</f>
        <v>0</v>
      </c>
      <c r="N215" s="175" t="e" vm="1">
        <f t="shared" si="55"/>
        <v>#VALUE!</v>
      </c>
      <c r="O215">
        <f t="shared" si="53"/>
        <v>0</v>
      </c>
      <c r="P215">
        <f t="shared" si="53"/>
        <v>0</v>
      </c>
      <c r="Q215">
        <f t="shared" si="53"/>
        <v>0</v>
      </c>
      <c r="R215">
        <f t="shared" si="53"/>
        <v>0</v>
      </c>
      <c r="S215">
        <f t="shared" si="53"/>
        <v>0</v>
      </c>
      <c r="T215" s="175"/>
      <c r="U215" s="175"/>
      <c r="V215" s="175"/>
      <c r="W215" t="e" vm="1">
        <f t="shared" si="56"/>
        <v>#VALUE!</v>
      </c>
      <c r="Y215" s="175" t="e" vm="1">
        <f t="shared" si="57"/>
        <v>#VALUE!</v>
      </c>
      <c r="Z215" s="175">
        <f t="shared" si="57"/>
        <v>0</v>
      </c>
      <c r="AA215" s="175">
        <f t="shared" si="57"/>
        <v>0</v>
      </c>
      <c r="AB215" s="175">
        <f t="shared" si="57"/>
        <v>0</v>
      </c>
      <c r="AC215" s="175">
        <f t="shared" si="57"/>
        <v>0</v>
      </c>
      <c r="AD215" t="e" vm="1">
        <f t="shared" si="58"/>
        <v>#VALUE!</v>
      </c>
      <c r="AF215" s="175" t="e" vm="1">
        <f t="shared" si="51"/>
        <v>#VALUE!</v>
      </c>
      <c r="AG215" s="175">
        <f t="shared" si="51"/>
        <v>0</v>
      </c>
      <c r="AH215" t="e" vm="1">
        <f t="shared" si="59"/>
        <v>#VALUE!</v>
      </c>
    </row>
    <row r="216" spans="1:34" ht="55.15">
      <c r="A216" t="s">
        <v>323</v>
      </c>
      <c r="B216" t="s">
        <v>327</v>
      </c>
      <c r="C216" s="172" t="s">
        <v>99</v>
      </c>
      <c r="D216" s="172" t="s">
        <v>104</v>
      </c>
      <c r="E216" t="s">
        <v>263</v>
      </c>
      <c r="F216" t="s">
        <v>105</v>
      </c>
      <c r="G216" cm="1">
        <f t="array" ref="G216">IF(OR(ISERROR($I$2),ISERROR($J$2),ISERROR($K$2)),0,IF(
    IF(SUMPRODUCT((TRIM(_xlfn.TEXTSPLIT(C216,"• "))&lt;&gt;"")*COUNTIF(J:J,SUBSTITUTE(TRIM(_xlfn.TEXTSPLIT(C216,"• ")),CHAR(10),"")))&gt;0,1,IF(C216="All",1,0))
    +
    IF(SUMPRODUCT((TRIM(_xlfn.TEXTSPLIT(E216,","))&lt;&gt;"")*COUNTIF(K:K,TRIM(_xlfn.TEXTSPLIT(E216,","))))&gt;0,1,IF(E216="All",1,0))
    +
    IF(SUMPRODUCT((TRIM(_xlfn.TEXTSPLIT(D216,"• "))&lt;&gt;"")*COUNTIF(I:I,SUBSTITUTE(TRIM(_xlfn.TEXTSPLIT(D216,"• ")),CHAR(10),"")))&gt;0,1,IF(D216="All",1,0))
    =3,
    1,
    IF(F216="All",1,0)
))</f>
        <v>0</v>
      </c>
      <c r="N216" s="175" t="e" vm="1">
        <f t="shared" si="55"/>
        <v>#VALUE!</v>
      </c>
      <c r="O216">
        <f t="shared" si="53"/>
        <v>0</v>
      </c>
      <c r="P216">
        <f t="shared" si="53"/>
        <v>0</v>
      </c>
      <c r="Q216">
        <f t="shared" si="53"/>
        <v>0</v>
      </c>
      <c r="R216">
        <f t="shared" si="53"/>
        <v>0</v>
      </c>
      <c r="S216">
        <f t="shared" si="53"/>
        <v>0</v>
      </c>
      <c r="T216" s="175"/>
      <c r="U216" s="175"/>
      <c r="V216" s="175"/>
      <c r="W216" t="e" vm="1">
        <f t="shared" si="56"/>
        <v>#VALUE!</v>
      </c>
      <c r="Y216" s="175" t="e" vm="1">
        <f t="shared" si="57"/>
        <v>#VALUE!</v>
      </c>
      <c r="Z216" s="175">
        <f t="shared" si="57"/>
        <v>0</v>
      </c>
      <c r="AA216" s="175">
        <f t="shared" si="57"/>
        <v>0</v>
      </c>
      <c r="AB216" s="175">
        <f t="shared" si="57"/>
        <v>0</v>
      </c>
      <c r="AC216" s="175">
        <f t="shared" si="57"/>
        <v>0</v>
      </c>
      <c r="AD216" t="e" vm="1">
        <f t="shared" si="58"/>
        <v>#VALUE!</v>
      </c>
      <c r="AF216" s="175" t="e" vm="1">
        <f t="shared" si="51"/>
        <v>#VALUE!</v>
      </c>
      <c r="AG216" s="175">
        <f t="shared" si="51"/>
        <v>0</v>
      </c>
      <c r="AH216" t="e" vm="1">
        <f t="shared" si="59"/>
        <v>#VALUE!</v>
      </c>
    </row>
    <row r="217" spans="1:34" ht="55.15">
      <c r="A217" t="s">
        <v>323</v>
      </c>
      <c r="B217" t="s">
        <v>328</v>
      </c>
      <c r="C217" s="172" t="s">
        <v>99</v>
      </c>
      <c r="D217" s="172" t="s">
        <v>104</v>
      </c>
      <c r="E217" t="s">
        <v>263</v>
      </c>
      <c r="F217" t="s">
        <v>105</v>
      </c>
      <c r="G217" cm="1">
        <f t="array" ref="G217">IF(OR(ISERROR($I$2),ISERROR($J$2),ISERROR($K$2)),0,IF(
    IF(SUMPRODUCT((TRIM(_xlfn.TEXTSPLIT(C217,"• "))&lt;&gt;"")*COUNTIF(J:J,SUBSTITUTE(TRIM(_xlfn.TEXTSPLIT(C217,"• ")),CHAR(10),"")))&gt;0,1,IF(C217="All",1,0))
    +
    IF(SUMPRODUCT((TRIM(_xlfn.TEXTSPLIT(E217,","))&lt;&gt;"")*COUNTIF(K:K,TRIM(_xlfn.TEXTSPLIT(E217,","))))&gt;0,1,IF(E217="All",1,0))
    +
    IF(SUMPRODUCT((TRIM(_xlfn.TEXTSPLIT(D217,"• "))&lt;&gt;"")*COUNTIF(I:I,SUBSTITUTE(TRIM(_xlfn.TEXTSPLIT(D217,"• ")),CHAR(10),"")))&gt;0,1,IF(D217="All",1,0))
    =3,
    1,
    IF(F217="All",1,0)
))</f>
        <v>0</v>
      </c>
      <c r="N217" s="175" t="e" vm="1">
        <f t="shared" si="55"/>
        <v>#VALUE!</v>
      </c>
      <c r="O217">
        <f t="shared" si="53"/>
        <v>0</v>
      </c>
      <c r="P217">
        <f t="shared" si="53"/>
        <v>0</v>
      </c>
      <c r="Q217">
        <f t="shared" si="53"/>
        <v>0</v>
      </c>
      <c r="R217">
        <f t="shared" si="53"/>
        <v>0</v>
      </c>
      <c r="S217">
        <f t="shared" si="53"/>
        <v>0</v>
      </c>
      <c r="T217" s="175"/>
      <c r="U217" s="175"/>
      <c r="V217" s="175"/>
      <c r="W217" t="e" vm="1">
        <f t="shared" si="56"/>
        <v>#VALUE!</v>
      </c>
      <c r="Y217" s="175" t="e" vm="1">
        <f t="shared" si="57"/>
        <v>#VALUE!</v>
      </c>
      <c r="Z217" s="175">
        <f t="shared" si="57"/>
        <v>0</v>
      </c>
      <c r="AA217" s="175">
        <f t="shared" si="57"/>
        <v>0</v>
      </c>
      <c r="AB217" s="175">
        <f t="shared" si="57"/>
        <v>0</v>
      </c>
      <c r="AC217" s="175">
        <f t="shared" si="57"/>
        <v>0</v>
      </c>
      <c r="AD217" t="e" vm="1">
        <f t="shared" si="58"/>
        <v>#VALUE!</v>
      </c>
      <c r="AF217" s="175" t="e" vm="1">
        <f t="shared" si="51"/>
        <v>#VALUE!</v>
      </c>
      <c r="AG217" s="175">
        <f t="shared" si="51"/>
        <v>0</v>
      </c>
      <c r="AH217" t="e" vm="1">
        <f t="shared" si="59"/>
        <v>#VALUE!</v>
      </c>
    </row>
    <row r="218" spans="1:34" ht="55.15">
      <c r="A218" t="s">
        <v>323</v>
      </c>
      <c r="B218" t="s">
        <v>329</v>
      </c>
      <c r="C218" s="172" t="s">
        <v>99</v>
      </c>
      <c r="D218" s="172" t="s">
        <v>104</v>
      </c>
      <c r="E218" t="s">
        <v>263</v>
      </c>
      <c r="F218" t="s">
        <v>105</v>
      </c>
      <c r="G218" cm="1">
        <f t="array" ref="G218">IF(OR(ISERROR($I$2),ISERROR($J$2),ISERROR($K$2)),0,IF(
    IF(SUMPRODUCT((TRIM(_xlfn.TEXTSPLIT(C218,"• "))&lt;&gt;"")*COUNTIF(J:J,SUBSTITUTE(TRIM(_xlfn.TEXTSPLIT(C218,"• ")),CHAR(10),"")))&gt;0,1,IF(C218="All",1,0))
    +
    IF(SUMPRODUCT((TRIM(_xlfn.TEXTSPLIT(E218,","))&lt;&gt;"")*COUNTIF(K:K,TRIM(_xlfn.TEXTSPLIT(E218,","))))&gt;0,1,IF(E218="All",1,0))
    +
    IF(SUMPRODUCT((TRIM(_xlfn.TEXTSPLIT(D218,"• "))&lt;&gt;"")*COUNTIF(I:I,SUBSTITUTE(TRIM(_xlfn.TEXTSPLIT(D218,"• ")),CHAR(10),"")))&gt;0,1,IF(D218="All",1,0))
    =3,
    1,
    IF(F218="All",1,0)
))</f>
        <v>0</v>
      </c>
      <c r="N218" s="175" t="e" vm="1">
        <f t="shared" si="55"/>
        <v>#VALUE!</v>
      </c>
      <c r="O218">
        <f t="shared" si="53"/>
        <v>0</v>
      </c>
      <c r="P218">
        <f t="shared" si="53"/>
        <v>0</v>
      </c>
      <c r="Q218">
        <f t="shared" si="53"/>
        <v>0</v>
      </c>
      <c r="R218">
        <f t="shared" si="53"/>
        <v>0</v>
      </c>
      <c r="S218">
        <f t="shared" si="53"/>
        <v>0</v>
      </c>
      <c r="T218" s="175"/>
      <c r="U218" s="175"/>
      <c r="V218" s="175"/>
      <c r="W218" t="e" vm="1">
        <f t="shared" si="56"/>
        <v>#VALUE!</v>
      </c>
      <c r="Y218" s="175" t="e" vm="1">
        <f t="shared" si="57"/>
        <v>#VALUE!</v>
      </c>
      <c r="Z218" s="175">
        <f t="shared" si="57"/>
        <v>0</v>
      </c>
      <c r="AA218" s="175">
        <f t="shared" si="57"/>
        <v>0</v>
      </c>
      <c r="AB218" s="175">
        <f t="shared" si="57"/>
        <v>0</v>
      </c>
      <c r="AC218" s="175">
        <f t="shared" si="57"/>
        <v>0</v>
      </c>
      <c r="AD218" t="e" vm="1">
        <f t="shared" si="58"/>
        <v>#VALUE!</v>
      </c>
      <c r="AF218" s="175" t="e" vm="1">
        <f t="shared" si="51"/>
        <v>#VALUE!</v>
      </c>
      <c r="AG218" s="175">
        <f t="shared" si="51"/>
        <v>0</v>
      </c>
      <c r="AH218" t="e" vm="1">
        <f t="shared" si="59"/>
        <v>#VALUE!</v>
      </c>
    </row>
    <row r="219" spans="1:34" ht="55.15">
      <c r="A219" t="s">
        <v>323</v>
      </c>
      <c r="B219" t="s">
        <v>330</v>
      </c>
      <c r="C219" s="172" t="s">
        <v>99</v>
      </c>
      <c r="D219" s="172" t="s">
        <v>104</v>
      </c>
      <c r="E219" t="s">
        <v>263</v>
      </c>
      <c r="F219" t="s">
        <v>105</v>
      </c>
      <c r="G219" cm="1">
        <f t="array" ref="G219">IF(OR(ISERROR($I$2),ISERROR($J$2),ISERROR($K$2)),0,IF(
    IF(SUMPRODUCT((TRIM(_xlfn.TEXTSPLIT(C219,"• "))&lt;&gt;"")*COUNTIF(J:J,SUBSTITUTE(TRIM(_xlfn.TEXTSPLIT(C219,"• ")),CHAR(10),"")))&gt;0,1,IF(C219="All",1,0))
    +
    IF(SUMPRODUCT((TRIM(_xlfn.TEXTSPLIT(E219,","))&lt;&gt;"")*COUNTIF(K:K,TRIM(_xlfn.TEXTSPLIT(E219,","))))&gt;0,1,IF(E219="All",1,0))
    +
    IF(SUMPRODUCT((TRIM(_xlfn.TEXTSPLIT(D219,"• "))&lt;&gt;"")*COUNTIF(I:I,SUBSTITUTE(TRIM(_xlfn.TEXTSPLIT(D219,"• ")),CHAR(10),"")))&gt;0,1,IF(D219="All",1,0))
    =3,
    1,
    IF(F219="All",1,0)
))</f>
        <v>0</v>
      </c>
      <c r="N219" s="175" t="e" vm="1">
        <f t="shared" si="55"/>
        <v>#VALUE!</v>
      </c>
      <c r="O219">
        <f t="shared" si="53"/>
        <v>0</v>
      </c>
      <c r="P219">
        <f t="shared" si="53"/>
        <v>0</v>
      </c>
      <c r="Q219">
        <f t="shared" si="53"/>
        <v>0</v>
      </c>
      <c r="R219">
        <f t="shared" si="53"/>
        <v>0</v>
      </c>
      <c r="S219">
        <f t="shared" si="53"/>
        <v>0</v>
      </c>
      <c r="T219" s="175"/>
      <c r="U219" s="175"/>
      <c r="V219" s="175"/>
      <c r="W219" t="e" vm="1">
        <f t="shared" si="56"/>
        <v>#VALUE!</v>
      </c>
      <c r="Y219" s="175" t="e" vm="1">
        <f t="shared" si="57"/>
        <v>#VALUE!</v>
      </c>
      <c r="Z219" s="175">
        <f t="shared" si="57"/>
        <v>0</v>
      </c>
      <c r="AA219" s="175">
        <f t="shared" si="57"/>
        <v>0</v>
      </c>
      <c r="AB219" s="175">
        <f t="shared" si="57"/>
        <v>0</v>
      </c>
      <c r="AC219" s="175">
        <f t="shared" si="57"/>
        <v>0</v>
      </c>
      <c r="AD219" t="e" vm="1">
        <f t="shared" si="58"/>
        <v>#VALUE!</v>
      </c>
      <c r="AF219" s="175" t="e" vm="1">
        <f t="shared" si="51"/>
        <v>#VALUE!</v>
      </c>
      <c r="AG219" s="175">
        <f t="shared" si="51"/>
        <v>0</v>
      </c>
      <c r="AH219" t="e" vm="1">
        <f t="shared" si="59"/>
        <v>#VALUE!</v>
      </c>
    </row>
    <row r="220" spans="1:34" ht="55.15">
      <c r="A220" t="s">
        <v>323</v>
      </c>
      <c r="B220" t="s">
        <v>331</v>
      </c>
      <c r="C220" s="172" t="s">
        <v>99</v>
      </c>
      <c r="D220" s="172" t="s">
        <v>104</v>
      </c>
      <c r="E220" t="s">
        <v>263</v>
      </c>
      <c r="F220" t="s">
        <v>105</v>
      </c>
      <c r="G220" cm="1">
        <f t="array" ref="G220">IF(OR(ISERROR($I$2),ISERROR($J$2),ISERROR($K$2)),0,IF(
    IF(SUMPRODUCT((TRIM(_xlfn.TEXTSPLIT(C220,"• "))&lt;&gt;"")*COUNTIF(J:J,SUBSTITUTE(TRIM(_xlfn.TEXTSPLIT(C220,"• ")),CHAR(10),"")))&gt;0,1,IF(C220="All",1,0))
    +
    IF(SUMPRODUCT((TRIM(_xlfn.TEXTSPLIT(E220,","))&lt;&gt;"")*COUNTIF(K:K,TRIM(_xlfn.TEXTSPLIT(E220,","))))&gt;0,1,IF(E220="All",1,0))
    +
    IF(SUMPRODUCT((TRIM(_xlfn.TEXTSPLIT(D220,"• "))&lt;&gt;"")*COUNTIF(I:I,SUBSTITUTE(TRIM(_xlfn.TEXTSPLIT(D220,"• ")),CHAR(10),"")))&gt;0,1,IF(D220="All",1,0))
    =3,
    1,
    IF(F220="All",1,0)
))</f>
        <v>0</v>
      </c>
      <c r="N220" s="175" t="e" vm="1">
        <f t="shared" si="55"/>
        <v>#VALUE!</v>
      </c>
      <c r="O220">
        <f t="shared" si="53"/>
        <v>0</v>
      </c>
      <c r="P220">
        <f t="shared" si="53"/>
        <v>0</v>
      </c>
      <c r="Q220">
        <f t="shared" si="53"/>
        <v>0</v>
      </c>
      <c r="R220">
        <f t="shared" si="53"/>
        <v>0</v>
      </c>
      <c r="S220">
        <f t="shared" si="53"/>
        <v>0</v>
      </c>
      <c r="T220" s="175"/>
      <c r="U220" s="175"/>
      <c r="V220" s="175"/>
      <c r="W220" t="e" vm="1">
        <f t="shared" si="56"/>
        <v>#VALUE!</v>
      </c>
      <c r="Y220" s="175" t="e" vm="1">
        <f t="shared" si="57"/>
        <v>#VALUE!</v>
      </c>
      <c r="Z220" s="175">
        <f t="shared" si="57"/>
        <v>0</v>
      </c>
      <c r="AA220" s="175">
        <f t="shared" si="57"/>
        <v>0</v>
      </c>
      <c r="AB220" s="175">
        <f t="shared" si="57"/>
        <v>0</v>
      </c>
      <c r="AC220" s="175">
        <f t="shared" si="57"/>
        <v>0</v>
      </c>
      <c r="AD220" t="e" vm="1">
        <f t="shared" si="58"/>
        <v>#VALUE!</v>
      </c>
      <c r="AF220" s="175" t="e" vm="1">
        <f t="shared" si="51"/>
        <v>#VALUE!</v>
      </c>
      <c r="AG220" s="175">
        <f t="shared" si="51"/>
        <v>0</v>
      </c>
      <c r="AH220" t="e" vm="1">
        <f t="shared" si="59"/>
        <v>#VALUE!</v>
      </c>
    </row>
    <row r="221" spans="1:34" ht="55.15">
      <c r="A221" t="s">
        <v>323</v>
      </c>
      <c r="B221" t="s">
        <v>332</v>
      </c>
      <c r="C221" s="172" t="s">
        <v>99</v>
      </c>
      <c r="D221" s="172" t="s">
        <v>104</v>
      </c>
      <c r="E221" t="s">
        <v>263</v>
      </c>
      <c r="F221" t="s">
        <v>105</v>
      </c>
      <c r="G221" cm="1">
        <f t="array" ref="G221">IF(OR(ISERROR($I$2),ISERROR($J$2),ISERROR($K$2)),0,IF(
    IF(SUMPRODUCT((TRIM(_xlfn.TEXTSPLIT(C221,"• "))&lt;&gt;"")*COUNTIF(J:J,SUBSTITUTE(TRIM(_xlfn.TEXTSPLIT(C221,"• ")),CHAR(10),"")))&gt;0,1,IF(C221="All",1,0))
    +
    IF(SUMPRODUCT((TRIM(_xlfn.TEXTSPLIT(E221,","))&lt;&gt;"")*COUNTIF(K:K,TRIM(_xlfn.TEXTSPLIT(E221,","))))&gt;0,1,IF(E221="All",1,0))
    +
    IF(SUMPRODUCT((TRIM(_xlfn.TEXTSPLIT(D221,"• "))&lt;&gt;"")*COUNTIF(I:I,SUBSTITUTE(TRIM(_xlfn.TEXTSPLIT(D221,"• ")),CHAR(10),"")))&gt;0,1,IF(D221="All",1,0))
    =3,
    1,
    IF(F221="All",1,0)
))</f>
        <v>0</v>
      </c>
      <c r="N221" s="175" t="e" vm="1">
        <f t="shared" si="55"/>
        <v>#VALUE!</v>
      </c>
      <c r="O221">
        <f t="shared" si="53"/>
        <v>0</v>
      </c>
      <c r="P221">
        <f t="shared" si="53"/>
        <v>0</v>
      </c>
      <c r="Q221">
        <f t="shared" si="53"/>
        <v>0</v>
      </c>
      <c r="R221">
        <f t="shared" si="53"/>
        <v>0</v>
      </c>
      <c r="S221">
        <f t="shared" si="53"/>
        <v>0</v>
      </c>
      <c r="T221" s="175"/>
      <c r="U221" s="175"/>
      <c r="V221" s="175"/>
      <c r="W221" t="e" vm="1">
        <f t="shared" si="56"/>
        <v>#VALUE!</v>
      </c>
      <c r="Y221" s="175" t="e" vm="1">
        <f t="shared" si="57"/>
        <v>#VALUE!</v>
      </c>
      <c r="Z221" s="175">
        <f t="shared" si="57"/>
        <v>0</v>
      </c>
      <c r="AA221" s="175">
        <f t="shared" si="57"/>
        <v>0</v>
      </c>
      <c r="AB221" s="175">
        <f t="shared" si="57"/>
        <v>0</v>
      </c>
      <c r="AC221" s="175">
        <f t="shared" si="57"/>
        <v>0</v>
      </c>
      <c r="AD221" t="e" vm="1">
        <f t="shared" si="58"/>
        <v>#VALUE!</v>
      </c>
      <c r="AF221" s="175" t="e" vm="1">
        <f t="shared" si="51"/>
        <v>#VALUE!</v>
      </c>
      <c r="AG221" s="175">
        <f t="shared" si="51"/>
        <v>0</v>
      </c>
      <c r="AH221" t="e" vm="1">
        <f t="shared" si="59"/>
        <v>#VALUE!</v>
      </c>
    </row>
    <row r="222" spans="1:34" ht="55.15">
      <c r="A222" t="s">
        <v>323</v>
      </c>
      <c r="B222" t="s">
        <v>333</v>
      </c>
      <c r="C222" s="172" t="s">
        <v>99</v>
      </c>
      <c r="D222" s="172" t="s">
        <v>104</v>
      </c>
      <c r="E222" t="s">
        <v>263</v>
      </c>
      <c r="F222" t="s">
        <v>105</v>
      </c>
      <c r="G222" cm="1">
        <f t="array" ref="G222">IF(OR(ISERROR($I$2),ISERROR($J$2),ISERROR($K$2)),0,IF(
    IF(SUMPRODUCT((TRIM(_xlfn.TEXTSPLIT(C222,"• "))&lt;&gt;"")*COUNTIF(J:J,SUBSTITUTE(TRIM(_xlfn.TEXTSPLIT(C222,"• ")),CHAR(10),"")))&gt;0,1,IF(C222="All",1,0))
    +
    IF(SUMPRODUCT((TRIM(_xlfn.TEXTSPLIT(E222,","))&lt;&gt;"")*COUNTIF(K:K,TRIM(_xlfn.TEXTSPLIT(E222,","))))&gt;0,1,IF(E222="All",1,0))
    +
    IF(SUMPRODUCT((TRIM(_xlfn.TEXTSPLIT(D222,"• "))&lt;&gt;"")*COUNTIF(I:I,SUBSTITUTE(TRIM(_xlfn.TEXTSPLIT(D222,"• ")),CHAR(10),"")))&gt;0,1,IF(D222="All",1,0))
    =3,
    1,
    IF(F222="All",1,0)
))</f>
        <v>0</v>
      </c>
      <c r="N222" s="175" t="e" vm="1">
        <f t="shared" si="55"/>
        <v>#VALUE!</v>
      </c>
      <c r="O222">
        <f t="shared" si="53"/>
        <v>0</v>
      </c>
      <c r="P222">
        <f t="shared" si="53"/>
        <v>0</v>
      </c>
      <c r="Q222">
        <f t="shared" si="53"/>
        <v>0</v>
      </c>
      <c r="R222">
        <f t="shared" si="53"/>
        <v>0</v>
      </c>
      <c r="S222">
        <f t="shared" si="53"/>
        <v>0</v>
      </c>
      <c r="T222" s="175"/>
      <c r="U222" s="175"/>
      <c r="V222" s="175"/>
      <c r="W222" t="e" vm="1">
        <f t="shared" si="56"/>
        <v>#VALUE!</v>
      </c>
      <c r="Y222" s="175" t="e" vm="1">
        <f t="shared" si="57"/>
        <v>#VALUE!</v>
      </c>
      <c r="Z222" s="175">
        <f t="shared" si="57"/>
        <v>0</v>
      </c>
      <c r="AA222" s="175">
        <f t="shared" si="57"/>
        <v>0</v>
      </c>
      <c r="AB222" s="175">
        <f t="shared" si="57"/>
        <v>0</v>
      </c>
      <c r="AC222" s="175">
        <f t="shared" si="57"/>
        <v>0</v>
      </c>
      <c r="AD222" t="e" vm="1">
        <f t="shared" si="58"/>
        <v>#VALUE!</v>
      </c>
      <c r="AF222" s="175" t="e" vm="1">
        <f t="shared" si="51"/>
        <v>#VALUE!</v>
      </c>
      <c r="AG222" s="175">
        <f t="shared" si="51"/>
        <v>0</v>
      </c>
      <c r="AH222" t="e" vm="1">
        <f t="shared" si="59"/>
        <v>#VALUE!</v>
      </c>
    </row>
    <row r="223" spans="1:34" ht="55.15">
      <c r="A223" t="s">
        <v>334</v>
      </c>
      <c r="B223" t="s">
        <v>334</v>
      </c>
      <c r="C223" s="172" t="s">
        <v>99</v>
      </c>
      <c r="D223" s="172" t="s">
        <v>104</v>
      </c>
      <c r="E223" t="s">
        <v>263</v>
      </c>
      <c r="F223" t="s">
        <v>105</v>
      </c>
      <c r="G223" cm="1">
        <f t="array" ref="G223">IF(OR(ISERROR($I$2),ISERROR($J$2),ISERROR($K$2)),0,IF(
    IF(SUMPRODUCT((TRIM(_xlfn.TEXTSPLIT(C223,"• "))&lt;&gt;"")*COUNTIF(J:J,SUBSTITUTE(TRIM(_xlfn.TEXTSPLIT(C223,"• ")),CHAR(10),"")))&gt;0,1,IF(C223="All",1,0))
    +
    IF(SUMPRODUCT((TRIM(_xlfn.TEXTSPLIT(E223,","))&lt;&gt;"")*COUNTIF(K:K,TRIM(_xlfn.TEXTSPLIT(E223,","))))&gt;0,1,IF(E223="All",1,0))
    +
    IF(SUMPRODUCT((TRIM(_xlfn.TEXTSPLIT(D223,"• "))&lt;&gt;"")*COUNTIF(I:I,SUBSTITUTE(TRIM(_xlfn.TEXTSPLIT(D223,"• ")),CHAR(10),"")))&gt;0,1,IF(D223="All",1,0))
    =3,
    1,
    IF(F223="All",1,0)
))</f>
        <v>0</v>
      </c>
      <c r="N223" s="175" t="e" vm="1">
        <f t="shared" ref="N223:N258" si="60">IF(N$1="",0,IF(ISNUMBER(SEARCH(N$1,$D223)),1,0))</f>
        <v>#VALUE!</v>
      </c>
      <c r="O223">
        <f t="shared" ref="O223:S232" si="61">IF(O$1="",0,IF(ISNUMBER(SEARCH(O$1,$D223)),1,0))</f>
        <v>0</v>
      </c>
      <c r="P223">
        <f t="shared" si="61"/>
        <v>0</v>
      </c>
      <c r="Q223">
        <f t="shared" si="61"/>
        <v>0</v>
      </c>
      <c r="R223">
        <f t="shared" si="61"/>
        <v>0</v>
      </c>
      <c r="S223">
        <f t="shared" si="61"/>
        <v>0</v>
      </c>
      <c r="T223" s="175"/>
      <c r="U223" s="175"/>
      <c r="V223" s="175"/>
      <c r="W223" t="e" vm="1">
        <f t="shared" ref="W223:W258" si="62">_xlfn.TEXTJOIN(",",TRUE,_xlfn._xlws.FILTER($N$1:$S$1,N223:S223,1))</f>
        <v>#VALUE!</v>
      </c>
      <c r="Y223" s="175" t="e" vm="1">
        <f t="shared" ref="Y223:AC228" si="63">IF(Y$1="",0,IF(ISNUMBER(SEARCH(Y$1,$C223)),1,0))</f>
        <v>#VALUE!</v>
      </c>
      <c r="Z223" s="175">
        <f t="shared" si="63"/>
        <v>0</v>
      </c>
      <c r="AA223" s="175">
        <f t="shared" si="63"/>
        <v>0</v>
      </c>
      <c r="AB223" s="175">
        <f t="shared" si="63"/>
        <v>0</v>
      </c>
      <c r="AC223" s="175">
        <f t="shared" si="63"/>
        <v>0</v>
      </c>
      <c r="AD223" t="e" vm="1">
        <f t="shared" ref="AD223:AD258" si="64">_xlfn.TEXTJOIN(",",TRUE,_xlfn._xlws.FILTER($Y$1:$AC$1,Y223:AC223,1))</f>
        <v>#VALUE!</v>
      </c>
      <c r="AF223" s="175" t="e" vm="1">
        <f t="shared" si="51"/>
        <v>#VALUE!</v>
      </c>
      <c r="AG223" s="175">
        <f t="shared" si="51"/>
        <v>0</v>
      </c>
      <c r="AH223" t="e" vm="1">
        <f t="shared" ref="AH223:AH258" si="65">_xlfn.TEXTJOIN(",",TRUE,_xlfn._xlws.FILTER($AF$1:$AG$1,AF223:AG223,1))</f>
        <v>#VALUE!</v>
      </c>
    </row>
    <row r="224" spans="1:34" ht="55.15">
      <c r="A224" t="s">
        <v>335</v>
      </c>
      <c r="B224" t="s">
        <v>335</v>
      </c>
      <c r="C224" s="172" t="s">
        <v>99</v>
      </c>
      <c r="D224" s="172" t="s">
        <v>104</v>
      </c>
      <c r="E224" t="s">
        <v>263</v>
      </c>
      <c r="F224" t="s">
        <v>105</v>
      </c>
      <c r="G224" cm="1">
        <f t="array" ref="G224">IF(OR(ISERROR($I$2),ISERROR($J$2),ISERROR($K$2)),0,IF(
    IF(SUMPRODUCT((TRIM(_xlfn.TEXTSPLIT(C224,"• "))&lt;&gt;"")*COUNTIF(J:J,SUBSTITUTE(TRIM(_xlfn.TEXTSPLIT(C224,"• ")),CHAR(10),"")))&gt;0,1,IF(C224="All",1,0))
    +
    IF(SUMPRODUCT((TRIM(_xlfn.TEXTSPLIT(E224,","))&lt;&gt;"")*COUNTIF(K:K,TRIM(_xlfn.TEXTSPLIT(E224,","))))&gt;0,1,IF(E224="All",1,0))
    +
    IF(SUMPRODUCT((TRIM(_xlfn.TEXTSPLIT(D224,"• "))&lt;&gt;"")*COUNTIF(I:I,SUBSTITUTE(TRIM(_xlfn.TEXTSPLIT(D224,"• ")),CHAR(10),"")))&gt;0,1,IF(D224="All",1,0))
    =3,
    1,
    IF(F224="All",1,0)
))</f>
        <v>0</v>
      </c>
      <c r="N224" s="175" t="e" vm="1">
        <f t="shared" si="60"/>
        <v>#VALUE!</v>
      </c>
      <c r="O224">
        <f t="shared" si="61"/>
        <v>0</v>
      </c>
      <c r="P224">
        <f t="shared" si="61"/>
        <v>0</v>
      </c>
      <c r="Q224">
        <f t="shared" si="61"/>
        <v>0</v>
      </c>
      <c r="R224">
        <f t="shared" si="61"/>
        <v>0</v>
      </c>
      <c r="S224">
        <f t="shared" si="61"/>
        <v>0</v>
      </c>
      <c r="T224" s="175"/>
      <c r="U224" s="175"/>
      <c r="V224" s="175"/>
      <c r="W224" t="e" vm="1">
        <f t="shared" si="62"/>
        <v>#VALUE!</v>
      </c>
      <c r="Y224" s="175" t="e" vm="1">
        <f t="shared" si="63"/>
        <v>#VALUE!</v>
      </c>
      <c r="Z224" s="175">
        <f t="shared" si="63"/>
        <v>0</v>
      </c>
      <c r="AA224" s="175">
        <f t="shared" si="63"/>
        <v>0</v>
      </c>
      <c r="AB224" s="175">
        <f t="shared" si="63"/>
        <v>0</v>
      </c>
      <c r="AC224" s="175">
        <f t="shared" si="63"/>
        <v>0</v>
      </c>
      <c r="AD224" t="e" vm="1">
        <f t="shared" si="64"/>
        <v>#VALUE!</v>
      </c>
      <c r="AF224" s="175" t="e" vm="1">
        <f t="shared" si="51"/>
        <v>#VALUE!</v>
      </c>
      <c r="AG224" s="175">
        <f t="shared" si="51"/>
        <v>0</v>
      </c>
      <c r="AH224" t="e" vm="1">
        <f t="shared" si="65"/>
        <v>#VALUE!</v>
      </c>
    </row>
    <row r="225" spans="1:34" ht="55.15">
      <c r="A225" t="s">
        <v>336</v>
      </c>
      <c r="B225" t="s">
        <v>336</v>
      </c>
      <c r="C225" s="172" t="s">
        <v>99</v>
      </c>
      <c r="D225" s="172" t="s">
        <v>104</v>
      </c>
      <c r="E225" t="s">
        <v>263</v>
      </c>
      <c r="F225" t="s">
        <v>105</v>
      </c>
      <c r="G225" cm="1">
        <f t="array" ref="G225">IF(OR(ISERROR($I$2),ISERROR($J$2),ISERROR($K$2)),0,IF(
    IF(SUMPRODUCT((TRIM(_xlfn.TEXTSPLIT(C225,"• "))&lt;&gt;"")*COUNTIF(J:J,SUBSTITUTE(TRIM(_xlfn.TEXTSPLIT(C225,"• ")),CHAR(10),"")))&gt;0,1,IF(C225="All",1,0))
    +
    IF(SUMPRODUCT((TRIM(_xlfn.TEXTSPLIT(E225,","))&lt;&gt;"")*COUNTIF(K:K,TRIM(_xlfn.TEXTSPLIT(E225,","))))&gt;0,1,IF(E225="All",1,0))
    +
    IF(SUMPRODUCT((TRIM(_xlfn.TEXTSPLIT(D225,"• "))&lt;&gt;"")*COUNTIF(I:I,SUBSTITUTE(TRIM(_xlfn.TEXTSPLIT(D225,"• ")),CHAR(10),"")))&gt;0,1,IF(D225="All",1,0))
    =3,
    1,
    IF(F225="All",1,0)
))</f>
        <v>0</v>
      </c>
      <c r="N225" s="175" t="e" vm="1">
        <f t="shared" si="60"/>
        <v>#VALUE!</v>
      </c>
      <c r="O225">
        <f t="shared" si="61"/>
        <v>0</v>
      </c>
      <c r="P225">
        <f t="shared" si="61"/>
        <v>0</v>
      </c>
      <c r="Q225">
        <f t="shared" si="61"/>
        <v>0</v>
      </c>
      <c r="R225">
        <f t="shared" si="61"/>
        <v>0</v>
      </c>
      <c r="S225">
        <f t="shared" si="61"/>
        <v>0</v>
      </c>
      <c r="T225" s="175"/>
      <c r="U225" s="175"/>
      <c r="V225" s="175"/>
      <c r="W225" t="e" vm="1">
        <f t="shared" si="62"/>
        <v>#VALUE!</v>
      </c>
      <c r="Y225" s="175" t="e" vm="1">
        <f t="shared" si="63"/>
        <v>#VALUE!</v>
      </c>
      <c r="Z225" s="175">
        <f t="shared" si="63"/>
        <v>0</v>
      </c>
      <c r="AA225" s="175">
        <f t="shared" si="63"/>
        <v>0</v>
      </c>
      <c r="AB225" s="175">
        <f t="shared" si="63"/>
        <v>0</v>
      </c>
      <c r="AC225" s="175">
        <f t="shared" si="63"/>
        <v>0</v>
      </c>
      <c r="AD225" t="e" vm="1">
        <f t="shared" si="64"/>
        <v>#VALUE!</v>
      </c>
      <c r="AF225" s="175" t="e" vm="1">
        <f t="shared" si="51"/>
        <v>#VALUE!</v>
      </c>
      <c r="AG225" s="175">
        <f t="shared" si="51"/>
        <v>0</v>
      </c>
      <c r="AH225" t="e" vm="1">
        <f t="shared" si="65"/>
        <v>#VALUE!</v>
      </c>
    </row>
    <row r="226" spans="1:34" ht="55.15">
      <c r="A226" t="s">
        <v>337</v>
      </c>
      <c r="B226" t="s">
        <v>337</v>
      </c>
      <c r="C226" s="172" t="s">
        <v>99</v>
      </c>
      <c r="D226" s="172" t="s">
        <v>104</v>
      </c>
      <c r="E226" t="s">
        <v>263</v>
      </c>
      <c r="F226" t="s">
        <v>105</v>
      </c>
      <c r="G226" cm="1">
        <f t="array" ref="G226">IF(OR(ISERROR($I$2),ISERROR($J$2),ISERROR($K$2)),0,IF(
    IF(SUMPRODUCT((TRIM(_xlfn.TEXTSPLIT(C226,"• "))&lt;&gt;"")*COUNTIF(J:J,SUBSTITUTE(TRIM(_xlfn.TEXTSPLIT(C226,"• ")),CHAR(10),"")))&gt;0,1,IF(C226="All",1,0))
    +
    IF(SUMPRODUCT((TRIM(_xlfn.TEXTSPLIT(E226,","))&lt;&gt;"")*COUNTIF(K:K,TRIM(_xlfn.TEXTSPLIT(E226,","))))&gt;0,1,IF(E226="All",1,0))
    +
    IF(SUMPRODUCT((TRIM(_xlfn.TEXTSPLIT(D226,"• "))&lt;&gt;"")*COUNTIF(I:I,SUBSTITUTE(TRIM(_xlfn.TEXTSPLIT(D226,"• ")),CHAR(10),"")))&gt;0,1,IF(D226="All",1,0))
    =3,
    1,
    IF(F226="All",1,0)
))</f>
        <v>0</v>
      </c>
      <c r="N226" s="175" t="e" vm="1">
        <f t="shared" si="60"/>
        <v>#VALUE!</v>
      </c>
      <c r="O226">
        <f t="shared" si="61"/>
        <v>0</v>
      </c>
      <c r="P226">
        <f t="shared" si="61"/>
        <v>0</v>
      </c>
      <c r="Q226">
        <f t="shared" si="61"/>
        <v>0</v>
      </c>
      <c r="R226">
        <f t="shared" si="61"/>
        <v>0</v>
      </c>
      <c r="S226">
        <f t="shared" si="61"/>
        <v>0</v>
      </c>
      <c r="T226" s="175"/>
      <c r="U226" s="175"/>
      <c r="V226" s="175"/>
      <c r="W226" t="e" vm="1">
        <f t="shared" si="62"/>
        <v>#VALUE!</v>
      </c>
      <c r="Y226" s="175" t="e" vm="1">
        <f t="shared" si="63"/>
        <v>#VALUE!</v>
      </c>
      <c r="Z226" s="175">
        <f t="shared" si="63"/>
        <v>0</v>
      </c>
      <c r="AA226" s="175">
        <f t="shared" si="63"/>
        <v>0</v>
      </c>
      <c r="AB226" s="175">
        <f t="shared" si="63"/>
        <v>0</v>
      </c>
      <c r="AC226" s="175">
        <f t="shared" si="63"/>
        <v>0</v>
      </c>
      <c r="AD226" t="e" vm="1">
        <f t="shared" si="64"/>
        <v>#VALUE!</v>
      </c>
      <c r="AF226" s="175" t="e" vm="1">
        <f t="shared" si="51"/>
        <v>#VALUE!</v>
      </c>
      <c r="AG226" s="175">
        <f t="shared" si="51"/>
        <v>0</v>
      </c>
      <c r="AH226" t="e" vm="1">
        <f t="shared" si="65"/>
        <v>#VALUE!</v>
      </c>
    </row>
    <row r="227" spans="1:34" ht="55.15">
      <c r="A227" t="s">
        <v>338</v>
      </c>
      <c r="B227" t="s">
        <v>338</v>
      </c>
      <c r="C227" s="172" t="s">
        <v>99</v>
      </c>
      <c r="D227" s="172" t="s">
        <v>104</v>
      </c>
      <c r="E227" t="s">
        <v>263</v>
      </c>
      <c r="F227" t="s">
        <v>105</v>
      </c>
      <c r="G227" cm="1">
        <f t="array" ref="G227">IF(OR(ISERROR($I$2),ISERROR($J$2),ISERROR($K$2)),0,IF(
    IF(SUMPRODUCT((TRIM(_xlfn.TEXTSPLIT(C227,"• "))&lt;&gt;"")*COUNTIF(J:J,SUBSTITUTE(TRIM(_xlfn.TEXTSPLIT(C227,"• ")),CHAR(10),"")))&gt;0,1,IF(C227="All",1,0))
    +
    IF(SUMPRODUCT((TRIM(_xlfn.TEXTSPLIT(E227,","))&lt;&gt;"")*COUNTIF(K:K,TRIM(_xlfn.TEXTSPLIT(E227,","))))&gt;0,1,IF(E227="All",1,0))
    +
    IF(SUMPRODUCT((TRIM(_xlfn.TEXTSPLIT(D227,"• "))&lt;&gt;"")*COUNTIF(I:I,SUBSTITUTE(TRIM(_xlfn.TEXTSPLIT(D227,"• ")),CHAR(10),"")))&gt;0,1,IF(D227="All",1,0))
    =3,
    1,
    IF(F227="All",1,0)
))</f>
        <v>0</v>
      </c>
      <c r="N227" s="175" t="e" vm="1">
        <f t="shared" si="60"/>
        <v>#VALUE!</v>
      </c>
      <c r="O227">
        <f t="shared" si="61"/>
        <v>0</v>
      </c>
      <c r="P227">
        <f t="shared" si="61"/>
        <v>0</v>
      </c>
      <c r="Q227">
        <f t="shared" si="61"/>
        <v>0</v>
      </c>
      <c r="R227">
        <f t="shared" si="61"/>
        <v>0</v>
      </c>
      <c r="S227">
        <f t="shared" si="61"/>
        <v>0</v>
      </c>
      <c r="T227" s="175"/>
      <c r="U227" s="175"/>
      <c r="V227" s="175"/>
      <c r="W227" t="e" vm="1">
        <f t="shared" si="62"/>
        <v>#VALUE!</v>
      </c>
      <c r="Y227" s="175" t="e" vm="1">
        <f t="shared" si="63"/>
        <v>#VALUE!</v>
      </c>
      <c r="Z227" s="175">
        <f t="shared" si="63"/>
        <v>0</v>
      </c>
      <c r="AA227" s="175">
        <f t="shared" si="63"/>
        <v>0</v>
      </c>
      <c r="AB227" s="175">
        <f t="shared" si="63"/>
        <v>0</v>
      </c>
      <c r="AC227" s="175">
        <f t="shared" si="63"/>
        <v>0</v>
      </c>
      <c r="AD227" t="e" vm="1">
        <f t="shared" si="64"/>
        <v>#VALUE!</v>
      </c>
      <c r="AF227" s="175" t="e" vm="1">
        <f t="shared" si="51"/>
        <v>#VALUE!</v>
      </c>
      <c r="AG227" s="175">
        <f t="shared" si="51"/>
        <v>0</v>
      </c>
      <c r="AH227" t="e" vm="1">
        <f t="shared" si="65"/>
        <v>#VALUE!</v>
      </c>
    </row>
    <row r="228" spans="1:34" ht="55.15">
      <c r="A228" t="s">
        <v>339</v>
      </c>
      <c r="B228" t="s">
        <v>339</v>
      </c>
      <c r="C228" s="172" t="s">
        <v>99</v>
      </c>
      <c r="D228" s="172" t="s">
        <v>104</v>
      </c>
      <c r="E228" t="s">
        <v>263</v>
      </c>
      <c r="F228" t="s">
        <v>105</v>
      </c>
      <c r="G228" cm="1">
        <f t="array" ref="G228">IF(OR(ISERROR($I$2),ISERROR($J$2),ISERROR($K$2)),0,IF(
    IF(SUMPRODUCT((TRIM(_xlfn.TEXTSPLIT(C228,"• "))&lt;&gt;"")*COUNTIF(J:J,SUBSTITUTE(TRIM(_xlfn.TEXTSPLIT(C228,"• ")),CHAR(10),"")))&gt;0,1,IF(C228="All",1,0))
    +
    IF(SUMPRODUCT((TRIM(_xlfn.TEXTSPLIT(E228,","))&lt;&gt;"")*COUNTIF(K:K,TRIM(_xlfn.TEXTSPLIT(E228,","))))&gt;0,1,IF(E228="All",1,0))
    +
    IF(SUMPRODUCT((TRIM(_xlfn.TEXTSPLIT(D228,"• "))&lt;&gt;"")*COUNTIF(I:I,SUBSTITUTE(TRIM(_xlfn.TEXTSPLIT(D228,"• ")),CHAR(10),"")))&gt;0,1,IF(D228="All",1,0))
    =3,
    1,
    IF(F228="All",1,0)
))</f>
        <v>0</v>
      </c>
      <c r="N228" s="175" t="e" vm="1">
        <f t="shared" si="60"/>
        <v>#VALUE!</v>
      </c>
      <c r="O228">
        <f t="shared" si="61"/>
        <v>0</v>
      </c>
      <c r="P228">
        <f t="shared" si="61"/>
        <v>0</v>
      </c>
      <c r="Q228">
        <f t="shared" si="61"/>
        <v>0</v>
      </c>
      <c r="R228">
        <f t="shared" si="61"/>
        <v>0</v>
      </c>
      <c r="S228">
        <f t="shared" si="61"/>
        <v>0</v>
      </c>
      <c r="T228" s="175"/>
      <c r="U228" s="175"/>
      <c r="V228" s="175"/>
      <c r="W228" t="e" vm="1">
        <f t="shared" si="62"/>
        <v>#VALUE!</v>
      </c>
      <c r="Y228" s="175" t="e" vm="1">
        <f t="shared" si="63"/>
        <v>#VALUE!</v>
      </c>
      <c r="Z228" s="175">
        <f t="shared" si="63"/>
        <v>0</v>
      </c>
      <c r="AA228" s="175">
        <f t="shared" si="63"/>
        <v>0</v>
      </c>
      <c r="AB228" s="175">
        <f t="shared" si="63"/>
        <v>0</v>
      </c>
      <c r="AC228" s="175">
        <f t="shared" si="63"/>
        <v>0</v>
      </c>
      <c r="AD228" t="e" vm="1">
        <f t="shared" si="64"/>
        <v>#VALUE!</v>
      </c>
      <c r="AF228" s="175" t="e" vm="1">
        <f t="shared" si="51"/>
        <v>#VALUE!</v>
      </c>
      <c r="AG228" s="175">
        <f t="shared" si="51"/>
        <v>0</v>
      </c>
      <c r="AH228" t="e" vm="1">
        <f t="shared" si="65"/>
        <v>#VALUE!</v>
      </c>
    </row>
    <row r="229" spans="1:34" ht="55.15">
      <c r="A229" t="s">
        <v>340</v>
      </c>
      <c r="B229" t="s">
        <v>340</v>
      </c>
      <c r="C229" s="172" t="s">
        <v>99</v>
      </c>
      <c r="D229" s="172" t="s">
        <v>104</v>
      </c>
      <c r="E229" t="s">
        <v>263</v>
      </c>
      <c r="F229" t="s">
        <v>105</v>
      </c>
      <c r="G229" cm="1">
        <f t="array" ref="G229">IF(OR(ISERROR($I$2),ISERROR($J$2),ISERROR($K$2)),0,IF(
    IF(SUMPRODUCT((TRIM(_xlfn.TEXTSPLIT(C229,"• "))&lt;&gt;"")*COUNTIF(J:J,SUBSTITUTE(TRIM(_xlfn.TEXTSPLIT(C229,"• ")),CHAR(10),"")))&gt;0,1,IF(C229="All",1,0))
    +
    IF(SUMPRODUCT((TRIM(_xlfn.TEXTSPLIT(E229,","))&lt;&gt;"")*COUNTIF(K:K,TRIM(_xlfn.TEXTSPLIT(E229,","))))&gt;0,1,IF(E229="All",1,0))
    +
    IF(SUMPRODUCT((TRIM(_xlfn.TEXTSPLIT(D229,"• "))&lt;&gt;"")*COUNTIF(I:I,SUBSTITUTE(TRIM(_xlfn.TEXTSPLIT(D229,"• ")),CHAR(10),"")))&gt;0,1,IF(D229="All",1,0))
    =3,
    1,
    IF(F229="All",1,0)
))</f>
        <v>0</v>
      </c>
      <c r="N229" s="175" t="e" vm="1">
        <f t="shared" si="60"/>
        <v>#VALUE!</v>
      </c>
      <c r="O229">
        <f t="shared" si="61"/>
        <v>0</v>
      </c>
      <c r="P229">
        <f t="shared" si="61"/>
        <v>0</v>
      </c>
      <c r="Q229">
        <f t="shared" si="61"/>
        <v>0</v>
      </c>
      <c r="R229">
        <f t="shared" si="61"/>
        <v>0</v>
      </c>
      <c r="S229">
        <f t="shared" si="61"/>
        <v>0</v>
      </c>
      <c r="T229" s="175"/>
      <c r="U229" s="175"/>
      <c r="V229" s="175"/>
      <c r="W229" t="e" vm="1">
        <f t="shared" si="62"/>
        <v>#VALUE!</v>
      </c>
      <c r="Y229" s="175" t="e" vm="1">
        <f t="shared" ref="Y229:Y292" si="66">IF(Y$1="",0,IF(ISNUMBER(SEARCH(Y$1,$C229)),1,0))</f>
        <v>#VALUE!</v>
      </c>
      <c r="Z229" s="175">
        <f t="shared" ref="Z229:AC260" si="67">IF(Z$1="",0,IF(ISNUMBER(SEARCH(Z$1,$C229)),1,0))</f>
        <v>0</v>
      </c>
      <c r="AA229" s="175">
        <f t="shared" si="67"/>
        <v>0</v>
      </c>
      <c r="AB229" s="175">
        <f t="shared" si="67"/>
        <v>0</v>
      </c>
      <c r="AC229" s="175">
        <f t="shared" si="67"/>
        <v>0</v>
      </c>
      <c r="AD229" t="e" vm="1">
        <f t="shared" si="64"/>
        <v>#VALUE!</v>
      </c>
      <c r="AF229" s="175" t="e" vm="1">
        <f t="shared" si="51"/>
        <v>#VALUE!</v>
      </c>
      <c r="AG229" s="175">
        <f t="shared" si="51"/>
        <v>0</v>
      </c>
      <c r="AH229" t="e" vm="1">
        <f t="shared" si="65"/>
        <v>#VALUE!</v>
      </c>
    </row>
    <row r="230" spans="1:34" ht="55.15">
      <c r="A230" t="s">
        <v>341</v>
      </c>
      <c r="B230" t="s">
        <v>341</v>
      </c>
      <c r="C230" s="172" t="s">
        <v>99</v>
      </c>
      <c r="D230" s="172" t="s">
        <v>104</v>
      </c>
      <c r="E230" t="s">
        <v>263</v>
      </c>
      <c r="F230" t="s">
        <v>105</v>
      </c>
      <c r="G230" cm="1">
        <f t="array" ref="G230">IF(OR(ISERROR($I$2),ISERROR($J$2),ISERROR($K$2)),0,IF(
    IF(SUMPRODUCT((TRIM(_xlfn.TEXTSPLIT(C230,"• "))&lt;&gt;"")*COUNTIF(J:J,SUBSTITUTE(TRIM(_xlfn.TEXTSPLIT(C230,"• ")),CHAR(10),"")))&gt;0,1,IF(C230="All",1,0))
    +
    IF(SUMPRODUCT((TRIM(_xlfn.TEXTSPLIT(E230,","))&lt;&gt;"")*COUNTIF(K:K,TRIM(_xlfn.TEXTSPLIT(E230,","))))&gt;0,1,IF(E230="All",1,0))
    +
    IF(SUMPRODUCT((TRIM(_xlfn.TEXTSPLIT(D230,"• "))&lt;&gt;"")*COUNTIF(I:I,SUBSTITUTE(TRIM(_xlfn.TEXTSPLIT(D230,"• ")),CHAR(10),"")))&gt;0,1,IF(D230="All",1,0))
    =3,
    1,
    IF(F230="All",1,0)
))</f>
        <v>0</v>
      </c>
      <c r="N230" s="175" t="e" vm="1">
        <f t="shared" si="60"/>
        <v>#VALUE!</v>
      </c>
      <c r="O230">
        <f t="shared" si="61"/>
        <v>0</v>
      </c>
      <c r="P230">
        <f t="shared" si="61"/>
        <v>0</v>
      </c>
      <c r="Q230">
        <f t="shared" si="61"/>
        <v>0</v>
      </c>
      <c r="R230">
        <f t="shared" si="61"/>
        <v>0</v>
      </c>
      <c r="S230">
        <f t="shared" si="61"/>
        <v>0</v>
      </c>
      <c r="T230" s="175"/>
      <c r="U230" s="175"/>
      <c r="V230" s="175"/>
      <c r="W230" t="e" vm="1">
        <f t="shared" si="62"/>
        <v>#VALUE!</v>
      </c>
      <c r="Y230" s="175" t="e" vm="1">
        <f t="shared" si="66"/>
        <v>#VALUE!</v>
      </c>
      <c r="Z230" s="175">
        <f t="shared" si="67"/>
        <v>0</v>
      </c>
      <c r="AA230" s="175">
        <f t="shared" si="67"/>
        <v>0</v>
      </c>
      <c r="AB230" s="175">
        <f t="shared" si="67"/>
        <v>0</v>
      </c>
      <c r="AC230" s="175">
        <f t="shared" si="67"/>
        <v>0</v>
      </c>
      <c r="AD230" t="e" vm="1">
        <f t="shared" si="64"/>
        <v>#VALUE!</v>
      </c>
      <c r="AF230" s="175" t="e" vm="1">
        <f t="shared" si="51"/>
        <v>#VALUE!</v>
      </c>
      <c r="AG230" s="175">
        <f t="shared" si="51"/>
        <v>0</v>
      </c>
      <c r="AH230" t="e" vm="1">
        <f t="shared" si="65"/>
        <v>#VALUE!</v>
      </c>
    </row>
    <row r="231" spans="1:34" ht="55.15">
      <c r="A231" t="s">
        <v>342</v>
      </c>
      <c r="B231" t="s">
        <v>342</v>
      </c>
      <c r="C231" s="172" t="s">
        <v>99</v>
      </c>
      <c r="D231" s="172" t="s">
        <v>104</v>
      </c>
      <c r="E231" t="s">
        <v>263</v>
      </c>
      <c r="F231" t="s">
        <v>105</v>
      </c>
      <c r="G231" cm="1">
        <f t="array" ref="G231">IF(OR(ISERROR($I$2),ISERROR($J$2),ISERROR($K$2)),0,IF(
    IF(SUMPRODUCT((TRIM(_xlfn.TEXTSPLIT(C231,"• "))&lt;&gt;"")*COUNTIF(J:J,SUBSTITUTE(TRIM(_xlfn.TEXTSPLIT(C231,"• ")),CHAR(10),"")))&gt;0,1,IF(C231="All",1,0))
    +
    IF(SUMPRODUCT((TRIM(_xlfn.TEXTSPLIT(E231,","))&lt;&gt;"")*COUNTIF(K:K,TRIM(_xlfn.TEXTSPLIT(E231,","))))&gt;0,1,IF(E231="All",1,0))
    +
    IF(SUMPRODUCT((TRIM(_xlfn.TEXTSPLIT(D231,"• "))&lt;&gt;"")*COUNTIF(I:I,SUBSTITUTE(TRIM(_xlfn.TEXTSPLIT(D231,"• ")),CHAR(10),"")))&gt;0,1,IF(D231="All",1,0))
    =3,
    1,
    IF(F231="All",1,0)
))</f>
        <v>0</v>
      </c>
      <c r="N231" s="175" t="e" vm="1">
        <f t="shared" si="60"/>
        <v>#VALUE!</v>
      </c>
      <c r="O231">
        <f t="shared" si="61"/>
        <v>0</v>
      </c>
      <c r="P231">
        <f t="shared" si="61"/>
        <v>0</v>
      </c>
      <c r="Q231">
        <f t="shared" si="61"/>
        <v>0</v>
      </c>
      <c r="R231">
        <f t="shared" si="61"/>
        <v>0</v>
      </c>
      <c r="S231">
        <f t="shared" si="61"/>
        <v>0</v>
      </c>
      <c r="T231" s="175"/>
      <c r="U231" s="175"/>
      <c r="V231" s="175"/>
      <c r="W231" t="e" vm="1">
        <f t="shared" si="62"/>
        <v>#VALUE!</v>
      </c>
      <c r="Y231" s="175" t="e" vm="1">
        <f t="shared" si="66"/>
        <v>#VALUE!</v>
      </c>
      <c r="Z231" s="175">
        <f t="shared" si="67"/>
        <v>0</v>
      </c>
      <c r="AA231" s="175">
        <f t="shared" si="67"/>
        <v>0</v>
      </c>
      <c r="AB231" s="175">
        <f t="shared" si="67"/>
        <v>0</v>
      </c>
      <c r="AC231" s="175">
        <f t="shared" si="67"/>
        <v>0</v>
      </c>
      <c r="AD231" t="e" vm="1">
        <f t="shared" si="64"/>
        <v>#VALUE!</v>
      </c>
      <c r="AF231" s="175" t="e" vm="1">
        <f t="shared" si="51"/>
        <v>#VALUE!</v>
      </c>
      <c r="AG231" s="175">
        <f t="shared" si="51"/>
        <v>0</v>
      </c>
      <c r="AH231" t="e" vm="1">
        <f t="shared" si="65"/>
        <v>#VALUE!</v>
      </c>
    </row>
    <row r="232" spans="1:34" ht="55.15">
      <c r="A232" t="s">
        <v>343</v>
      </c>
      <c r="B232" t="s">
        <v>343</v>
      </c>
      <c r="C232" s="172" t="s">
        <v>99</v>
      </c>
      <c r="D232" s="172" t="s">
        <v>104</v>
      </c>
      <c r="E232" t="s">
        <v>263</v>
      </c>
      <c r="F232" t="s">
        <v>105</v>
      </c>
      <c r="G232" cm="1">
        <f t="array" ref="G232">IF(OR(ISERROR($I$2),ISERROR($J$2),ISERROR($K$2)),0,IF(
    IF(SUMPRODUCT((TRIM(_xlfn.TEXTSPLIT(C232,"• "))&lt;&gt;"")*COUNTIF(J:J,SUBSTITUTE(TRIM(_xlfn.TEXTSPLIT(C232,"• ")),CHAR(10),"")))&gt;0,1,IF(C232="All",1,0))
    +
    IF(SUMPRODUCT((TRIM(_xlfn.TEXTSPLIT(E232,","))&lt;&gt;"")*COUNTIF(K:K,TRIM(_xlfn.TEXTSPLIT(E232,","))))&gt;0,1,IF(E232="All",1,0))
    +
    IF(SUMPRODUCT((TRIM(_xlfn.TEXTSPLIT(D232,"• "))&lt;&gt;"")*COUNTIF(I:I,SUBSTITUTE(TRIM(_xlfn.TEXTSPLIT(D232,"• ")),CHAR(10),"")))&gt;0,1,IF(D232="All",1,0))
    =3,
    1,
    IF(F232="All",1,0)
))</f>
        <v>0</v>
      </c>
      <c r="N232" s="175" t="e" vm="1">
        <f t="shared" si="60"/>
        <v>#VALUE!</v>
      </c>
      <c r="O232">
        <f t="shared" si="61"/>
        <v>0</v>
      </c>
      <c r="P232">
        <f t="shared" si="61"/>
        <v>0</v>
      </c>
      <c r="Q232">
        <f t="shared" si="61"/>
        <v>0</v>
      </c>
      <c r="R232">
        <f t="shared" si="61"/>
        <v>0</v>
      </c>
      <c r="S232">
        <f t="shared" si="61"/>
        <v>0</v>
      </c>
      <c r="T232" s="175"/>
      <c r="U232" s="175"/>
      <c r="V232" s="175"/>
      <c r="W232" t="e" vm="1">
        <f t="shared" si="62"/>
        <v>#VALUE!</v>
      </c>
      <c r="Y232" s="175" t="e" vm="1">
        <f t="shared" si="66"/>
        <v>#VALUE!</v>
      </c>
      <c r="Z232" s="175">
        <f t="shared" si="67"/>
        <v>0</v>
      </c>
      <c r="AA232" s="175">
        <f t="shared" si="67"/>
        <v>0</v>
      </c>
      <c r="AB232" s="175">
        <f t="shared" si="67"/>
        <v>0</v>
      </c>
      <c r="AC232" s="175">
        <f t="shared" si="67"/>
        <v>0</v>
      </c>
      <c r="AD232" t="e" vm="1">
        <f t="shared" si="64"/>
        <v>#VALUE!</v>
      </c>
      <c r="AF232" s="175" t="e" vm="1">
        <f t="shared" si="51"/>
        <v>#VALUE!</v>
      </c>
      <c r="AG232" s="175">
        <f t="shared" si="51"/>
        <v>0</v>
      </c>
      <c r="AH232" t="e" vm="1">
        <f t="shared" si="65"/>
        <v>#VALUE!</v>
      </c>
    </row>
    <row r="233" spans="1:34" ht="55.15">
      <c r="A233" t="s">
        <v>344</v>
      </c>
      <c r="B233" t="s">
        <v>344</v>
      </c>
      <c r="C233" s="172" t="s">
        <v>99</v>
      </c>
      <c r="D233" s="172" t="s">
        <v>104</v>
      </c>
      <c r="E233" t="s">
        <v>263</v>
      </c>
      <c r="F233" t="s">
        <v>105</v>
      </c>
      <c r="G233" cm="1">
        <f t="array" ref="G233">IF(OR(ISERROR($I$2),ISERROR($J$2),ISERROR($K$2)),0,IF(
    IF(SUMPRODUCT((TRIM(_xlfn.TEXTSPLIT(C233,"• "))&lt;&gt;"")*COUNTIF(J:J,SUBSTITUTE(TRIM(_xlfn.TEXTSPLIT(C233,"• ")),CHAR(10),"")))&gt;0,1,IF(C233="All",1,0))
    +
    IF(SUMPRODUCT((TRIM(_xlfn.TEXTSPLIT(E233,","))&lt;&gt;"")*COUNTIF(K:K,TRIM(_xlfn.TEXTSPLIT(E233,","))))&gt;0,1,IF(E233="All",1,0))
    +
    IF(SUMPRODUCT((TRIM(_xlfn.TEXTSPLIT(D233,"• "))&lt;&gt;"")*COUNTIF(I:I,SUBSTITUTE(TRIM(_xlfn.TEXTSPLIT(D233,"• ")),CHAR(10),"")))&gt;0,1,IF(D233="All",1,0))
    =3,
    1,
    IF(F233="All",1,0)
))</f>
        <v>0</v>
      </c>
      <c r="N233" s="175" t="e" vm="1">
        <f t="shared" si="60"/>
        <v>#VALUE!</v>
      </c>
      <c r="O233">
        <f t="shared" ref="O233:S242" si="68">IF(O$1="",0,IF(ISNUMBER(SEARCH(O$1,$D233)),1,0))</f>
        <v>0</v>
      </c>
      <c r="P233">
        <f t="shared" si="68"/>
        <v>0</v>
      </c>
      <c r="Q233">
        <f t="shared" si="68"/>
        <v>0</v>
      </c>
      <c r="R233">
        <f t="shared" si="68"/>
        <v>0</v>
      </c>
      <c r="S233">
        <f t="shared" si="68"/>
        <v>0</v>
      </c>
      <c r="T233" s="175"/>
      <c r="U233" s="175"/>
      <c r="V233" s="175"/>
      <c r="W233" t="e" vm="1">
        <f t="shared" si="62"/>
        <v>#VALUE!</v>
      </c>
      <c r="Y233" s="175" t="e" vm="1">
        <f t="shared" si="66"/>
        <v>#VALUE!</v>
      </c>
      <c r="Z233" s="175">
        <f t="shared" si="67"/>
        <v>0</v>
      </c>
      <c r="AA233" s="175">
        <f t="shared" si="67"/>
        <v>0</v>
      </c>
      <c r="AB233" s="175">
        <f t="shared" si="67"/>
        <v>0</v>
      </c>
      <c r="AC233" s="175">
        <f t="shared" si="67"/>
        <v>0</v>
      </c>
      <c r="AD233" t="e" vm="1">
        <f t="shared" si="64"/>
        <v>#VALUE!</v>
      </c>
      <c r="AF233" s="175" t="e" vm="1">
        <f t="shared" si="51"/>
        <v>#VALUE!</v>
      </c>
      <c r="AG233" s="175">
        <f t="shared" si="51"/>
        <v>0</v>
      </c>
      <c r="AH233" t="e" vm="1">
        <f t="shared" si="65"/>
        <v>#VALUE!</v>
      </c>
    </row>
    <row r="234" spans="1:34" ht="55.15">
      <c r="A234" t="s">
        <v>345</v>
      </c>
      <c r="B234" t="s">
        <v>346</v>
      </c>
      <c r="C234" s="172" t="s">
        <v>99</v>
      </c>
      <c r="D234" s="172" t="s">
        <v>104</v>
      </c>
      <c r="E234" t="s">
        <v>263</v>
      </c>
      <c r="F234" t="s">
        <v>105</v>
      </c>
      <c r="G234" cm="1">
        <f t="array" ref="G234">IF(OR(ISERROR($I$2),ISERROR($J$2),ISERROR($K$2)),0,IF(
    IF(SUMPRODUCT((TRIM(_xlfn.TEXTSPLIT(C234,"• "))&lt;&gt;"")*COUNTIF(J:J,SUBSTITUTE(TRIM(_xlfn.TEXTSPLIT(C234,"• ")),CHAR(10),"")))&gt;0,1,IF(C234="All",1,0))
    +
    IF(SUMPRODUCT((TRIM(_xlfn.TEXTSPLIT(E234,","))&lt;&gt;"")*COUNTIF(K:K,TRIM(_xlfn.TEXTSPLIT(E234,","))))&gt;0,1,IF(E234="All",1,0))
    +
    IF(SUMPRODUCT((TRIM(_xlfn.TEXTSPLIT(D234,"• "))&lt;&gt;"")*COUNTIF(I:I,SUBSTITUTE(TRIM(_xlfn.TEXTSPLIT(D234,"• ")),CHAR(10),"")))&gt;0,1,IF(D234="All",1,0))
    =3,
    1,
    IF(F234="All",1,0)
))</f>
        <v>0</v>
      </c>
      <c r="N234" s="175" t="e" vm="1">
        <f t="shared" si="60"/>
        <v>#VALUE!</v>
      </c>
      <c r="O234">
        <f t="shared" si="68"/>
        <v>0</v>
      </c>
      <c r="P234">
        <f t="shared" si="68"/>
        <v>0</v>
      </c>
      <c r="Q234">
        <f t="shared" si="68"/>
        <v>0</v>
      </c>
      <c r="R234">
        <f t="shared" si="68"/>
        <v>0</v>
      </c>
      <c r="S234">
        <f t="shared" si="68"/>
        <v>0</v>
      </c>
      <c r="T234" s="175"/>
      <c r="U234" s="175"/>
      <c r="V234" s="175"/>
      <c r="W234" t="e" vm="1">
        <f t="shared" si="62"/>
        <v>#VALUE!</v>
      </c>
      <c r="Y234" s="175" t="e" vm="1">
        <f t="shared" si="66"/>
        <v>#VALUE!</v>
      </c>
      <c r="Z234" s="175">
        <f t="shared" si="67"/>
        <v>0</v>
      </c>
      <c r="AA234" s="175">
        <f t="shared" si="67"/>
        <v>0</v>
      </c>
      <c r="AB234" s="175">
        <f t="shared" si="67"/>
        <v>0</v>
      </c>
      <c r="AC234" s="175">
        <f t="shared" si="67"/>
        <v>0</v>
      </c>
      <c r="AD234" t="e" vm="1">
        <f t="shared" si="64"/>
        <v>#VALUE!</v>
      </c>
      <c r="AF234" s="175" t="e" vm="1">
        <f t="shared" si="51"/>
        <v>#VALUE!</v>
      </c>
      <c r="AG234" s="175">
        <f t="shared" si="51"/>
        <v>0</v>
      </c>
      <c r="AH234" t="e" vm="1">
        <f t="shared" si="65"/>
        <v>#VALUE!</v>
      </c>
    </row>
    <row r="235" spans="1:34" ht="55.15">
      <c r="A235" t="s">
        <v>345</v>
      </c>
      <c r="B235" t="s">
        <v>347</v>
      </c>
      <c r="C235" s="172" t="s">
        <v>99</v>
      </c>
      <c r="D235" s="172" t="s">
        <v>104</v>
      </c>
      <c r="E235" t="s">
        <v>263</v>
      </c>
      <c r="F235" t="s">
        <v>105</v>
      </c>
      <c r="G235" cm="1">
        <f t="array" ref="G235">IF(OR(ISERROR($I$2),ISERROR($J$2),ISERROR($K$2)),0,IF(
    IF(SUMPRODUCT((TRIM(_xlfn.TEXTSPLIT(C235,"• "))&lt;&gt;"")*COUNTIF(J:J,SUBSTITUTE(TRIM(_xlfn.TEXTSPLIT(C235,"• ")),CHAR(10),"")))&gt;0,1,IF(C235="All",1,0))
    +
    IF(SUMPRODUCT((TRIM(_xlfn.TEXTSPLIT(E235,","))&lt;&gt;"")*COUNTIF(K:K,TRIM(_xlfn.TEXTSPLIT(E235,","))))&gt;0,1,IF(E235="All",1,0))
    +
    IF(SUMPRODUCT((TRIM(_xlfn.TEXTSPLIT(D235,"• "))&lt;&gt;"")*COUNTIF(I:I,SUBSTITUTE(TRIM(_xlfn.TEXTSPLIT(D235,"• ")),CHAR(10),"")))&gt;0,1,IF(D235="All",1,0))
    =3,
    1,
    IF(F235="All",1,0)
))</f>
        <v>0</v>
      </c>
      <c r="N235" s="175" t="e" vm="1">
        <f t="shared" si="60"/>
        <v>#VALUE!</v>
      </c>
      <c r="O235">
        <f t="shared" si="68"/>
        <v>0</v>
      </c>
      <c r="P235">
        <f t="shared" si="68"/>
        <v>0</v>
      </c>
      <c r="Q235">
        <f t="shared" si="68"/>
        <v>0</v>
      </c>
      <c r="R235">
        <f t="shared" si="68"/>
        <v>0</v>
      </c>
      <c r="S235">
        <f t="shared" si="68"/>
        <v>0</v>
      </c>
      <c r="T235" s="175"/>
      <c r="U235" s="175"/>
      <c r="V235" s="175"/>
      <c r="W235" t="e" vm="1">
        <f t="shared" si="62"/>
        <v>#VALUE!</v>
      </c>
      <c r="Y235" s="175" t="e" vm="1">
        <f t="shared" si="66"/>
        <v>#VALUE!</v>
      </c>
      <c r="Z235" s="175">
        <f t="shared" si="67"/>
        <v>0</v>
      </c>
      <c r="AA235" s="175">
        <f t="shared" si="67"/>
        <v>0</v>
      </c>
      <c r="AB235" s="175">
        <f t="shared" si="67"/>
        <v>0</v>
      </c>
      <c r="AC235" s="175">
        <f t="shared" si="67"/>
        <v>0</v>
      </c>
      <c r="AD235" t="e" vm="1">
        <f t="shared" si="64"/>
        <v>#VALUE!</v>
      </c>
      <c r="AF235" s="175" t="e" vm="1">
        <f t="shared" si="51"/>
        <v>#VALUE!</v>
      </c>
      <c r="AG235" s="175">
        <f t="shared" si="51"/>
        <v>0</v>
      </c>
      <c r="AH235" t="e" vm="1">
        <f t="shared" si="65"/>
        <v>#VALUE!</v>
      </c>
    </row>
    <row r="236" spans="1:34" ht="55.15">
      <c r="A236" t="s">
        <v>345</v>
      </c>
      <c r="B236" t="s">
        <v>348</v>
      </c>
      <c r="C236" s="172" t="s">
        <v>99</v>
      </c>
      <c r="D236" s="172" t="s">
        <v>104</v>
      </c>
      <c r="E236" t="s">
        <v>263</v>
      </c>
      <c r="F236" t="s">
        <v>105</v>
      </c>
      <c r="G236" cm="1">
        <f t="array" ref="G236">IF(OR(ISERROR($I$2),ISERROR($J$2),ISERROR($K$2)),0,IF(
    IF(SUMPRODUCT((TRIM(_xlfn.TEXTSPLIT(C236,"• "))&lt;&gt;"")*COUNTIF(J:J,SUBSTITUTE(TRIM(_xlfn.TEXTSPLIT(C236,"• ")),CHAR(10),"")))&gt;0,1,IF(C236="All",1,0))
    +
    IF(SUMPRODUCT((TRIM(_xlfn.TEXTSPLIT(E236,","))&lt;&gt;"")*COUNTIF(K:K,TRIM(_xlfn.TEXTSPLIT(E236,","))))&gt;0,1,IF(E236="All",1,0))
    +
    IF(SUMPRODUCT((TRIM(_xlfn.TEXTSPLIT(D236,"• "))&lt;&gt;"")*COUNTIF(I:I,SUBSTITUTE(TRIM(_xlfn.TEXTSPLIT(D236,"• ")),CHAR(10),"")))&gt;0,1,IF(D236="All",1,0))
    =3,
    1,
    IF(F236="All",1,0)
))</f>
        <v>0</v>
      </c>
      <c r="N236" s="175" t="e" vm="1">
        <f t="shared" si="60"/>
        <v>#VALUE!</v>
      </c>
      <c r="O236">
        <f t="shared" si="68"/>
        <v>0</v>
      </c>
      <c r="P236">
        <f t="shared" si="68"/>
        <v>0</v>
      </c>
      <c r="Q236">
        <f t="shared" si="68"/>
        <v>0</v>
      </c>
      <c r="R236">
        <f t="shared" si="68"/>
        <v>0</v>
      </c>
      <c r="S236">
        <f t="shared" si="68"/>
        <v>0</v>
      </c>
      <c r="T236" s="175"/>
      <c r="U236" s="175"/>
      <c r="V236" s="175"/>
      <c r="W236" t="e" vm="1">
        <f t="shared" si="62"/>
        <v>#VALUE!</v>
      </c>
      <c r="Y236" s="175" t="e" vm="1">
        <f t="shared" si="66"/>
        <v>#VALUE!</v>
      </c>
      <c r="Z236" s="175">
        <f t="shared" si="67"/>
        <v>0</v>
      </c>
      <c r="AA236" s="175">
        <f t="shared" si="67"/>
        <v>0</v>
      </c>
      <c r="AB236" s="175">
        <f t="shared" si="67"/>
        <v>0</v>
      </c>
      <c r="AC236" s="175">
        <f t="shared" si="67"/>
        <v>0</v>
      </c>
      <c r="AD236" t="e" vm="1">
        <f t="shared" si="64"/>
        <v>#VALUE!</v>
      </c>
      <c r="AF236" s="175" t="e" vm="1">
        <f t="shared" si="51"/>
        <v>#VALUE!</v>
      </c>
      <c r="AG236" s="175">
        <f t="shared" si="51"/>
        <v>0</v>
      </c>
      <c r="AH236" t="e" vm="1">
        <f t="shared" si="65"/>
        <v>#VALUE!</v>
      </c>
    </row>
    <row r="237" spans="1:34" ht="55.15">
      <c r="A237" t="s">
        <v>345</v>
      </c>
      <c r="B237" t="s">
        <v>349</v>
      </c>
      <c r="C237" s="172" t="s">
        <v>99</v>
      </c>
      <c r="D237" s="172" t="s">
        <v>104</v>
      </c>
      <c r="E237" t="s">
        <v>263</v>
      </c>
      <c r="F237" t="s">
        <v>105</v>
      </c>
      <c r="G237" cm="1">
        <f t="array" ref="G237">IF(OR(ISERROR($I$2),ISERROR($J$2),ISERROR($K$2)),0,IF(
    IF(SUMPRODUCT((TRIM(_xlfn.TEXTSPLIT(C237,"• "))&lt;&gt;"")*COUNTIF(J:J,SUBSTITUTE(TRIM(_xlfn.TEXTSPLIT(C237,"• ")),CHAR(10),"")))&gt;0,1,IF(C237="All",1,0))
    +
    IF(SUMPRODUCT((TRIM(_xlfn.TEXTSPLIT(E237,","))&lt;&gt;"")*COUNTIF(K:K,TRIM(_xlfn.TEXTSPLIT(E237,","))))&gt;0,1,IF(E237="All",1,0))
    +
    IF(SUMPRODUCT((TRIM(_xlfn.TEXTSPLIT(D237,"• "))&lt;&gt;"")*COUNTIF(I:I,SUBSTITUTE(TRIM(_xlfn.TEXTSPLIT(D237,"• ")),CHAR(10),"")))&gt;0,1,IF(D237="All",1,0))
    =3,
    1,
    IF(F237="All",1,0)
))</f>
        <v>0</v>
      </c>
      <c r="N237" s="175" t="e" vm="1">
        <f t="shared" si="60"/>
        <v>#VALUE!</v>
      </c>
      <c r="O237">
        <f t="shared" si="68"/>
        <v>0</v>
      </c>
      <c r="P237">
        <f t="shared" si="68"/>
        <v>0</v>
      </c>
      <c r="Q237">
        <f t="shared" si="68"/>
        <v>0</v>
      </c>
      <c r="R237">
        <f t="shared" si="68"/>
        <v>0</v>
      </c>
      <c r="S237">
        <f t="shared" si="68"/>
        <v>0</v>
      </c>
      <c r="T237" s="175"/>
      <c r="U237" s="175"/>
      <c r="V237" s="175"/>
      <c r="W237" t="e" vm="1">
        <f t="shared" si="62"/>
        <v>#VALUE!</v>
      </c>
      <c r="Y237" s="175" t="e" vm="1">
        <f t="shared" si="66"/>
        <v>#VALUE!</v>
      </c>
      <c r="Z237" s="175">
        <f t="shared" si="67"/>
        <v>0</v>
      </c>
      <c r="AA237" s="175">
        <f t="shared" si="67"/>
        <v>0</v>
      </c>
      <c r="AB237" s="175">
        <f t="shared" si="67"/>
        <v>0</v>
      </c>
      <c r="AC237" s="175">
        <f t="shared" si="67"/>
        <v>0</v>
      </c>
      <c r="AD237" t="e" vm="1">
        <f t="shared" si="64"/>
        <v>#VALUE!</v>
      </c>
      <c r="AF237" s="175" t="e" vm="1">
        <f t="shared" si="51"/>
        <v>#VALUE!</v>
      </c>
      <c r="AG237" s="175">
        <f t="shared" si="51"/>
        <v>0</v>
      </c>
      <c r="AH237" t="e" vm="1">
        <f t="shared" si="65"/>
        <v>#VALUE!</v>
      </c>
    </row>
    <row r="238" spans="1:34" ht="55.15">
      <c r="A238" t="s">
        <v>345</v>
      </c>
      <c r="B238" t="s">
        <v>350</v>
      </c>
      <c r="C238" s="172" t="s">
        <v>99</v>
      </c>
      <c r="D238" s="172" t="s">
        <v>104</v>
      </c>
      <c r="E238" t="s">
        <v>263</v>
      </c>
      <c r="F238" t="s">
        <v>105</v>
      </c>
      <c r="G238" cm="1">
        <f t="array" ref="G238">IF(OR(ISERROR($I$2),ISERROR($J$2),ISERROR($K$2)),0,IF(
    IF(SUMPRODUCT((TRIM(_xlfn.TEXTSPLIT(C238,"• "))&lt;&gt;"")*COUNTIF(J:J,SUBSTITUTE(TRIM(_xlfn.TEXTSPLIT(C238,"• ")),CHAR(10),"")))&gt;0,1,IF(C238="All",1,0))
    +
    IF(SUMPRODUCT((TRIM(_xlfn.TEXTSPLIT(E238,","))&lt;&gt;"")*COUNTIF(K:K,TRIM(_xlfn.TEXTSPLIT(E238,","))))&gt;0,1,IF(E238="All",1,0))
    +
    IF(SUMPRODUCT((TRIM(_xlfn.TEXTSPLIT(D238,"• "))&lt;&gt;"")*COUNTIF(I:I,SUBSTITUTE(TRIM(_xlfn.TEXTSPLIT(D238,"• ")),CHAR(10),"")))&gt;0,1,IF(D238="All",1,0))
    =3,
    1,
    IF(F238="All",1,0)
))</f>
        <v>0</v>
      </c>
      <c r="N238" s="175" t="e" vm="1">
        <f t="shared" si="60"/>
        <v>#VALUE!</v>
      </c>
      <c r="O238">
        <f t="shared" si="68"/>
        <v>0</v>
      </c>
      <c r="P238">
        <f t="shared" si="68"/>
        <v>0</v>
      </c>
      <c r="Q238">
        <f t="shared" si="68"/>
        <v>0</v>
      </c>
      <c r="R238">
        <f t="shared" si="68"/>
        <v>0</v>
      </c>
      <c r="S238">
        <f t="shared" si="68"/>
        <v>0</v>
      </c>
      <c r="T238" s="175"/>
      <c r="U238" s="175"/>
      <c r="V238" s="175"/>
      <c r="W238" t="e" vm="1">
        <f t="shared" si="62"/>
        <v>#VALUE!</v>
      </c>
      <c r="Y238" s="175" t="e" vm="1">
        <f t="shared" si="66"/>
        <v>#VALUE!</v>
      </c>
      <c r="Z238" s="175">
        <f t="shared" si="67"/>
        <v>0</v>
      </c>
      <c r="AA238" s="175">
        <f t="shared" si="67"/>
        <v>0</v>
      </c>
      <c r="AB238" s="175">
        <f t="shared" si="67"/>
        <v>0</v>
      </c>
      <c r="AC238" s="175">
        <f t="shared" si="67"/>
        <v>0</v>
      </c>
      <c r="AD238" t="e" vm="1">
        <f t="shared" si="64"/>
        <v>#VALUE!</v>
      </c>
      <c r="AF238" s="175" t="e" vm="1">
        <f t="shared" si="51"/>
        <v>#VALUE!</v>
      </c>
      <c r="AG238" s="175">
        <f t="shared" si="51"/>
        <v>0</v>
      </c>
      <c r="AH238" t="e" vm="1">
        <f t="shared" si="65"/>
        <v>#VALUE!</v>
      </c>
    </row>
    <row r="239" spans="1:34" ht="55.15">
      <c r="A239" t="s">
        <v>345</v>
      </c>
      <c r="B239" t="s">
        <v>351</v>
      </c>
      <c r="C239" s="172" t="s">
        <v>99</v>
      </c>
      <c r="D239" s="172" t="s">
        <v>104</v>
      </c>
      <c r="E239" t="s">
        <v>263</v>
      </c>
      <c r="F239" t="s">
        <v>105</v>
      </c>
      <c r="G239" cm="1">
        <f t="array" ref="G239">IF(OR(ISERROR($I$2),ISERROR($J$2),ISERROR($K$2)),0,IF(
    IF(SUMPRODUCT((TRIM(_xlfn.TEXTSPLIT(C239,"• "))&lt;&gt;"")*COUNTIF(J:J,SUBSTITUTE(TRIM(_xlfn.TEXTSPLIT(C239,"• ")),CHAR(10),"")))&gt;0,1,IF(C239="All",1,0))
    +
    IF(SUMPRODUCT((TRIM(_xlfn.TEXTSPLIT(E239,","))&lt;&gt;"")*COUNTIF(K:K,TRIM(_xlfn.TEXTSPLIT(E239,","))))&gt;0,1,IF(E239="All",1,0))
    +
    IF(SUMPRODUCT((TRIM(_xlfn.TEXTSPLIT(D239,"• "))&lt;&gt;"")*COUNTIF(I:I,SUBSTITUTE(TRIM(_xlfn.TEXTSPLIT(D239,"• ")),CHAR(10),"")))&gt;0,1,IF(D239="All",1,0))
    =3,
    1,
    IF(F239="All",1,0)
))</f>
        <v>0</v>
      </c>
      <c r="N239" s="175" t="e" vm="1">
        <f t="shared" si="60"/>
        <v>#VALUE!</v>
      </c>
      <c r="O239">
        <f t="shared" si="68"/>
        <v>0</v>
      </c>
      <c r="P239">
        <f t="shared" si="68"/>
        <v>0</v>
      </c>
      <c r="Q239">
        <f t="shared" si="68"/>
        <v>0</v>
      </c>
      <c r="R239">
        <f t="shared" si="68"/>
        <v>0</v>
      </c>
      <c r="S239">
        <f t="shared" si="68"/>
        <v>0</v>
      </c>
      <c r="T239" s="175"/>
      <c r="U239" s="175"/>
      <c r="V239" s="175"/>
      <c r="W239" t="e" vm="1">
        <f t="shared" si="62"/>
        <v>#VALUE!</v>
      </c>
      <c r="Y239" s="175" t="e" vm="1">
        <f t="shared" si="66"/>
        <v>#VALUE!</v>
      </c>
      <c r="Z239" s="175">
        <f t="shared" si="67"/>
        <v>0</v>
      </c>
      <c r="AA239" s="175">
        <f t="shared" si="67"/>
        <v>0</v>
      </c>
      <c r="AB239" s="175">
        <f t="shared" si="67"/>
        <v>0</v>
      </c>
      <c r="AC239" s="175">
        <f t="shared" si="67"/>
        <v>0</v>
      </c>
      <c r="AD239" t="e" vm="1">
        <f t="shared" si="64"/>
        <v>#VALUE!</v>
      </c>
      <c r="AF239" s="175" t="e" vm="1">
        <f t="shared" si="51"/>
        <v>#VALUE!</v>
      </c>
      <c r="AG239" s="175">
        <f t="shared" si="51"/>
        <v>0</v>
      </c>
      <c r="AH239" t="e" vm="1">
        <f t="shared" si="65"/>
        <v>#VALUE!</v>
      </c>
    </row>
    <row r="240" spans="1:34" ht="55.15">
      <c r="A240" t="s">
        <v>345</v>
      </c>
      <c r="B240" t="s">
        <v>352</v>
      </c>
      <c r="C240" s="172" t="s">
        <v>99</v>
      </c>
      <c r="D240" s="172" t="s">
        <v>104</v>
      </c>
      <c r="E240" t="s">
        <v>263</v>
      </c>
      <c r="F240" t="s">
        <v>105</v>
      </c>
      <c r="G240" cm="1">
        <f t="array" ref="G240">IF(OR(ISERROR($I$2),ISERROR($J$2),ISERROR($K$2)),0,IF(
    IF(SUMPRODUCT((TRIM(_xlfn.TEXTSPLIT(C240,"• "))&lt;&gt;"")*COUNTIF(J:J,SUBSTITUTE(TRIM(_xlfn.TEXTSPLIT(C240,"• ")),CHAR(10),"")))&gt;0,1,IF(C240="All",1,0))
    +
    IF(SUMPRODUCT((TRIM(_xlfn.TEXTSPLIT(E240,","))&lt;&gt;"")*COUNTIF(K:K,TRIM(_xlfn.TEXTSPLIT(E240,","))))&gt;0,1,IF(E240="All",1,0))
    +
    IF(SUMPRODUCT((TRIM(_xlfn.TEXTSPLIT(D240,"• "))&lt;&gt;"")*COUNTIF(I:I,SUBSTITUTE(TRIM(_xlfn.TEXTSPLIT(D240,"• ")),CHAR(10),"")))&gt;0,1,IF(D240="All",1,0))
    =3,
    1,
    IF(F240="All",1,0)
))</f>
        <v>0</v>
      </c>
      <c r="N240" s="175" t="e" vm="1">
        <f t="shared" si="60"/>
        <v>#VALUE!</v>
      </c>
      <c r="O240">
        <f t="shared" si="68"/>
        <v>0</v>
      </c>
      <c r="P240">
        <f t="shared" si="68"/>
        <v>0</v>
      </c>
      <c r="Q240">
        <f t="shared" si="68"/>
        <v>0</v>
      </c>
      <c r="R240">
        <f t="shared" si="68"/>
        <v>0</v>
      </c>
      <c r="S240">
        <f t="shared" si="68"/>
        <v>0</v>
      </c>
      <c r="T240" s="175"/>
      <c r="U240" s="175"/>
      <c r="V240" s="175"/>
      <c r="W240" t="e" vm="1">
        <f t="shared" si="62"/>
        <v>#VALUE!</v>
      </c>
      <c r="Y240" s="175" t="e" vm="1">
        <f t="shared" si="66"/>
        <v>#VALUE!</v>
      </c>
      <c r="Z240" s="175">
        <f t="shared" si="67"/>
        <v>0</v>
      </c>
      <c r="AA240" s="175">
        <f t="shared" si="67"/>
        <v>0</v>
      </c>
      <c r="AB240" s="175">
        <f t="shared" si="67"/>
        <v>0</v>
      </c>
      <c r="AC240" s="175">
        <f t="shared" si="67"/>
        <v>0</v>
      </c>
      <c r="AD240" t="e" vm="1">
        <f t="shared" si="64"/>
        <v>#VALUE!</v>
      </c>
      <c r="AF240" s="175" t="e" vm="1">
        <f t="shared" si="51"/>
        <v>#VALUE!</v>
      </c>
      <c r="AG240" s="175">
        <f t="shared" si="51"/>
        <v>0</v>
      </c>
      <c r="AH240" t="e" vm="1">
        <f t="shared" si="65"/>
        <v>#VALUE!</v>
      </c>
    </row>
    <row r="241" spans="1:34" ht="55.15">
      <c r="A241" t="s">
        <v>353</v>
      </c>
      <c r="B241" t="s">
        <v>353</v>
      </c>
      <c r="C241" s="172" t="s">
        <v>99</v>
      </c>
      <c r="D241" s="172" t="s">
        <v>104</v>
      </c>
      <c r="E241" t="s">
        <v>263</v>
      </c>
      <c r="F241" t="s">
        <v>105</v>
      </c>
      <c r="G241" cm="1">
        <f t="array" ref="G241">IF(OR(ISERROR($I$2),ISERROR($J$2),ISERROR($K$2)),0,IF(
    IF(SUMPRODUCT((TRIM(_xlfn.TEXTSPLIT(C241,"• "))&lt;&gt;"")*COUNTIF(J:J,SUBSTITUTE(TRIM(_xlfn.TEXTSPLIT(C241,"• ")),CHAR(10),"")))&gt;0,1,IF(C241="All",1,0))
    +
    IF(SUMPRODUCT((TRIM(_xlfn.TEXTSPLIT(E241,","))&lt;&gt;"")*COUNTIF(K:K,TRIM(_xlfn.TEXTSPLIT(E241,","))))&gt;0,1,IF(E241="All",1,0))
    +
    IF(SUMPRODUCT((TRIM(_xlfn.TEXTSPLIT(D241,"• "))&lt;&gt;"")*COUNTIF(I:I,SUBSTITUTE(TRIM(_xlfn.TEXTSPLIT(D241,"• ")),CHAR(10),"")))&gt;0,1,IF(D241="All",1,0))
    =3,
    1,
    IF(F241="All",1,0)
))</f>
        <v>0</v>
      </c>
      <c r="N241" s="175" t="e" vm="1">
        <f t="shared" si="60"/>
        <v>#VALUE!</v>
      </c>
      <c r="O241">
        <f t="shared" si="68"/>
        <v>0</v>
      </c>
      <c r="P241">
        <f t="shared" si="68"/>
        <v>0</v>
      </c>
      <c r="Q241">
        <f t="shared" si="68"/>
        <v>0</v>
      </c>
      <c r="R241">
        <f t="shared" si="68"/>
        <v>0</v>
      </c>
      <c r="S241">
        <f t="shared" si="68"/>
        <v>0</v>
      </c>
      <c r="T241" s="175"/>
      <c r="U241" s="175"/>
      <c r="V241" s="175"/>
      <c r="W241" t="e" vm="1">
        <f t="shared" si="62"/>
        <v>#VALUE!</v>
      </c>
      <c r="Y241" s="175" t="e" vm="1">
        <f t="shared" si="66"/>
        <v>#VALUE!</v>
      </c>
      <c r="Z241" s="175">
        <f t="shared" si="67"/>
        <v>0</v>
      </c>
      <c r="AA241" s="175">
        <f t="shared" si="67"/>
        <v>0</v>
      </c>
      <c r="AB241" s="175">
        <f t="shared" si="67"/>
        <v>0</v>
      </c>
      <c r="AC241" s="175">
        <f t="shared" si="67"/>
        <v>0</v>
      </c>
      <c r="AD241" t="e" vm="1">
        <f t="shared" si="64"/>
        <v>#VALUE!</v>
      </c>
      <c r="AF241" s="175" t="e" vm="1">
        <f t="shared" si="51"/>
        <v>#VALUE!</v>
      </c>
      <c r="AG241" s="175">
        <f t="shared" si="51"/>
        <v>0</v>
      </c>
      <c r="AH241" t="e" vm="1">
        <f t="shared" si="65"/>
        <v>#VALUE!</v>
      </c>
    </row>
    <row r="242" spans="1:34" ht="55.15">
      <c r="A242" t="s">
        <v>354</v>
      </c>
      <c r="B242" t="s">
        <v>354</v>
      </c>
      <c r="C242" s="172" t="s">
        <v>99</v>
      </c>
      <c r="D242" s="172" t="s">
        <v>104</v>
      </c>
      <c r="E242" t="s">
        <v>263</v>
      </c>
      <c r="F242" t="s">
        <v>105</v>
      </c>
      <c r="G242" cm="1">
        <f t="array" ref="G242">IF(OR(ISERROR($I$2),ISERROR($J$2),ISERROR($K$2)),0,IF(
    IF(SUMPRODUCT((TRIM(_xlfn.TEXTSPLIT(C242,"• "))&lt;&gt;"")*COUNTIF(J:J,SUBSTITUTE(TRIM(_xlfn.TEXTSPLIT(C242,"• ")),CHAR(10),"")))&gt;0,1,IF(C242="All",1,0))
    +
    IF(SUMPRODUCT((TRIM(_xlfn.TEXTSPLIT(E242,","))&lt;&gt;"")*COUNTIF(K:K,TRIM(_xlfn.TEXTSPLIT(E242,","))))&gt;0,1,IF(E242="All",1,0))
    +
    IF(SUMPRODUCT((TRIM(_xlfn.TEXTSPLIT(D242,"• "))&lt;&gt;"")*COUNTIF(I:I,SUBSTITUTE(TRIM(_xlfn.TEXTSPLIT(D242,"• ")),CHAR(10),"")))&gt;0,1,IF(D242="All",1,0))
    =3,
    1,
    IF(F242="All",1,0)
))</f>
        <v>0</v>
      </c>
      <c r="N242" s="175" t="e" vm="1">
        <f t="shared" si="60"/>
        <v>#VALUE!</v>
      </c>
      <c r="O242">
        <f t="shared" si="68"/>
        <v>0</v>
      </c>
      <c r="P242">
        <f t="shared" si="68"/>
        <v>0</v>
      </c>
      <c r="Q242">
        <f t="shared" si="68"/>
        <v>0</v>
      </c>
      <c r="R242">
        <f t="shared" si="68"/>
        <v>0</v>
      </c>
      <c r="S242">
        <f t="shared" si="68"/>
        <v>0</v>
      </c>
      <c r="T242" s="175"/>
      <c r="U242" s="175"/>
      <c r="V242" s="175"/>
      <c r="W242" t="e" vm="1">
        <f t="shared" si="62"/>
        <v>#VALUE!</v>
      </c>
      <c r="Y242" s="175" t="e" vm="1">
        <f t="shared" si="66"/>
        <v>#VALUE!</v>
      </c>
      <c r="Z242" s="175">
        <f t="shared" si="67"/>
        <v>0</v>
      </c>
      <c r="AA242" s="175">
        <f t="shared" si="67"/>
        <v>0</v>
      </c>
      <c r="AB242" s="175">
        <f t="shared" si="67"/>
        <v>0</v>
      </c>
      <c r="AC242" s="175">
        <f t="shared" si="67"/>
        <v>0</v>
      </c>
      <c r="AD242" t="e" vm="1">
        <f t="shared" si="64"/>
        <v>#VALUE!</v>
      </c>
      <c r="AF242" s="175" t="e" vm="1">
        <f t="shared" si="51"/>
        <v>#VALUE!</v>
      </c>
      <c r="AG242" s="175">
        <f t="shared" si="51"/>
        <v>0</v>
      </c>
      <c r="AH242" t="e" vm="1">
        <f t="shared" si="65"/>
        <v>#VALUE!</v>
      </c>
    </row>
    <row r="243" spans="1:34" ht="55.15">
      <c r="A243" t="s">
        <v>355</v>
      </c>
      <c r="B243" t="s">
        <v>355</v>
      </c>
      <c r="C243" s="172" t="s">
        <v>99</v>
      </c>
      <c r="D243" s="172" t="s">
        <v>104</v>
      </c>
      <c r="E243" t="s">
        <v>263</v>
      </c>
      <c r="F243" t="s">
        <v>105</v>
      </c>
      <c r="G243" cm="1">
        <f t="array" ref="G243">IF(OR(ISERROR($I$2),ISERROR($J$2),ISERROR($K$2)),0,IF(
    IF(SUMPRODUCT((TRIM(_xlfn.TEXTSPLIT(C243,"• "))&lt;&gt;"")*COUNTIF(J:J,SUBSTITUTE(TRIM(_xlfn.TEXTSPLIT(C243,"• ")),CHAR(10),"")))&gt;0,1,IF(C243="All",1,0))
    +
    IF(SUMPRODUCT((TRIM(_xlfn.TEXTSPLIT(E243,","))&lt;&gt;"")*COUNTIF(K:K,TRIM(_xlfn.TEXTSPLIT(E243,","))))&gt;0,1,IF(E243="All",1,0))
    +
    IF(SUMPRODUCT((TRIM(_xlfn.TEXTSPLIT(D243,"• "))&lt;&gt;"")*COUNTIF(I:I,SUBSTITUTE(TRIM(_xlfn.TEXTSPLIT(D243,"• ")),CHAR(10),"")))&gt;0,1,IF(D243="All",1,0))
    =3,
    1,
    IF(F243="All",1,0)
))</f>
        <v>0</v>
      </c>
      <c r="N243" s="175" t="e" vm="1">
        <f t="shared" si="60"/>
        <v>#VALUE!</v>
      </c>
      <c r="O243">
        <f t="shared" ref="O243:S252" si="69">IF(O$1="",0,IF(ISNUMBER(SEARCH(O$1,$D243)),1,0))</f>
        <v>0</v>
      </c>
      <c r="P243">
        <f t="shared" si="69"/>
        <v>0</v>
      </c>
      <c r="Q243">
        <f t="shared" si="69"/>
        <v>0</v>
      </c>
      <c r="R243">
        <f t="shared" si="69"/>
        <v>0</v>
      </c>
      <c r="S243">
        <f t="shared" si="69"/>
        <v>0</v>
      </c>
      <c r="T243" s="175"/>
      <c r="U243" s="175"/>
      <c r="V243" s="175"/>
      <c r="W243" t="e" vm="1">
        <f t="shared" si="62"/>
        <v>#VALUE!</v>
      </c>
      <c r="Y243" s="175" t="e" vm="1">
        <f t="shared" si="66"/>
        <v>#VALUE!</v>
      </c>
      <c r="Z243" s="175">
        <f t="shared" si="67"/>
        <v>0</v>
      </c>
      <c r="AA243" s="175">
        <f t="shared" si="67"/>
        <v>0</v>
      </c>
      <c r="AB243" s="175">
        <f t="shared" si="67"/>
        <v>0</v>
      </c>
      <c r="AC243" s="175">
        <f t="shared" si="67"/>
        <v>0</v>
      </c>
      <c r="AD243" t="e" vm="1">
        <f t="shared" si="64"/>
        <v>#VALUE!</v>
      </c>
      <c r="AF243" s="175" t="e" vm="1">
        <f t="shared" si="51"/>
        <v>#VALUE!</v>
      </c>
      <c r="AG243" s="175">
        <f t="shared" si="51"/>
        <v>0</v>
      </c>
      <c r="AH243" t="e" vm="1">
        <f t="shared" si="65"/>
        <v>#VALUE!</v>
      </c>
    </row>
    <row r="244" spans="1:34" ht="55.15">
      <c r="A244" t="s">
        <v>356</v>
      </c>
      <c r="B244" t="s">
        <v>356</v>
      </c>
      <c r="C244" s="172" t="s">
        <v>99</v>
      </c>
      <c r="D244" s="172" t="s">
        <v>104</v>
      </c>
      <c r="E244" t="s">
        <v>263</v>
      </c>
      <c r="F244" t="s">
        <v>105</v>
      </c>
      <c r="G244" cm="1">
        <f t="array" ref="G244">IF(OR(ISERROR($I$2),ISERROR($J$2),ISERROR($K$2)),0,IF(
    IF(SUMPRODUCT((TRIM(_xlfn.TEXTSPLIT(C244,"• "))&lt;&gt;"")*COUNTIF(J:J,SUBSTITUTE(TRIM(_xlfn.TEXTSPLIT(C244,"• ")),CHAR(10),"")))&gt;0,1,IF(C244="All",1,0))
    +
    IF(SUMPRODUCT((TRIM(_xlfn.TEXTSPLIT(E244,","))&lt;&gt;"")*COUNTIF(K:K,TRIM(_xlfn.TEXTSPLIT(E244,","))))&gt;0,1,IF(E244="All",1,0))
    +
    IF(SUMPRODUCT((TRIM(_xlfn.TEXTSPLIT(D244,"• "))&lt;&gt;"")*COUNTIF(I:I,SUBSTITUTE(TRIM(_xlfn.TEXTSPLIT(D244,"• ")),CHAR(10),"")))&gt;0,1,IF(D244="All",1,0))
    =3,
    1,
    IF(F244="All",1,0)
))</f>
        <v>0</v>
      </c>
      <c r="N244" s="175" t="e" vm="1">
        <f t="shared" si="60"/>
        <v>#VALUE!</v>
      </c>
      <c r="O244">
        <f t="shared" si="69"/>
        <v>0</v>
      </c>
      <c r="P244">
        <f t="shared" si="69"/>
        <v>0</v>
      </c>
      <c r="Q244">
        <f t="shared" si="69"/>
        <v>0</v>
      </c>
      <c r="R244">
        <f t="shared" si="69"/>
        <v>0</v>
      </c>
      <c r="S244">
        <f t="shared" si="69"/>
        <v>0</v>
      </c>
      <c r="T244" s="175"/>
      <c r="U244" s="175"/>
      <c r="V244" s="175"/>
      <c r="W244" t="e" vm="1">
        <f t="shared" si="62"/>
        <v>#VALUE!</v>
      </c>
      <c r="Y244" s="175" t="e" vm="1">
        <f t="shared" si="66"/>
        <v>#VALUE!</v>
      </c>
      <c r="Z244" s="175">
        <f t="shared" si="67"/>
        <v>0</v>
      </c>
      <c r="AA244" s="175">
        <f t="shared" si="67"/>
        <v>0</v>
      </c>
      <c r="AB244" s="175">
        <f t="shared" si="67"/>
        <v>0</v>
      </c>
      <c r="AC244" s="175">
        <f t="shared" si="67"/>
        <v>0</v>
      </c>
      <c r="AD244" t="e" vm="1">
        <f t="shared" si="64"/>
        <v>#VALUE!</v>
      </c>
      <c r="AF244" s="175" t="e" vm="1">
        <f t="shared" si="51"/>
        <v>#VALUE!</v>
      </c>
      <c r="AG244" s="175">
        <f t="shared" si="51"/>
        <v>0</v>
      </c>
      <c r="AH244" t="e" vm="1">
        <f t="shared" si="65"/>
        <v>#VALUE!</v>
      </c>
    </row>
    <row r="245" spans="1:34" ht="55.15">
      <c r="A245" t="s">
        <v>357</v>
      </c>
      <c r="B245" t="s">
        <v>357</v>
      </c>
      <c r="C245" s="172" t="s">
        <v>99</v>
      </c>
      <c r="D245" s="172" t="s">
        <v>104</v>
      </c>
      <c r="E245" t="s">
        <v>263</v>
      </c>
      <c r="F245" t="s">
        <v>105</v>
      </c>
      <c r="G245" cm="1">
        <f t="array" ref="G245">IF(OR(ISERROR($I$2),ISERROR($J$2),ISERROR($K$2)),0,IF(
    IF(SUMPRODUCT((TRIM(_xlfn.TEXTSPLIT(C245,"• "))&lt;&gt;"")*COUNTIF(J:J,SUBSTITUTE(TRIM(_xlfn.TEXTSPLIT(C245,"• ")),CHAR(10),"")))&gt;0,1,IF(C245="All",1,0))
    +
    IF(SUMPRODUCT((TRIM(_xlfn.TEXTSPLIT(E245,","))&lt;&gt;"")*COUNTIF(K:K,TRIM(_xlfn.TEXTSPLIT(E245,","))))&gt;0,1,IF(E245="All",1,0))
    +
    IF(SUMPRODUCT((TRIM(_xlfn.TEXTSPLIT(D245,"• "))&lt;&gt;"")*COUNTIF(I:I,SUBSTITUTE(TRIM(_xlfn.TEXTSPLIT(D245,"• ")),CHAR(10),"")))&gt;0,1,IF(D245="All",1,0))
    =3,
    1,
    IF(F245="All",1,0)
))</f>
        <v>0</v>
      </c>
      <c r="N245" s="175" t="e" vm="1">
        <f t="shared" si="60"/>
        <v>#VALUE!</v>
      </c>
      <c r="O245">
        <f t="shared" si="69"/>
        <v>0</v>
      </c>
      <c r="P245">
        <f t="shared" si="69"/>
        <v>0</v>
      </c>
      <c r="Q245">
        <f t="shared" si="69"/>
        <v>0</v>
      </c>
      <c r="R245">
        <f t="shared" si="69"/>
        <v>0</v>
      </c>
      <c r="S245">
        <f t="shared" si="69"/>
        <v>0</v>
      </c>
      <c r="T245" s="175"/>
      <c r="U245" s="175"/>
      <c r="V245" s="175"/>
      <c r="W245" t="e" vm="1">
        <f t="shared" si="62"/>
        <v>#VALUE!</v>
      </c>
      <c r="Y245" s="175" t="e" vm="1">
        <f t="shared" si="66"/>
        <v>#VALUE!</v>
      </c>
      <c r="Z245" s="175">
        <f t="shared" si="67"/>
        <v>0</v>
      </c>
      <c r="AA245" s="175">
        <f t="shared" si="67"/>
        <v>0</v>
      </c>
      <c r="AB245" s="175">
        <f t="shared" si="67"/>
        <v>0</v>
      </c>
      <c r="AC245" s="175">
        <f t="shared" si="67"/>
        <v>0</v>
      </c>
      <c r="AD245" t="e" vm="1">
        <f t="shared" si="64"/>
        <v>#VALUE!</v>
      </c>
      <c r="AF245" s="175" t="e" vm="1">
        <f t="shared" si="51"/>
        <v>#VALUE!</v>
      </c>
      <c r="AG245" s="175">
        <f t="shared" si="51"/>
        <v>0</v>
      </c>
      <c r="AH245" t="e" vm="1">
        <f t="shared" si="65"/>
        <v>#VALUE!</v>
      </c>
    </row>
    <row r="246" spans="1:34" ht="55.15">
      <c r="A246" t="s">
        <v>358</v>
      </c>
      <c r="B246" t="s">
        <v>358</v>
      </c>
      <c r="C246" s="172" t="s">
        <v>99</v>
      </c>
      <c r="D246" s="172" t="s">
        <v>104</v>
      </c>
      <c r="E246" t="s">
        <v>263</v>
      </c>
      <c r="F246" t="s">
        <v>105</v>
      </c>
      <c r="G246" cm="1">
        <f t="array" ref="G246">IF(OR(ISERROR($I$2),ISERROR($J$2),ISERROR($K$2)),0,IF(
    IF(SUMPRODUCT((TRIM(_xlfn.TEXTSPLIT(C246,"• "))&lt;&gt;"")*COUNTIF(J:J,SUBSTITUTE(TRIM(_xlfn.TEXTSPLIT(C246,"• ")),CHAR(10),"")))&gt;0,1,IF(C246="All",1,0))
    +
    IF(SUMPRODUCT((TRIM(_xlfn.TEXTSPLIT(E246,","))&lt;&gt;"")*COUNTIF(K:K,TRIM(_xlfn.TEXTSPLIT(E246,","))))&gt;0,1,IF(E246="All",1,0))
    +
    IF(SUMPRODUCT((TRIM(_xlfn.TEXTSPLIT(D246,"• "))&lt;&gt;"")*COUNTIF(I:I,SUBSTITUTE(TRIM(_xlfn.TEXTSPLIT(D246,"• ")),CHAR(10),"")))&gt;0,1,IF(D246="All",1,0))
    =3,
    1,
    IF(F246="All",1,0)
))</f>
        <v>0</v>
      </c>
      <c r="N246" s="175" t="e" vm="1">
        <f t="shared" si="60"/>
        <v>#VALUE!</v>
      </c>
      <c r="O246">
        <f t="shared" si="69"/>
        <v>0</v>
      </c>
      <c r="P246">
        <f t="shared" si="69"/>
        <v>0</v>
      </c>
      <c r="Q246">
        <f t="shared" si="69"/>
        <v>0</v>
      </c>
      <c r="R246">
        <f t="shared" si="69"/>
        <v>0</v>
      </c>
      <c r="S246">
        <f t="shared" si="69"/>
        <v>0</v>
      </c>
      <c r="T246" s="175"/>
      <c r="U246" s="175"/>
      <c r="V246" s="175"/>
      <c r="W246" t="e" vm="1">
        <f t="shared" si="62"/>
        <v>#VALUE!</v>
      </c>
      <c r="Y246" s="175" t="e" vm="1">
        <f t="shared" si="66"/>
        <v>#VALUE!</v>
      </c>
      <c r="Z246" s="175">
        <f t="shared" si="67"/>
        <v>0</v>
      </c>
      <c r="AA246" s="175">
        <f t="shared" si="67"/>
        <v>0</v>
      </c>
      <c r="AB246" s="175">
        <f t="shared" si="67"/>
        <v>0</v>
      </c>
      <c r="AC246" s="175">
        <f t="shared" si="67"/>
        <v>0</v>
      </c>
      <c r="AD246" t="e" vm="1">
        <f t="shared" si="64"/>
        <v>#VALUE!</v>
      </c>
      <c r="AF246" s="175" t="e" vm="1">
        <f t="shared" si="51"/>
        <v>#VALUE!</v>
      </c>
      <c r="AG246" s="175">
        <f t="shared" si="51"/>
        <v>0</v>
      </c>
      <c r="AH246" t="e" vm="1">
        <f t="shared" si="65"/>
        <v>#VALUE!</v>
      </c>
    </row>
    <row r="247" spans="1:34" ht="55.15">
      <c r="A247" t="s">
        <v>359</v>
      </c>
      <c r="B247" t="s">
        <v>359</v>
      </c>
      <c r="C247" s="172" t="s">
        <v>99</v>
      </c>
      <c r="D247" s="172" t="s">
        <v>104</v>
      </c>
      <c r="E247" t="s">
        <v>263</v>
      </c>
      <c r="F247" t="s">
        <v>105</v>
      </c>
      <c r="G247" cm="1">
        <f t="array" ref="G247">IF(OR(ISERROR($I$2),ISERROR($J$2),ISERROR($K$2)),0,IF(
    IF(SUMPRODUCT((TRIM(_xlfn.TEXTSPLIT(C247,"• "))&lt;&gt;"")*COUNTIF(J:J,SUBSTITUTE(TRIM(_xlfn.TEXTSPLIT(C247,"• ")),CHAR(10),"")))&gt;0,1,IF(C247="All",1,0))
    +
    IF(SUMPRODUCT((TRIM(_xlfn.TEXTSPLIT(E247,","))&lt;&gt;"")*COUNTIF(K:K,TRIM(_xlfn.TEXTSPLIT(E247,","))))&gt;0,1,IF(E247="All",1,0))
    +
    IF(SUMPRODUCT((TRIM(_xlfn.TEXTSPLIT(D247,"• "))&lt;&gt;"")*COUNTIF(I:I,SUBSTITUTE(TRIM(_xlfn.TEXTSPLIT(D247,"• ")),CHAR(10),"")))&gt;0,1,IF(D247="All",1,0))
    =3,
    1,
    IF(F247="All",1,0)
))</f>
        <v>0</v>
      </c>
      <c r="N247" s="175" t="e" vm="1">
        <f t="shared" si="60"/>
        <v>#VALUE!</v>
      </c>
      <c r="O247">
        <f t="shared" si="69"/>
        <v>0</v>
      </c>
      <c r="P247">
        <f t="shared" si="69"/>
        <v>0</v>
      </c>
      <c r="Q247">
        <f t="shared" si="69"/>
        <v>0</v>
      </c>
      <c r="R247">
        <f t="shared" si="69"/>
        <v>0</v>
      </c>
      <c r="S247">
        <f t="shared" si="69"/>
        <v>0</v>
      </c>
      <c r="T247" s="175"/>
      <c r="U247" s="175"/>
      <c r="V247" s="175"/>
      <c r="W247" t="e" vm="1">
        <f t="shared" si="62"/>
        <v>#VALUE!</v>
      </c>
      <c r="Y247" s="175" t="e" vm="1">
        <f t="shared" si="66"/>
        <v>#VALUE!</v>
      </c>
      <c r="Z247" s="175">
        <f t="shared" si="67"/>
        <v>0</v>
      </c>
      <c r="AA247" s="175">
        <f t="shared" si="67"/>
        <v>0</v>
      </c>
      <c r="AB247" s="175">
        <f t="shared" si="67"/>
        <v>0</v>
      </c>
      <c r="AC247" s="175">
        <f t="shared" si="67"/>
        <v>0</v>
      </c>
      <c r="AD247" t="e" vm="1">
        <f t="shared" si="64"/>
        <v>#VALUE!</v>
      </c>
      <c r="AF247" s="175" t="e" vm="1">
        <f t="shared" si="51"/>
        <v>#VALUE!</v>
      </c>
      <c r="AG247" s="175">
        <f t="shared" si="51"/>
        <v>0</v>
      </c>
      <c r="AH247" t="e" vm="1">
        <f t="shared" si="65"/>
        <v>#VALUE!</v>
      </c>
    </row>
    <row r="248" spans="1:34" ht="55.15">
      <c r="A248" t="s">
        <v>360</v>
      </c>
      <c r="B248" t="s">
        <v>360</v>
      </c>
      <c r="C248" s="172" t="s">
        <v>99</v>
      </c>
      <c r="D248" s="172" t="s">
        <v>104</v>
      </c>
      <c r="E248" t="s">
        <v>263</v>
      </c>
      <c r="F248" t="s">
        <v>105</v>
      </c>
      <c r="G248" cm="1">
        <f t="array" ref="G248">IF(OR(ISERROR($I$2),ISERROR($J$2),ISERROR($K$2)),0,IF(
    IF(SUMPRODUCT((TRIM(_xlfn.TEXTSPLIT(C248,"• "))&lt;&gt;"")*COUNTIF(J:J,SUBSTITUTE(TRIM(_xlfn.TEXTSPLIT(C248,"• ")),CHAR(10),"")))&gt;0,1,IF(C248="All",1,0))
    +
    IF(SUMPRODUCT((TRIM(_xlfn.TEXTSPLIT(E248,","))&lt;&gt;"")*COUNTIF(K:K,TRIM(_xlfn.TEXTSPLIT(E248,","))))&gt;0,1,IF(E248="All",1,0))
    +
    IF(SUMPRODUCT((TRIM(_xlfn.TEXTSPLIT(D248,"• "))&lt;&gt;"")*COUNTIF(I:I,SUBSTITUTE(TRIM(_xlfn.TEXTSPLIT(D248,"• ")),CHAR(10),"")))&gt;0,1,IF(D248="All",1,0))
    =3,
    1,
    IF(F248="All",1,0)
))</f>
        <v>0</v>
      </c>
      <c r="N248" s="175" t="e" vm="1">
        <f t="shared" si="60"/>
        <v>#VALUE!</v>
      </c>
      <c r="O248">
        <f t="shared" si="69"/>
        <v>0</v>
      </c>
      <c r="P248">
        <f t="shared" si="69"/>
        <v>0</v>
      </c>
      <c r="Q248">
        <f t="shared" si="69"/>
        <v>0</v>
      </c>
      <c r="R248">
        <f t="shared" si="69"/>
        <v>0</v>
      </c>
      <c r="S248">
        <f t="shared" si="69"/>
        <v>0</v>
      </c>
      <c r="T248" s="175"/>
      <c r="U248" s="175"/>
      <c r="V248" s="175"/>
      <c r="W248" t="e" vm="1">
        <f t="shared" si="62"/>
        <v>#VALUE!</v>
      </c>
      <c r="Y248" s="175" t="e" vm="1">
        <f t="shared" si="66"/>
        <v>#VALUE!</v>
      </c>
      <c r="Z248" s="175">
        <f t="shared" si="67"/>
        <v>0</v>
      </c>
      <c r="AA248" s="175">
        <f t="shared" si="67"/>
        <v>0</v>
      </c>
      <c r="AB248" s="175">
        <f t="shared" si="67"/>
        <v>0</v>
      </c>
      <c r="AC248" s="175">
        <f t="shared" si="67"/>
        <v>0</v>
      </c>
      <c r="AD248" t="e" vm="1">
        <f t="shared" si="64"/>
        <v>#VALUE!</v>
      </c>
      <c r="AF248" s="175" t="e" vm="1">
        <f t="shared" si="51"/>
        <v>#VALUE!</v>
      </c>
      <c r="AG248" s="175">
        <f t="shared" si="51"/>
        <v>0</v>
      </c>
      <c r="AH248" t="e" vm="1">
        <f t="shared" si="65"/>
        <v>#VALUE!</v>
      </c>
    </row>
    <row r="249" spans="1:34" ht="55.15">
      <c r="A249" t="s">
        <v>361</v>
      </c>
      <c r="B249" t="s">
        <v>361</v>
      </c>
      <c r="C249" s="172" t="s">
        <v>99</v>
      </c>
      <c r="D249" s="172" t="s">
        <v>104</v>
      </c>
      <c r="E249" t="s">
        <v>263</v>
      </c>
      <c r="F249" t="s">
        <v>105</v>
      </c>
      <c r="G249" cm="1">
        <f t="array" ref="G249">IF(OR(ISERROR($I$2),ISERROR($J$2),ISERROR($K$2)),0,IF(
    IF(SUMPRODUCT((TRIM(_xlfn.TEXTSPLIT(C249,"• "))&lt;&gt;"")*COUNTIF(J:J,SUBSTITUTE(TRIM(_xlfn.TEXTSPLIT(C249,"• ")),CHAR(10),"")))&gt;0,1,IF(C249="All",1,0))
    +
    IF(SUMPRODUCT((TRIM(_xlfn.TEXTSPLIT(E249,","))&lt;&gt;"")*COUNTIF(K:K,TRIM(_xlfn.TEXTSPLIT(E249,","))))&gt;0,1,IF(E249="All",1,0))
    +
    IF(SUMPRODUCT((TRIM(_xlfn.TEXTSPLIT(D249,"• "))&lt;&gt;"")*COUNTIF(I:I,SUBSTITUTE(TRIM(_xlfn.TEXTSPLIT(D249,"• ")),CHAR(10),"")))&gt;0,1,IF(D249="All",1,0))
    =3,
    1,
    IF(F249="All",1,0)
))</f>
        <v>0</v>
      </c>
      <c r="N249" s="175" t="e" vm="1">
        <f t="shared" si="60"/>
        <v>#VALUE!</v>
      </c>
      <c r="O249">
        <f t="shared" si="69"/>
        <v>0</v>
      </c>
      <c r="P249">
        <f t="shared" si="69"/>
        <v>0</v>
      </c>
      <c r="Q249">
        <f t="shared" si="69"/>
        <v>0</v>
      </c>
      <c r="R249">
        <f t="shared" si="69"/>
        <v>0</v>
      </c>
      <c r="S249">
        <f t="shared" si="69"/>
        <v>0</v>
      </c>
      <c r="T249" s="175"/>
      <c r="U249" s="175"/>
      <c r="V249" s="175"/>
      <c r="W249" t="e" vm="1">
        <f t="shared" si="62"/>
        <v>#VALUE!</v>
      </c>
      <c r="Y249" s="175" t="e" vm="1">
        <f t="shared" si="66"/>
        <v>#VALUE!</v>
      </c>
      <c r="Z249" s="175">
        <f t="shared" si="67"/>
        <v>0</v>
      </c>
      <c r="AA249" s="175">
        <f t="shared" si="67"/>
        <v>0</v>
      </c>
      <c r="AB249" s="175">
        <f t="shared" si="67"/>
        <v>0</v>
      </c>
      <c r="AC249" s="175">
        <f t="shared" si="67"/>
        <v>0</v>
      </c>
      <c r="AD249" t="e" vm="1">
        <f t="shared" si="64"/>
        <v>#VALUE!</v>
      </c>
      <c r="AF249" s="175" t="e" vm="1">
        <f t="shared" si="51"/>
        <v>#VALUE!</v>
      </c>
      <c r="AG249" s="175">
        <f t="shared" si="51"/>
        <v>0</v>
      </c>
      <c r="AH249" t="e" vm="1">
        <f t="shared" si="65"/>
        <v>#VALUE!</v>
      </c>
    </row>
    <row r="250" spans="1:34" ht="55.15">
      <c r="A250" t="s">
        <v>362</v>
      </c>
      <c r="B250" t="s">
        <v>362</v>
      </c>
      <c r="C250" s="172" t="s">
        <v>99</v>
      </c>
      <c r="D250" s="172" t="s">
        <v>104</v>
      </c>
      <c r="E250" t="s">
        <v>263</v>
      </c>
      <c r="F250" t="s">
        <v>105</v>
      </c>
      <c r="G250" cm="1">
        <f t="array" ref="G250">IF(OR(ISERROR($I$2),ISERROR($J$2),ISERROR($K$2)),0,IF(
    IF(SUMPRODUCT((TRIM(_xlfn.TEXTSPLIT(C250,"• "))&lt;&gt;"")*COUNTIF(J:J,SUBSTITUTE(TRIM(_xlfn.TEXTSPLIT(C250,"• ")),CHAR(10),"")))&gt;0,1,IF(C250="All",1,0))
    +
    IF(SUMPRODUCT((TRIM(_xlfn.TEXTSPLIT(E250,","))&lt;&gt;"")*COUNTIF(K:K,TRIM(_xlfn.TEXTSPLIT(E250,","))))&gt;0,1,IF(E250="All",1,0))
    +
    IF(SUMPRODUCT((TRIM(_xlfn.TEXTSPLIT(D250,"• "))&lt;&gt;"")*COUNTIF(I:I,SUBSTITUTE(TRIM(_xlfn.TEXTSPLIT(D250,"• ")),CHAR(10),"")))&gt;0,1,IF(D250="All",1,0))
    =3,
    1,
    IF(F250="All",1,0)
))</f>
        <v>0</v>
      </c>
      <c r="N250" s="175" t="e" vm="1">
        <f t="shared" si="60"/>
        <v>#VALUE!</v>
      </c>
      <c r="O250">
        <f t="shared" si="69"/>
        <v>0</v>
      </c>
      <c r="P250">
        <f t="shared" si="69"/>
        <v>0</v>
      </c>
      <c r="Q250">
        <f t="shared" si="69"/>
        <v>0</v>
      </c>
      <c r="R250">
        <f t="shared" si="69"/>
        <v>0</v>
      </c>
      <c r="S250">
        <f t="shared" si="69"/>
        <v>0</v>
      </c>
      <c r="T250" s="175"/>
      <c r="U250" s="175"/>
      <c r="V250" s="175"/>
      <c r="W250" t="e" vm="1">
        <f t="shared" si="62"/>
        <v>#VALUE!</v>
      </c>
      <c r="Y250" s="175" t="e" vm="1">
        <f t="shared" si="66"/>
        <v>#VALUE!</v>
      </c>
      <c r="Z250" s="175">
        <f t="shared" si="67"/>
        <v>0</v>
      </c>
      <c r="AA250" s="175">
        <f t="shared" si="67"/>
        <v>0</v>
      </c>
      <c r="AB250" s="175">
        <f t="shared" si="67"/>
        <v>0</v>
      </c>
      <c r="AC250" s="175">
        <f t="shared" si="67"/>
        <v>0</v>
      </c>
      <c r="AD250" t="e" vm="1">
        <f t="shared" si="64"/>
        <v>#VALUE!</v>
      </c>
      <c r="AF250" s="175" t="e" vm="1">
        <f t="shared" si="51"/>
        <v>#VALUE!</v>
      </c>
      <c r="AG250" s="175">
        <f t="shared" si="51"/>
        <v>0</v>
      </c>
      <c r="AH250" t="e" vm="1">
        <f t="shared" si="65"/>
        <v>#VALUE!</v>
      </c>
    </row>
    <row r="251" spans="1:34" ht="55.15">
      <c r="A251" t="s">
        <v>363</v>
      </c>
      <c r="B251" t="s">
        <v>363</v>
      </c>
      <c r="C251" s="172" t="s">
        <v>99</v>
      </c>
      <c r="D251" s="172" t="s">
        <v>104</v>
      </c>
      <c r="E251" t="s">
        <v>263</v>
      </c>
      <c r="F251" t="s">
        <v>105</v>
      </c>
      <c r="G251" cm="1">
        <f t="array" ref="G251">IF(OR(ISERROR($I$2),ISERROR($J$2),ISERROR($K$2)),0,IF(
    IF(SUMPRODUCT((TRIM(_xlfn.TEXTSPLIT(C251,"• "))&lt;&gt;"")*COUNTIF(J:J,SUBSTITUTE(TRIM(_xlfn.TEXTSPLIT(C251,"• ")),CHAR(10),"")))&gt;0,1,IF(C251="All",1,0))
    +
    IF(SUMPRODUCT((TRIM(_xlfn.TEXTSPLIT(E251,","))&lt;&gt;"")*COUNTIF(K:K,TRIM(_xlfn.TEXTSPLIT(E251,","))))&gt;0,1,IF(E251="All",1,0))
    +
    IF(SUMPRODUCT((TRIM(_xlfn.TEXTSPLIT(D251,"• "))&lt;&gt;"")*COUNTIF(I:I,SUBSTITUTE(TRIM(_xlfn.TEXTSPLIT(D251,"• ")),CHAR(10),"")))&gt;0,1,IF(D251="All",1,0))
    =3,
    1,
    IF(F251="All",1,0)
))</f>
        <v>0</v>
      </c>
      <c r="N251" s="175" t="e" vm="1">
        <f t="shared" si="60"/>
        <v>#VALUE!</v>
      </c>
      <c r="O251">
        <f t="shared" si="69"/>
        <v>0</v>
      </c>
      <c r="P251">
        <f t="shared" si="69"/>
        <v>0</v>
      </c>
      <c r="Q251">
        <f t="shared" si="69"/>
        <v>0</v>
      </c>
      <c r="R251">
        <f t="shared" si="69"/>
        <v>0</v>
      </c>
      <c r="S251">
        <f t="shared" si="69"/>
        <v>0</v>
      </c>
      <c r="T251" s="175"/>
      <c r="U251" s="175"/>
      <c r="V251" s="175"/>
      <c r="W251" t="e" vm="1">
        <f t="shared" si="62"/>
        <v>#VALUE!</v>
      </c>
      <c r="Y251" s="175" t="e" vm="1">
        <f t="shared" si="66"/>
        <v>#VALUE!</v>
      </c>
      <c r="Z251" s="175">
        <f t="shared" si="67"/>
        <v>0</v>
      </c>
      <c r="AA251" s="175">
        <f t="shared" si="67"/>
        <v>0</v>
      </c>
      <c r="AB251" s="175">
        <f t="shared" si="67"/>
        <v>0</v>
      </c>
      <c r="AC251" s="175">
        <f t="shared" si="67"/>
        <v>0</v>
      </c>
      <c r="AD251" t="e" vm="1">
        <f t="shared" si="64"/>
        <v>#VALUE!</v>
      </c>
      <c r="AF251" s="175" t="e" vm="1">
        <f t="shared" si="51"/>
        <v>#VALUE!</v>
      </c>
      <c r="AG251" s="175">
        <f t="shared" si="51"/>
        <v>0</v>
      </c>
      <c r="AH251" t="e" vm="1">
        <f t="shared" si="65"/>
        <v>#VALUE!</v>
      </c>
    </row>
    <row r="252" spans="1:34" ht="55.15">
      <c r="A252" t="s">
        <v>364</v>
      </c>
      <c r="B252" t="s">
        <v>364</v>
      </c>
      <c r="C252" s="172" t="s">
        <v>99</v>
      </c>
      <c r="D252" s="172" t="s">
        <v>104</v>
      </c>
      <c r="E252" t="s">
        <v>263</v>
      </c>
      <c r="F252" t="s">
        <v>105</v>
      </c>
      <c r="G252" cm="1">
        <f t="array" ref="G252">IF(OR(ISERROR($I$2),ISERROR($J$2),ISERROR($K$2)),0,IF(
    IF(SUMPRODUCT((TRIM(_xlfn.TEXTSPLIT(C252,"• "))&lt;&gt;"")*COUNTIF(J:J,SUBSTITUTE(TRIM(_xlfn.TEXTSPLIT(C252,"• ")),CHAR(10),"")))&gt;0,1,IF(C252="All",1,0))
    +
    IF(SUMPRODUCT((TRIM(_xlfn.TEXTSPLIT(E252,","))&lt;&gt;"")*COUNTIF(K:K,TRIM(_xlfn.TEXTSPLIT(E252,","))))&gt;0,1,IF(E252="All",1,0))
    +
    IF(SUMPRODUCT((TRIM(_xlfn.TEXTSPLIT(D252,"• "))&lt;&gt;"")*COUNTIF(I:I,SUBSTITUTE(TRIM(_xlfn.TEXTSPLIT(D252,"• ")),CHAR(10),"")))&gt;0,1,IF(D252="All",1,0))
    =3,
    1,
    IF(F252="All",1,0)
))</f>
        <v>0</v>
      </c>
      <c r="N252" s="175" t="e" vm="1">
        <f t="shared" si="60"/>
        <v>#VALUE!</v>
      </c>
      <c r="O252">
        <f t="shared" si="69"/>
        <v>0</v>
      </c>
      <c r="P252">
        <f t="shared" si="69"/>
        <v>0</v>
      </c>
      <c r="Q252">
        <f t="shared" si="69"/>
        <v>0</v>
      </c>
      <c r="R252">
        <f t="shared" si="69"/>
        <v>0</v>
      </c>
      <c r="S252">
        <f t="shared" si="69"/>
        <v>0</v>
      </c>
      <c r="T252" s="175"/>
      <c r="U252" s="175"/>
      <c r="V252" s="175"/>
      <c r="W252" t="e" vm="1">
        <f t="shared" si="62"/>
        <v>#VALUE!</v>
      </c>
      <c r="Y252" s="175" t="e" vm="1">
        <f t="shared" si="66"/>
        <v>#VALUE!</v>
      </c>
      <c r="Z252" s="175">
        <f t="shared" si="67"/>
        <v>0</v>
      </c>
      <c r="AA252" s="175">
        <f t="shared" si="67"/>
        <v>0</v>
      </c>
      <c r="AB252" s="175">
        <f t="shared" si="67"/>
        <v>0</v>
      </c>
      <c r="AC252" s="175">
        <f t="shared" si="67"/>
        <v>0</v>
      </c>
      <c r="AD252" t="e" vm="1">
        <f t="shared" si="64"/>
        <v>#VALUE!</v>
      </c>
      <c r="AF252" s="175" t="e" vm="1">
        <f t="shared" si="51"/>
        <v>#VALUE!</v>
      </c>
      <c r="AG252" s="175">
        <f t="shared" si="51"/>
        <v>0</v>
      </c>
      <c r="AH252" t="e" vm="1">
        <f t="shared" si="65"/>
        <v>#VALUE!</v>
      </c>
    </row>
    <row r="253" spans="1:34" ht="55.15">
      <c r="A253" t="s">
        <v>365</v>
      </c>
      <c r="B253" t="s">
        <v>365</v>
      </c>
      <c r="C253" s="172" t="s">
        <v>99</v>
      </c>
      <c r="D253" s="172" t="s">
        <v>104</v>
      </c>
      <c r="E253" t="s">
        <v>263</v>
      </c>
      <c r="F253" t="s">
        <v>105</v>
      </c>
      <c r="G253" cm="1">
        <f t="array" ref="G253">IF(OR(ISERROR($I$2),ISERROR($J$2),ISERROR($K$2)),0,IF(
    IF(SUMPRODUCT((TRIM(_xlfn.TEXTSPLIT(C253,"• "))&lt;&gt;"")*COUNTIF(J:J,SUBSTITUTE(TRIM(_xlfn.TEXTSPLIT(C253,"• ")),CHAR(10),"")))&gt;0,1,IF(C253="All",1,0))
    +
    IF(SUMPRODUCT((TRIM(_xlfn.TEXTSPLIT(E253,","))&lt;&gt;"")*COUNTIF(K:K,TRIM(_xlfn.TEXTSPLIT(E253,","))))&gt;0,1,IF(E253="All",1,0))
    +
    IF(SUMPRODUCT((TRIM(_xlfn.TEXTSPLIT(D253,"• "))&lt;&gt;"")*COUNTIF(I:I,SUBSTITUTE(TRIM(_xlfn.TEXTSPLIT(D253,"• ")),CHAR(10),"")))&gt;0,1,IF(D253="All",1,0))
    =3,
    1,
    IF(F253="All",1,0)
))</f>
        <v>0</v>
      </c>
      <c r="N253" s="175" t="e" vm="1">
        <f t="shared" si="60"/>
        <v>#VALUE!</v>
      </c>
      <c r="O253">
        <f t="shared" ref="O253:S262" si="70">IF(O$1="",0,IF(ISNUMBER(SEARCH(O$1,$D253)),1,0))</f>
        <v>0</v>
      </c>
      <c r="P253">
        <f t="shared" si="70"/>
        <v>0</v>
      </c>
      <c r="Q253">
        <f t="shared" si="70"/>
        <v>0</v>
      </c>
      <c r="R253">
        <f t="shared" si="70"/>
        <v>0</v>
      </c>
      <c r="S253">
        <f t="shared" si="70"/>
        <v>0</v>
      </c>
      <c r="T253" s="175"/>
      <c r="U253" s="175"/>
      <c r="V253" s="175"/>
      <c r="W253" t="e" vm="1">
        <f t="shared" si="62"/>
        <v>#VALUE!</v>
      </c>
      <c r="Y253" s="175" t="e" vm="1">
        <f t="shared" si="66"/>
        <v>#VALUE!</v>
      </c>
      <c r="Z253" s="175">
        <f t="shared" si="67"/>
        <v>0</v>
      </c>
      <c r="AA253" s="175">
        <f t="shared" si="67"/>
        <v>0</v>
      </c>
      <c r="AB253" s="175">
        <f t="shared" si="67"/>
        <v>0</v>
      </c>
      <c r="AC253" s="175">
        <f t="shared" si="67"/>
        <v>0</v>
      </c>
      <c r="AD253" t="e" vm="1">
        <f t="shared" si="64"/>
        <v>#VALUE!</v>
      </c>
      <c r="AF253" s="175" t="e" vm="1">
        <f t="shared" si="51"/>
        <v>#VALUE!</v>
      </c>
      <c r="AG253" s="175">
        <f t="shared" si="51"/>
        <v>0</v>
      </c>
      <c r="AH253" t="e" vm="1">
        <f t="shared" si="65"/>
        <v>#VALUE!</v>
      </c>
    </row>
    <row r="254" spans="1:34" ht="41.45">
      <c r="A254" t="s">
        <v>366</v>
      </c>
      <c r="B254" t="s">
        <v>366</v>
      </c>
      <c r="C254" s="172" t="s">
        <v>367</v>
      </c>
      <c r="D254" s="172" t="s">
        <v>104</v>
      </c>
      <c r="E254" t="s">
        <v>263</v>
      </c>
      <c r="F254" t="s">
        <v>105</v>
      </c>
      <c r="G254" cm="1">
        <f t="array" ref="G254">IF(OR(ISERROR($I$2),ISERROR($J$2),ISERROR($K$2)),0,IF(
    IF(SUMPRODUCT((TRIM(_xlfn.TEXTSPLIT(C254,"• "))&lt;&gt;"")*COUNTIF(J:J,SUBSTITUTE(TRIM(_xlfn.TEXTSPLIT(C254,"• ")),CHAR(10),"")))&gt;0,1,IF(C254="All",1,0))
    +
    IF(SUMPRODUCT((TRIM(_xlfn.TEXTSPLIT(E254,","))&lt;&gt;"")*COUNTIF(K:K,TRIM(_xlfn.TEXTSPLIT(E254,","))))&gt;0,1,IF(E254="All",1,0))
    +
    IF(SUMPRODUCT((TRIM(_xlfn.TEXTSPLIT(D254,"• "))&lt;&gt;"")*COUNTIF(I:I,SUBSTITUTE(TRIM(_xlfn.TEXTSPLIT(D254,"• ")),CHAR(10),"")))&gt;0,1,IF(D254="All",1,0))
    =3,
    1,
    IF(F254="All",1,0)
))</f>
        <v>0</v>
      </c>
      <c r="N254" s="175" t="e" vm="1">
        <f t="shared" si="60"/>
        <v>#VALUE!</v>
      </c>
      <c r="O254">
        <f t="shared" si="70"/>
        <v>0</v>
      </c>
      <c r="P254">
        <f t="shared" si="70"/>
        <v>0</v>
      </c>
      <c r="Q254">
        <f t="shared" si="70"/>
        <v>0</v>
      </c>
      <c r="R254">
        <f t="shared" si="70"/>
        <v>0</v>
      </c>
      <c r="S254">
        <f t="shared" si="70"/>
        <v>0</v>
      </c>
      <c r="T254" s="175"/>
      <c r="U254" s="175"/>
      <c r="V254" s="175"/>
      <c r="W254" t="e" vm="1">
        <f t="shared" si="62"/>
        <v>#VALUE!</v>
      </c>
      <c r="Y254" s="175" t="e" vm="1">
        <f t="shared" si="66"/>
        <v>#VALUE!</v>
      </c>
      <c r="Z254" s="175">
        <f t="shared" si="67"/>
        <v>0</v>
      </c>
      <c r="AA254" s="175">
        <f t="shared" si="67"/>
        <v>0</v>
      </c>
      <c r="AB254" s="175">
        <f t="shared" si="67"/>
        <v>0</v>
      </c>
      <c r="AC254" s="175">
        <f t="shared" si="67"/>
        <v>0</v>
      </c>
      <c r="AD254" t="e" vm="1">
        <f t="shared" si="64"/>
        <v>#VALUE!</v>
      </c>
      <c r="AF254" s="175" t="e" vm="1">
        <f t="shared" si="51"/>
        <v>#VALUE!</v>
      </c>
      <c r="AG254" s="175">
        <f t="shared" si="51"/>
        <v>0</v>
      </c>
      <c r="AH254" t="e" vm="1">
        <f t="shared" si="65"/>
        <v>#VALUE!</v>
      </c>
    </row>
    <row r="255" spans="1:34" ht="55.15">
      <c r="A255" t="s">
        <v>368</v>
      </c>
      <c r="B255" t="s">
        <v>368</v>
      </c>
      <c r="C255" s="172" t="s">
        <v>99</v>
      </c>
      <c r="D255" s="172" t="s">
        <v>104</v>
      </c>
      <c r="E255" t="s">
        <v>263</v>
      </c>
      <c r="F255" t="s">
        <v>105</v>
      </c>
      <c r="G255" cm="1">
        <f t="array" ref="G255">IF(OR(ISERROR($I$2),ISERROR($J$2),ISERROR($K$2)),0,IF(
    IF(SUMPRODUCT((TRIM(_xlfn.TEXTSPLIT(C255,"• "))&lt;&gt;"")*COUNTIF(J:J,SUBSTITUTE(TRIM(_xlfn.TEXTSPLIT(C255,"• ")),CHAR(10),"")))&gt;0,1,IF(C255="All",1,0))
    +
    IF(SUMPRODUCT((TRIM(_xlfn.TEXTSPLIT(E255,","))&lt;&gt;"")*COUNTIF(K:K,TRIM(_xlfn.TEXTSPLIT(E255,","))))&gt;0,1,IF(E255="All",1,0))
    +
    IF(SUMPRODUCT((TRIM(_xlfn.TEXTSPLIT(D255,"• "))&lt;&gt;"")*COUNTIF(I:I,SUBSTITUTE(TRIM(_xlfn.TEXTSPLIT(D255,"• ")),CHAR(10),"")))&gt;0,1,IF(D255="All",1,0))
    =3,
    1,
    IF(F255="All",1,0)
))</f>
        <v>0</v>
      </c>
      <c r="N255" s="175" t="e" vm="1">
        <f t="shared" si="60"/>
        <v>#VALUE!</v>
      </c>
      <c r="O255">
        <f t="shared" si="70"/>
        <v>0</v>
      </c>
      <c r="P255">
        <f t="shared" si="70"/>
        <v>0</v>
      </c>
      <c r="Q255">
        <f t="shared" si="70"/>
        <v>0</v>
      </c>
      <c r="R255">
        <f t="shared" si="70"/>
        <v>0</v>
      </c>
      <c r="S255">
        <f t="shared" si="70"/>
        <v>0</v>
      </c>
      <c r="T255" s="175"/>
      <c r="U255" s="175"/>
      <c r="V255" s="175"/>
      <c r="W255" t="e" vm="1">
        <f t="shared" si="62"/>
        <v>#VALUE!</v>
      </c>
      <c r="Y255" s="175" t="e" vm="1">
        <f t="shared" si="66"/>
        <v>#VALUE!</v>
      </c>
      <c r="Z255" s="175">
        <f t="shared" si="67"/>
        <v>0</v>
      </c>
      <c r="AA255" s="175">
        <f t="shared" si="67"/>
        <v>0</v>
      </c>
      <c r="AB255" s="175">
        <f t="shared" si="67"/>
        <v>0</v>
      </c>
      <c r="AC255" s="175">
        <f t="shared" si="67"/>
        <v>0</v>
      </c>
      <c r="AD255" t="e" vm="1">
        <f t="shared" si="64"/>
        <v>#VALUE!</v>
      </c>
      <c r="AF255" s="175" t="e" vm="1">
        <f t="shared" si="51"/>
        <v>#VALUE!</v>
      </c>
      <c r="AG255" s="175">
        <f t="shared" si="51"/>
        <v>0</v>
      </c>
      <c r="AH255" t="e" vm="1">
        <f t="shared" si="65"/>
        <v>#VALUE!</v>
      </c>
    </row>
    <row r="256" spans="1:34" ht="55.15">
      <c r="A256" t="s">
        <v>369</v>
      </c>
      <c r="B256" t="s">
        <v>369</v>
      </c>
      <c r="C256" s="172" t="s">
        <v>99</v>
      </c>
      <c r="D256" s="172" t="s">
        <v>104</v>
      </c>
      <c r="E256" t="s">
        <v>263</v>
      </c>
      <c r="F256" t="s">
        <v>105</v>
      </c>
      <c r="G256" cm="1">
        <f t="array" ref="G256">IF(OR(ISERROR($I$2),ISERROR($J$2),ISERROR($K$2)),0,IF(
    IF(SUMPRODUCT((TRIM(_xlfn.TEXTSPLIT(C256,"• "))&lt;&gt;"")*COUNTIF(J:J,SUBSTITUTE(TRIM(_xlfn.TEXTSPLIT(C256,"• ")),CHAR(10),"")))&gt;0,1,IF(C256="All",1,0))
    +
    IF(SUMPRODUCT((TRIM(_xlfn.TEXTSPLIT(E256,","))&lt;&gt;"")*COUNTIF(K:K,TRIM(_xlfn.TEXTSPLIT(E256,","))))&gt;0,1,IF(E256="All",1,0))
    +
    IF(SUMPRODUCT((TRIM(_xlfn.TEXTSPLIT(D256,"• "))&lt;&gt;"")*COUNTIF(I:I,SUBSTITUTE(TRIM(_xlfn.TEXTSPLIT(D256,"• ")),CHAR(10),"")))&gt;0,1,IF(D256="All",1,0))
    =3,
    1,
    IF(F256="All",1,0)
))</f>
        <v>0</v>
      </c>
      <c r="N256" s="175" t="e" vm="1">
        <f t="shared" si="60"/>
        <v>#VALUE!</v>
      </c>
      <c r="O256">
        <f t="shared" si="70"/>
        <v>0</v>
      </c>
      <c r="P256">
        <f t="shared" si="70"/>
        <v>0</v>
      </c>
      <c r="Q256">
        <f t="shared" si="70"/>
        <v>0</v>
      </c>
      <c r="R256">
        <f t="shared" si="70"/>
        <v>0</v>
      </c>
      <c r="S256">
        <f t="shared" si="70"/>
        <v>0</v>
      </c>
      <c r="T256" s="175"/>
      <c r="U256" s="175"/>
      <c r="V256" s="175"/>
      <c r="W256" t="e" vm="1">
        <f t="shared" si="62"/>
        <v>#VALUE!</v>
      </c>
      <c r="Y256" s="175" t="e" vm="1">
        <f t="shared" si="66"/>
        <v>#VALUE!</v>
      </c>
      <c r="Z256" s="175">
        <f t="shared" si="67"/>
        <v>0</v>
      </c>
      <c r="AA256" s="175">
        <f t="shared" si="67"/>
        <v>0</v>
      </c>
      <c r="AB256" s="175">
        <f t="shared" si="67"/>
        <v>0</v>
      </c>
      <c r="AC256" s="175">
        <f t="shared" si="67"/>
        <v>0</v>
      </c>
      <c r="AD256" t="e" vm="1">
        <f t="shared" si="64"/>
        <v>#VALUE!</v>
      </c>
      <c r="AF256" s="175" t="e" vm="1">
        <f t="shared" si="51"/>
        <v>#VALUE!</v>
      </c>
      <c r="AG256" s="175">
        <f t="shared" si="51"/>
        <v>0</v>
      </c>
      <c r="AH256" t="e" vm="1">
        <f t="shared" si="65"/>
        <v>#VALUE!</v>
      </c>
    </row>
    <row r="257" spans="1:34" ht="55.15">
      <c r="A257" t="s">
        <v>370</v>
      </c>
      <c r="B257" t="s">
        <v>370</v>
      </c>
      <c r="C257" s="172" t="s">
        <v>99</v>
      </c>
      <c r="D257" s="172" t="s">
        <v>104</v>
      </c>
      <c r="E257" t="s">
        <v>263</v>
      </c>
      <c r="F257" t="s">
        <v>105</v>
      </c>
      <c r="G257" cm="1">
        <f t="array" ref="G257">IF(OR(ISERROR($I$2),ISERROR($J$2),ISERROR($K$2)),0,IF(
    IF(SUMPRODUCT((TRIM(_xlfn.TEXTSPLIT(C257,"• "))&lt;&gt;"")*COUNTIF(J:J,SUBSTITUTE(TRIM(_xlfn.TEXTSPLIT(C257,"• ")),CHAR(10),"")))&gt;0,1,IF(C257="All",1,0))
    +
    IF(SUMPRODUCT((TRIM(_xlfn.TEXTSPLIT(E257,","))&lt;&gt;"")*COUNTIF(K:K,TRIM(_xlfn.TEXTSPLIT(E257,","))))&gt;0,1,IF(E257="All",1,0))
    +
    IF(SUMPRODUCT((TRIM(_xlfn.TEXTSPLIT(D257,"• "))&lt;&gt;"")*COUNTIF(I:I,SUBSTITUTE(TRIM(_xlfn.TEXTSPLIT(D257,"• ")),CHAR(10),"")))&gt;0,1,IF(D257="All",1,0))
    =3,
    1,
    IF(F257="All",1,0)
))</f>
        <v>0</v>
      </c>
      <c r="N257" s="175" t="e" vm="1">
        <f t="shared" si="60"/>
        <v>#VALUE!</v>
      </c>
      <c r="O257">
        <f t="shared" si="70"/>
        <v>0</v>
      </c>
      <c r="P257">
        <f t="shared" si="70"/>
        <v>0</v>
      </c>
      <c r="Q257">
        <f t="shared" si="70"/>
        <v>0</v>
      </c>
      <c r="R257">
        <f t="shared" si="70"/>
        <v>0</v>
      </c>
      <c r="S257">
        <f t="shared" si="70"/>
        <v>0</v>
      </c>
      <c r="T257" s="175"/>
      <c r="U257" s="175"/>
      <c r="V257" s="175"/>
      <c r="W257" t="e" vm="1">
        <f t="shared" si="62"/>
        <v>#VALUE!</v>
      </c>
      <c r="Y257" s="175" t="e" vm="1">
        <f t="shared" si="66"/>
        <v>#VALUE!</v>
      </c>
      <c r="Z257" s="175">
        <f t="shared" si="67"/>
        <v>0</v>
      </c>
      <c r="AA257" s="175">
        <f t="shared" si="67"/>
        <v>0</v>
      </c>
      <c r="AB257" s="175">
        <f t="shared" si="67"/>
        <v>0</v>
      </c>
      <c r="AC257" s="175">
        <f t="shared" si="67"/>
        <v>0</v>
      </c>
      <c r="AD257" t="e" vm="1">
        <f t="shared" si="64"/>
        <v>#VALUE!</v>
      </c>
      <c r="AF257" s="175" t="e" vm="1">
        <f t="shared" si="51"/>
        <v>#VALUE!</v>
      </c>
      <c r="AG257" s="175">
        <f t="shared" si="51"/>
        <v>0</v>
      </c>
      <c r="AH257" t="e" vm="1">
        <f t="shared" si="65"/>
        <v>#VALUE!</v>
      </c>
    </row>
    <row r="258" spans="1:34" ht="55.15">
      <c r="A258" t="s">
        <v>371</v>
      </c>
      <c r="B258" t="s">
        <v>371</v>
      </c>
      <c r="C258" s="172" t="s">
        <v>99</v>
      </c>
      <c r="D258" s="172" t="s">
        <v>104</v>
      </c>
      <c r="E258" t="s">
        <v>263</v>
      </c>
      <c r="F258" t="s">
        <v>105</v>
      </c>
      <c r="G258" cm="1">
        <f t="array" ref="G258">IF(OR(ISERROR($I$2),ISERROR($J$2),ISERROR($K$2)),0,IF(
    IF(SUMPRODUCT((TRIM(_xlfn.TEXTSPLIT(C258,"• "))&lt;&gt;"")*COUNTIF(J:J,SUBSTITUTE(TRIM(_xlfn.TEXTSPLIT(C258,"• ")),CHAR(10),"")))&gt;0,1,IF(C258="All",1,0))
    +
    IF(SUMPRODUCT((TRIM(_xlfn.TEXTSPLIT(E258,","))&lt;&gt;"")*COUNTIF(K:K,TRIM(_xlfn.TEXTSPLIT(E258,","))))&gt;0,1,IF(E258="All",1,0))
    +
    IF(SUMPRODUCT((TRIM(_xlfn.TEXTSPLIT(D258,"• "))&lt;&gt;"")*COUNTIF(I:I,SUBSTITUTE(TRIM(_xlfn.TEXTSPLIT(D258,"• ")),CHAR(10),"")))&gt;0,1,IF(D258="All",1,0))
    =3,
    1,
    IF(F258="All",1,0)
))</f>
        <v>0</v>
      </c>
      <c r="N258" s="175" t="e" vm="1">
        <f t="shared" si="60"/>
        <v>#VALUE!</v>
      </c>
      <c r="O258">
        <f t="shared" si="70"/>
        <v>0</v>
      </c>
      <c r="P258">
        <f t="shared" si="70"/>
        <v>0</v>
      </c>
      <c r="Q258">
        <f t="shared" si="70"/>
        <v>0</v>
      </c>
      <c r="R258">
        <f t="shared" si="70"/>
        <v>0</v>
      </c>
      <c r="S258">
        <f t="shared" si="70"/>
        <v>0</v>
      </c>
      <c r="T258" s="175"/>
      <c r="U258" s="175"/>
      <c r="V258" s="175"/>
      <c r="W258" t="e" vm="1">
        <f t="shared" si="62"/>
        <v>#VALUE!</v>
      </c>
      <c r="Y258" s="175" t="e" vm="1">
        <f t="shared" si="66"/>
        <v>#VALUE!</v>
      </c>
      <c r="Z258" s="175">
        <f t="shared" si="67"/>
        <v>0</v>
      </c>
      <c r="AA258" s="175">
        <f t="shared" si="67"/>
        <v>0</v>
      </c>
      <c r="AB258" s="175">
        <f t="shared" si="67"/>
        <v>0</v>
      </c>
      <c r="AC258" s="175">
        <f t="shared" si="67"/>
        <v>0</v>
      </c>
      <c r="AD258" t="e" vm="1">
        <f t="shared" si="64"/>
        <v>#VALUE!</v>
      </c>
      <c r="AF258" s="175" t="e" vm="1">
        <f t="shared" si="51"/>
        <v>#VALUE!</v>
      </c>
      <c r="AG258" s="175">
        <f t="shared" si="51"/>
        <v>0</v>
      </c>
      <c r="AH258" t="e" vm="1">
        <f t="shared" si="65"/>
        <v>#VALUE!</v>
      </c>
    </row>
    <row r="259" spans="1:34" ht="55.15">
      <c r="A259" t="s">
        <v>372</v>
      </c>
      <c r="B259" t="s">
        <v>372</v>
      </c>
      <c r="C259" s="172" t="s">
        <v>99</v>
      </c>
      <c r="D259" s="172" t="s">
        <v>104</v>
      </c>
      <c r="E259" t="s">
        <v>263</v>
      </c>
      <c r="F259" t="s">
        <v>105</v>
      </c>
      <c r="G259" cm="1">
        <f t="array" ref="G259">IF(OR(ISERROR($I$2),ISERROR($J$2),ISERROR($K$2)),0,IF(
    IF(SUMPRODUCT((TRIM(_xlfn.TEXTSPLIT(C259,"• "))&lt;&gt;"")*COUNTIF(J:J,SUBSTITUTE(TRIM(_xlfn.TEXTSPLIT(C259,"• ")),CHAR(10),"")))&gt;0,1,IF(C259="All",1,0))
    +
    IF(SUMPRODUCT((TRIM(_xlfn.TEXTSPLIT(E259,","))&lt;&gt;"")*COUNTIF(K:K,TRIM(_xlfn.TEXTSPLIT(E259,","))))&gt;0,1,IF(E259="All",1,0))
    +
    IF(SUMPRODUCT((TRIM(_xlfn.TEXTSPLIT(D259,"• "))&lt;&gt;"")*COUNTIF(I:I,SUBSTITUTE(TRIM(_xlfn.TEXTSPLIT(D259,"• ")),CHAR(10),"")))&gt;0,1,IF(D259="All",1,0))
    =3,
    1,
    IF(F259="All",1,0)
))</f>
        <v>0</v>
      </c>
      <c r="N259" s="175" t="e" vm="1">
        <f t="shared" ref="N259:N290" si="71">IF(N$1="",0,IF(ISNUMBER(SEARCH(N$1,$D259)),1,0))</f>
        <v>#VALUE!</v>
      </c>
      <c r="O259">
        <f t="shared" si="70"/>
        <v>0</v>
      </c>
      <c r="P259">
        <f t="shared" si="70"/>
        <v>0</v>
      </c>
      <c r="Q259">
        <f t="shared" si="70"/>
        <v>0</v>
      </c>
      <c r="R259">
        <f t="shared" si="70"/>
        <v>0</v>
      </c>
      <c r="S259">
        <f t="shared" si="70"/>
        <v>0</v>
      </c>
      <c r="T259" s="175"/>
      <c r="U259" s="175"/>
      <c r="V259" s="175"/>
      <c r="W259" t="e" vm="1">
        <f t="shared" ref="W259:W322" si="72">_xlfn.TEXTJOIN(",",TRUE,_xlfn._xlws.FILTER($N$1:$S$1,N259:S259,1))</f>
        <v>#VALUE!</v>
      </c>
      <c r="Y259" s="175" t="e" vm="1">
        <f t="shared" si="66"/>
        <v>#VALUE!</v>
      </c>
      <c r="Z259" s="175">
        <f t="shared" si="67"/>
        <v>0</v>
      </c>
      <c r="AA259" s="175">
        <f t="shared" si="67"/>
        <v>0</v>
      </c>
      <c r="AB259" s="175">
        <f t="shared" si="67"/>
        <v>0</v>
      </c>
      <c r="AC259" s="175">
        <f t="shared" si="67"/>
        <v>0</v>
      </c>
      <c r="AD259" t="e" vm="1">
        <f t="shared" ref="AD259:AD322" si="73">_xlfn.TEXTJOIN(",",TRUE,_xlfn._xlws.FILTER($Y$1:$AC$1,Y259:AC259,1))</f>
        <v>#VALUE!</v>
      </c>
      <c r="AF259" s="175" t="e" vm="1">
        <f t="shared" ref="AF259:AG322" si="74">IF(AF$1="",0,IF(ISNUMBER(SEARCH(AF$1,$E259)),1,0))</f>
        <v>#VALUE!</v>
      </c>
      <c r="AG259" s="175">
        <f t="shared" si="74"/>
        <v>0</v>
      </c>
      <c r="AH259" t="e" vm="1">
        <f t="shared" ref="AH259:AH322" si="75">_xlfn.TEXTJOIN(",",TRUE,_xlfn._xlws.FILTER($AF$1:$AG$1,AF259:AG259,1))</f>
        <v>#VALUE!</v>
      </c>
    </row>
    <row r="260" spans="1:34" ht="55.15">
      <c r="A260" t="s">
        <v>373</v>
      </c>
      <c r="B260" t="s">
        <v>373</v>
      </c>
      <c r="C260" s="172" t="s">
        <v>99</v>
      </c>
      <c r="D260" s="172" t="s">
        <v>104</v>
      </c>
      <c r="E260" t="s">
        <v>263</v>
      </c>
      <c r="F260" t="s">
        <v>105</v>
      </c>
      <c r="G260" cm="1">
        <f t="array" ref="G260">IF(OR(ISERROR($I$2),ISERROR($J$2),ISERROR($K$2)),0,IF(
    IF(SUMPRODUCT((TRIM(_xlfn.TEXTSPLIT(C260,"• "))&lt;&gt;"")*COUNTIF(J:J,SUBSTITUTE(TRIM(_xlfn.TEXTSPLIT(C260,"• ")),CHAR(10),"")))&gt;0,1,IF(C260="All",1,0))
    +
    IF(SUMPRODUCT((TRIM(_xlfn.TEXTSPLIT(E260,","))&lt;&gt;"")*COUNTIF(K:K,TRIM(_xlfn.TEXTSPLIT(E260,","))))&gt;0,1,IF(E260="All",1,0))
    +
    IF(SUMPRODUCT((TRIM(_xlfn.TEXTSPLIT(D260,"• "))&lt;&gt;"")*COUNTIF(I:I,SUBSTITUTE(TRIM(_xlfn.TEXTSPLIT(D260,"• ")),CHAR(10),"")))&gt;0,1,IF(D260="All",1,0))
    =3,
    1,
    IF(F260="All",1,0)
))</f>
        <v>0</v>
      </c>
      <c r="N260" s="175" t="e" vm="1">
        <f t="shared" si="71"/>
        <v>#VALUE!</v>
      </c>
      <c r="O260">
        <f t="shared" si="70"/>
        <v>0</v>
      </c>
      <c r="P260">
        <f t="shared" si="70"/>
        <v>0</v>
      </c>
      <c r="Q260">
        <f t="shared" si="70"/>
        <v>0</v>
      </c>
      <c r="R260">
        <f t="shared" si="70"/>
        <v>0</v>
      </c>
      <c r="S260">
        <f t="shared" si="70"/>
        <v>0</v>
      </c>
      <c r="T260" s="175"/>
      <c r="U260" s="175"/>
      <c r="V260" s="175"/>
      <c r="W260" t="e" vm="1">
        <f t="shared" si="72"/>
        <v>#VALUE!</v>
      </c>
      <c r="Y260" s="175" t="e" vm="1">
        <f t="shared" si="66"/>
        <v>#VALUE!</v>
      </c>
      <c r="Z260" s="175">
        <f t="shared" si="67"/>
        <v>0</v>
      </c>
      <c r="AA260" s="175">
        <f t="shared" si="67"/>
        <v>0</v>
      </c>
      <c r="AB260" s="175">
        <f t="shared" si="67"/>
        <v>0</v>
      </c>
      <c r="AC260" s="175">
        <f t="shared" si="67"/>
        <v>0</v>
      </c>
      <c r="AD260" t="e" vm="1">
        <f t="shared" si="73"/>
        <v>#VALUE!</v>
      </c>
      <c r="AF260" s="175" t="e" vm="1">
        <f t="shared" si="74"/>
        <v>#VALUE!</v>
      </c>
      <c r="AG260" s="175">
        <f t="shared" si="74"/>
        <v>0</v>
      </c>
      <c r="AH260" t="e" vm="1">
        <f t="shared" si="75"/>
        <v>#VALUE!</v>
      </c>
    </row>
    <row r="261" spans="1:34" ht="55.15">
      <c r="A261" t="s">
        <v>374</v>
      </c>
      <c r="B261" t="s">
        <v>374</v>
      </c>
      <c r="C261" s="172" t="s">
        <v>99</v>
      </c>
      <c r="D261" s="172" t="s">
        <v>104</v>
      </c>
      <c r="E261" t="s">
        <v>263</v>
      </c>
      <c r="F261" t="s">
        <v>105</v>
      </c>
      <c r="G261" cm="1">
        <f t="array" ref="G261">IF(OR(ISERROR($I$2),ISERROR($J$2),ISERROR($K$2)),0,IF(
    IF(SUMPRODUCT((TRIM(_xlfn.TEXTSPLIT(C261,"• "))&lt;&gt;"")*COUNTIF(J:J,SUBSTITUTE(TRIM(_xlfn.TEXTSPLIT(C261,"• ")),CHAR(10),"")))&gt;0,1,IF(C261="All",1,0))
    +
    IF(SUMPRODUCT((TRIM(_xlfn.TEXTSPLIT(E261,","))&lt;&gt;"")*COUNTIF(K:K,TRIM(_xlfn.TEXTSPLIT(E261,","))))&gt;0,1,IF(E261="All",1,0))
    +
    IF(SUMPRODUCT((TRIM(_xlfn.TEXTSPLIT(D261,"• "))&lt;&gt;"")*COUNTIF(I:I,SUBSTITUTE(TRIM(_xlfn.TEXTSPLIT(D261,"• ")),CHAR(10),"")))&gt;0,1,IF(D261="All",1,0))
    =3,
    1,
    IF(F261="All",1,0)
))</f>
        <v>0</v>
      </c>
      <c r="N261" s="175" t="e" vm="1">
        <f t="shared" si="71"/>
        <v>#VALUE!</v>
      </c>
      <c r="O261">
        <f t="shared" si="70"/>
        <v>0</v>
      </c>
      <c r="P261">
        <f t="shared" si="70"/>
        <v>0</v>
      </c>
      <c r="Q261">
        <f t="shared" si="70"/>
        <v>0</v>
      </c>
      <c r="R261">
        <f t="shared" si="70"/>
        <v>0</v>
      </c>
      <c r="S261">
        <f t="shared" si="70"/>
        <v>0</v>
      </c>
      <c r="T261" s="175"/>
      <c r="U261" s="175"/>
      <c r="V261" s="175"/>
      <c r="W261" t="e" vm="1">
        <f t="shared" si="72"/>
        <v>#VALUE!</v>
      </c>
      <c r="Y261" s="175" t="e" vm="1">
        <f t="shared" si="66"/>
        <v>#VALUE!</v>
      </c>
      <c r="Z261" s="175">
        <f t="shared" ref="Z261:AC292" si="76">IF(Z$1="",0,IF(ISNUMBER(SEARCH(Z$1,$C261)),1,0))</f>
        <v>0</v>
      </c>
      <c r="AA261" s="175">
        <f t="shared" si="76"/>
        <v>0</v>
      </c>
      <c r="AB261" s="175">
        <f t="shared" si="76"/>
        <v>0</v>
      </c>
      <c r="AC261" s="175">
        <f t="shared" si="76"/>
        <v>0</v>
      </c>
      <c r="AD261" t="e" vm="1">
        <f t="shared" si="73"/>
        <v>#VALUE!</v>
      </c>
      <c r="AF261" s="175" t="e" vm="1">
        <f t="shared" si="74"/>
        <v>#VALUE!</v>
      </c>
      <c r="AG261" s="175">
        <f t="shared" si="74"/>
        <v>0</v>
      </c>
      <c r="AH261" t="e" vm="1">
        <f t="shared" si="75"/>
        <v>#VALUE!</v>
      </c>
    </row>
    <row r="262" spans="1:34" ht="55.15">
      <c r="A262" t="s">
        <v>375</v>
      </c>
      <c r="B262" t="s">
        <v>375</v>
      </c>
      <c r="C262" s="172" t="s">
        <v>99</v>
      </c>
      <c r="D262" s="172" t="s">
        <v>104</v>
      </c>
      <c r="E262" t="s">
        <v>263</v>
      </c>
      <c r="F262" t="s">
        <v>105</v>
      </c>
      <c r="G262" cm="1">
        <f t="array" ref="G262">IF(OR(ISERROR($I$2),ISERROR($J$2),ISERROR($K$2)),0,IF(
    IF(SUMPRODUCT((TRIM(_xlfn.TEXTSPLIT(C262,"• "))&lt;&gt;"")*COUNTIF(J:J,SUBSTITUTE(TRIM(_xlfn.TEXTSPLIT(C262,"• ")),CHAR(10),"")))&gt;0,1,IF(C262="All",1,0))
    +
    IF(SUMPRODUCT((TRIM(_xlfn.TEXTSPLIT(E262,","))&lt;&gt;"")*COUNTIF(K:K,TRIM(_xlfn.TEXTSPLIT(E262,","))))&gt;0,1,IF(E262="All",1,0))
    +
    IF(SUMPRODUCT((TRIM(_xlfn.TEXTSPLIT(D262,"• "))&lt;&gt;"")*COUNTIF(I:I,SUBSTITUTE(TRIM(_xlfn.TEXTSPLIT(D262,"• ")),CHAR(10),"")))&gt;0,1,IF(D262="All",1,0))
    =3,
    1,
    IF(F262="All",1,0)
))</f>
        <v>0</v>
      </c>
      <c r="N262" s="175" t="e" vm="1">
        <f t="shared" si="71"/>
        <v>#VALUE!</v>
      </c>
      <c r="O262">
        <f t="shared" si="70"/>
        <v>0</v>
      </c>
      <c r="P262">
        <f t="shared" si="70"/>
        <v>0</v>
      </c>
      <c r="Q262">
        <f t="shared" si="70"/>
        <v>0</v>
      </c>
      <c r="R262">
        <f t="shared" si="70"/>
        <v>0</v>
      </c>
      <c r="S262">
        <f t="shared" si="70"/>
        <v>0</v>
      </c>
      <c r="T262" s="175"/>
      <c r="U262" s="175"/>
      <c r="V262" s="175"/>
      <c r="W262" t="e" vm="1">
        <f t="shared" si="72"/>
        <v>#VALUE!</v>
      </c>
      <c r="Y262" s="175" t="e" vm="1">
        <f t="shared" si="66"/>
        <v>#VALUE!</v>
      </c>
      <c r="Z262" s="175">
        <f t="shared" si="76"/>
        <v>0</v>
      </c>
      <c r="AA262" s="175">
        <f t="shared" si="76"/>
        <v>0</v>
      </c>
      <c r="AB262" s="175">
        <f t="shared" si="76"/>
        <v>0</v>
      </c>
      <c r="AC262" s="175">
        <f t="shared" si="76"/>
        <v>0</v>
      </c>
      <c r="AD262" t="e" vm="1">
        <f t="shared" si="73"/>
        <v>#VALUE!</v>
      </c>
      <c r="AF262" s="175" t="e" vm="1">
        <f t="shared" si="74"/>
        <v>#VALUE!</v>
      </c>
      <c r="AG262" s="175">
        <f t="shared" si="74"/>
        <v>0</v>
      </c>
      <c r="AH262" t="e" vm="1">
        <f t="shared" si="75"/>
        <v>#VALUE!</v>
      </c>
    </row>
    <row r="263" spans="1:34" ht="55.15">
      <c r="A263" t="s">
        <v>376</v>
      </c>
      <c r="B263" t="s">
        <v>376</v>
      </c>
      <c r="C263" s="172" t="s">
        <v>99</v>
      </c>
      <c r="D263" s="172" t="s">
        <v>104</v>
      </c>
      <c r="E263" t="s">
        <v>263</v>
      </c>
      <c r="F263" t="s">
        <v>105</v>
      </c>
      <c r="G263" cm="1">
        <f t="array" ref="G263">IF(OR(ISERROR($I$2),ISERROR($J$2),ISERROR($K$2)),0,IF(
    IF(SUMPRODUCT((TRIM(_xlfn.TEXTSPLIT(C263,"• "))&lt;&gt;"")*COUNTIF(J:J,SUBSTITUTE(TRIM(_xlfn.TEXTSPLIT(C263,"• ")),CHAR(10),"")))&gt;0,1,IF(C263="All",1,0))
    +
    IF(SUMPRODUCT((TRIM(_xlfn.TEXTSPLIT(E263,","))&lt;&gt;"")*COUNTIF(K:K,TRIM(_xlfn.TEXTSPLIT(E263,","))))&gt;0,1,IF(E263="All",1,0))
    +
    IF(SUMPRODUCT((TRIM(_xlfn.TEXTSPLIT(D263,"• "))&lt;&gt;"")*COUNTIF(I:I,SUBSTITUTE(TRIM(_xlfn.TEXTSPLIT(D263,"• ")),CHAR(10),"")))&gt;0,1,IF(D263="All",1,0))
    =3,
    1,
    IF(F263="All",1,0)
))</f>
        <v>0</v>
      </c>
      <c r="N263" s="175" t="e" vm="1">
        <f t="shared" si="71"/>
        <v>#VALUE!</v>
      </c>
      <c r="O263">
        <f t="shared" ref="O263:S272" si="77">IF(O$1="",0,IF(ISNUMBER(SEARCH(O$1,$D263)),1,0))</f>
        <v>0</v>
      </c>
      <c r="P263">
        <f t="shared" si="77"/>
        <v>0</v>
      </c>
      <c r="Q263">
        <f t="shared" si="77"/>
        <v>0</v>
      </c>
      <c r="R263">
        <f t="shared" si="77"/>
        <v>0</v>
      </c>
      <c r="S263">
        <f t="shared" si="77"/>
        <v>0</v>
      </c>
      <c r="T263" s="175"/>
      <c r="U263" s="175"/>
      <c r="V263" s="175"/>
      <c r="W263" t="e" vm="1">
        <f t="shared" si="72"/>
        <v>#VALUE!</v>
      </c>
      <c r="Y263" s="175" t="e" vm="1">
        <f t="shared" si="66"/>
        <v>#VALUE!</v>
      </c>
      <c r="Z263" s="175">
        <f t="shared" si="76"/>
        <v>0</v>
      </c>
      <c r="AA263" s="175">
        <f t="shared" si="76"/>
        <v>0</v>
      </c>
      <c r="AB263" s="175">
        <f t="shared" si="76"/>
        <v>0</v>
      </c>
      <c r="AC263" s="175">
        <f t="shared" si="76"/>
        <v>0</v>
      </c>
      <c r="AD263" t="e" vm="1">
        <f t="shared" si="73"/>
        <v>#VALUE!</v>
      </c>
      <c r="AF263" s="175" t="e" vm="1">
        <f t="shared" si="74"/>
        <v>#VALUE!</v>
      </c>
      <c r="AG263" s="175">
        <f t="shared" si="74"/>
        <v>0</v>
      </c>
      <c r="AH263" t="e" vm="1">
        <f t="shared" si="75"/>
        <v>#VALUE!</v>
      </c>
    </row>
    <row r="264" spans="1:34" ht="55.15">
      <c r="A264" t="s">
        <v>377</v>
      </c>
      <c r="B264" t="s">
        <v>377</v>
      </c>
      <c r="C264" s="172" t="s">
        <v>99</v>
      </c>
      <c r="D264" s="172" t="s">
        <v>104</v>
      </c>
      <c r="E264" t="s">
        <v>263</v>
      </c>
      <c r="F264" t="s">
        <v>105</v>
      </c>
      <c r="G264" cm="1">
        <f t="array" ref="G264">IF(OR(ISERROR($I$2),ISERROR($J$2),ISERROR($K$2)),0,IF(
    IF(SUMPRODUCT((TRIM(_xlfn.TEXTSPLIT(C264,"• "))&lt;&gt;"")*COUNTIF(J:J,SUBSTITUTE(TRIM(_xlfn.TEXTSPLIT(C264,"• ")),CHAR(10),"")))&gt;0,1,IF(C264="All",1,0))
    +
    IF(SUMPRODUCT((TRIM(_xlfn.TEXTSPLIT(E264,","))&lt;&gt;"")*COUNTIF(K:K,TRIM(_xlfn.TEXTSPLIT(E264,","))))&gt;0,1,IF(E264="All",1,0))
    +
    IF(SUMPRODUCT((TRIM(_xlfn.TEXTSPLIT(D264,"• "))&lt;&gt;"")*COUNTIF(I:I,SUBSTITUTE(TRIM(_xlfn.TEXTSPLIT(D264,"• ")),CHAR(10),"")))&gt;0,1,IF(D264="All",1,0))
    =3,
    1,
    IF(F264="All",1,0)
))</f>
        <v>0</v>
      </c>
      <c r="N264" s="175" t="e" vm="1">
        <f t="shared" si="71"/>
        <v>#VALUE!</v>
      </c>
      <c r="O264">
        <f t="shared" si="77"/>
        <v>0</v>
      </c>
      <c r="P264">
        <f t="shared" si="77"/>
        <v>0</v>
      </c>
      <c r="Q264">
        <f t="shared" si="77"/>
        <v>0</v>
      </c>
      <c r="R264">
        <f t="shared" si="77"/>
        <v>0</v>
      </c>
      <c r="S264">
        <f t="shared" si="77"/>
        <v>0</v>
      </c>
      <c r="T264" s="175"/>
      <c r="U264" s="175"/>
      <c r="V264" s="175"/>
      <c r="W264" t="e" vm="1">
        <f t="shared" si="72"/>
        <v>#VALUE!</v>
      </c>
      <c r="Y264" s="175" t="e" vm="1">
        <f t="shared" si="66"/>
        <v>#VALUE!</v>
      </c>
      <c r="Z264" s="175">
        <f t="shared" si="76"/>
        <v>0</v>
      </c>
      <c r="AA264" s="175">
        <f t="shared" si="76"/>
        <v>0</v>
      </c>
      <c r="AB264" s="175">
        <f t="shared" si="76"/>
        <v>0</v>
      </c>
      <c r="AC264" s="175">
        <f t="shared" si="76"/>
        <v>0</v>
      </c>
      <c r="AD264" t="e" vm="1">
        <f t="shared" si="73"/>
        <v>#VALUE!</v>
      </c>
      <c r="AF264" s="175" t="e" vm="1">
        <f t="shared" si="74"/>
        <v>#VALUE!</v>
      </c>
      <c r="AG264" s="175">
        <f t="shared" si="74"/>
        <v>0</v>
      </c>
      <c r="AH264" t="e" vm="1">
        <f t="shared" si="75"/>
        <v>#VALUE!</v>
      </c>
    </row>
    <row r="265" spans="1:34" ht="55.15">
      <c r="A265" t="s">
        <v>378</v>
      </c>
      <c r="B265" t="s">
        <v>378</v>
      </c>
      <c r="C265" s="172" t="s">
        <v>99</v>
      </c>
      <c r="D265" s="172" t="s">
        <v>104</v>
      </c>
      <c r="E265" t="s">
        <v>263</v>
      </c>
      <c r="F265" t="s">
        <v>105</v>
      </c>
      <c r="G265" cm="1">
        <f t="array" ref="G265">IF(OR(ISERROR($I$2),ISERROR($J$2),ISERROR($K$2)),0,IF(
    IF(SUMPRODUCT((TRIM(_xlfn.TEXTSPLIT(C265,"• "))&lt;&gt;"")*COUNTIF(J:J,SUBSTITUTE(TRIM(_xlfn.TEXTSPLIT(C265,"• ")),CHAR(10),"")))&gt;0,1,IF(C265="All",1,0))
    +
    IF(SUMPRODUCT((TRIM(_xlfn.TEXTSPLIT(E265,","))&lt;&gt;"")*COUNTIF(K:K,TRIM(_xlfn.TEXTSPLIT(E265,","))))&gt;0,1,IF(E265="All",1,0))
    +
    IF(SUMPRODUCT((TRIM(_xlfn.TEXTSPLIT(D265,"• "))&lt;&gt;"")*COUNTIF(I:I,SUBSTITUTE(TRIM(_xlfn.TEXTSPLIT(D265,"• ")),CHAR(10),"")))&gt;0,1,IF(D265="All",1,0))
    =3,
    1,
    IF(F265="All",1,0)
))</f>
        <v>0</v>
      </c>
      <c r="N265" s="175" t="e" vm="1">
        <f t="shared" si="71"/>
        <v>#VALUE!</v>
      </c>
      <c r="O265">
        <f t="shared" si="77"/>
        <v>0</v>
      </c>
      <c r="P265">
        <f t="shared" si="77"/>
        <v>0</v>
      </c>
      <c r="Q265">
        <f t="shared" si="77"/>
        <v>0</v>
      </c>
      <c r="R265">
        <f t="shared" si="77"/>
        <v>0</v>
      </c>
      <c r="S265">
        <f t="shared" si="77"/>
        <v>0</v>
      </c>
      <c r="T265" s="175"/>
      <c r="U265" s="175"/>
      <c r="V265" s="175"/>
      <c r="W265" t="e" vm="1">
        <f t="shared" si="72"/>
        <v>#VALUE!</v>
      </c>
      <c r="Y265" s="175" t="e" vm="1">
        <f t="shared" si="66"/>
        <v>#VALUE!</v>
      </c>
      <c r="Z265" s="175">
        <f t="shared" si="76"/>
        <v>0</v>
      </c>
      <c r="AA265" s="175">
        <f t="shared" si="76"/>
        <v>0</v>
      </c>
      <c r="AB265" s="175">
        <f t="shared" si="76"/>
        <v>0</v>
      </c>
      <c r="AC265" s="175">
        <f t="shared" si="76"/>
        <v>0</v>
      </c>
      <c r="AD265" t="e" vm="1">
        <f t="shared" si="73"/>
        <v>#VALUE!</v>
      </c>
      <c r="AF265" s="175" t="e" vm="1">
        <f t="shared" si="74"/>
        <v>#VALUE!</v>
      </c>
      <c r="AG265" s="175">
        <f t="shared" si="74"/>
        <v>0</v>
      </c>
      <c r="AH265" t="e" vm="1">
        <f t="shared" si="75"/>
        <v>#VALUE!</v>
      </c>
    </row>
    <row r="266" spans="1:34" ht="55.15">
      <c r="A266" t="s">
        <v>379</v>
      </c>
      <c r="B266" t="s">
        <v>379</v>
      </c>
      <c r="C266" s="172" t="s">
        <v>99</v>
      </c>
      <c r="D266" s="172" t="s">
        <v>104</v>
      </c>
      <c r="E266" t="s">
        <v>263</v>
      </c>
      <c r="F266" t="s">
        <v>105</v>
      </c>
      <c r="G266" cm="1">
        <f t="array" ref="G266">IF(OR(ISERROR($I$2),ISERROR($J$2),ISERROR($K$2)),0,IF(
    IF(SUMPRODUCT((TRIM(_xlfn.TEXTSPLIT(C266,"• "))&lt;&gt;"")*COUNTIF(J:J,SUBSTITUTE(TRIM(_xlfn.TEXTSPLIT(C266,"• ")),CHAR(10),"")))&gt;0,1,IF(C266="All",1,0))
    +
    IF(SUMPRODUCT((TRIM(_xlfn.TEXTSPLIT(E266,","))&lt;&gt;"")*COUNTIF(K:K,TRIM(_xlfn.TEXTSPLIT(E266,","))))&gt;0,1,IF(E266="All",1,0))
    +
    IF(SUMPRODUCT((TRIM(_xlfn.TEXTSPLIT(D266,"• "))&lt;&gt;"")*COUNTIF(I:I,SUBSTITUTE(TRIM(_xlfn.TEXTSPLIT(D266,"• ")),CHAR(10),"")))&gt;0,1,IF(D266="All",1,0))
    =3,
    1,
    IF(F266="All",1,0)
))</f>
        <v>0</v>
      </c>
      <c r="N266" s="175" t="e" vm="1">
        <f t="shared" si="71"/>
        <v>#VALUE!</v>
      </c>
      <c r="O266">
        <f t="shared" si="77"/>
        <v>0</v>
      </c>
      <c r="P266">
        <f t="shared" si="77"/>
        <v>0</v>
      </c>
      <c r="Q266">
        <f t="shared" si="77"/>
        <v>0</v>
      </c>
      <c r="R266">
        <f t="shared" si="77"/>
        <v>0</v>
      </c>
      <c r="S266">
        <f t="shared" si="77"/>
        <v>0</v>
      </c>
      <c r="T266" s="175"/>
      <c r="U266" s="175"/>
      <c r="V266" s="175"/>
      <c r="W266" t="e" vm="1">
        <f t="shared" si="72"/>
        <v>#VALUE!</v>
      </c>
      <c r="Y266" s="175" t="e" vm="1">
        <f t="shared" si="66"/>
        <v>#VALUE!</v>
      </c>
      <c r="Z266" s="175">
        <f t="shared" si="76"/>
        <v>0</v>
      </c>
      <c r="AA266" s="175">
        <f t="shared" si="76"/>
        <v>0</v>
      </c>
      <c r="AB266" s="175">
        <f t="shared" si="76"/>
        <v>0</v>
      </c>
      <c r="AC266" s="175">
        <f t="shared" si="76"/>
        <v>0</v>
      </c>
      <c r="AD266" t="e" vm="1">
        <f t="shared" si="73"/>
        <v>#VALUE!</v>
      </c>
      <c r="AF266" s="175" t="e" vm="1">
        <f t="shared" si="74"/>
        <v>#VALUE!</v>
      </c>
      <c r="AG266" s="175">
        <f t="shared" si="74"/>
        <v>0</v>
      </c>
      <c r="AH266" t="e" vm="1">
        <f t="shared" si="75"/>
        <v>#VALUE!</v>
      </c>
    </row>
    <row r="267" spans="1:34" ht="55.15">
      <c r="A267" t="s">
        <v>380</v>
      </c>
      <c r="B267" t="s">
        <v>380</v>
      </c>
      <c r="C267" s="172" t="s">
        <v>99</v>
      </c>
      <c r="D267" s="172" t="s">
        <v>104</v>
      </c>
      <c r="E267" t="s">
        <v>263</v>
      </c>
      <c r="F267" t="s">
        <v>105</v>
      </c>
      <c r="G267" cm="1">
        <f t="array" ref="G267">IF(OR(ISERROR($I$2),ISERROR($J$2),ISERROR($K$2)),0,IF(
    IF(SUMPRODUCT((TRIM(_xlfn.TEXTSPLIT(C267,"• "))&lt;&gt;"")*COUNTIF(J:J,SUBSTITUTE(TRIM(_xlfn.TEXTSPLIT(C267,"• ")),CHAR(10),"")))&gt;0,1,IF(C267="All",1,0))
    +
    IF(SUMPRODUCT((TRIM(_xlfn.TEXTSPLIT(E267,","))&lt;&gt;"")*COUNTIF(K:K,TRIM(_xlfn.TEXTSPLIT(E267,","))))&gt;0,1,IF(E267="All",1,0))
    +
    IF(SUMPRODUCT((TRIM(_xlfn.TEXTSPLIT(D267,"• "))&lt;&gt;"")*COUNTIF(I:I,SUBSTITUTE(TRIM(_xlfn.TEXTSPLIT(D267,"• ")),CHAR(10),"")))&gt;0,1,IF(D267="All",1,0))
    =3,
    1,
    IF(F267="All",1,0)
))</f>
        <v>0</v>
      </c>
      <c r="N267" s="175" t="e" vm="1">
        <f t="shared" si="71"/>
        <v>#VALUE!</v>
      </c>
      <c r="O267">
        <f t="shared" si="77"/>
        <v>0</v>
      </c>
      <c r="P267">
        <f t="shared" si="77"/>
        <v>0</v>
      </c>
      <c r="Q267">
        <f t="shared" si="77"/>
        <v>0</v>
      </c>
      <c r="R267">
        <f t="shared" si="77"/>
        <v>0</v>
      </c>
      <c r="S267">
        <f t="shared" si="77"/>
        <v>0</v>
      </c>
      <c r="T267" s="175"/>
      <c r="U267" s="175"/>
      <c r="V267" s="175"/>
      <c r="W267" t="e" vm="1">
        <f t="shared" si="72"/>
        <v>#VALUE!</v>
      </c>
      <c r="Y267" s="175" t="e" vm="1">
        <f t="shared" si="66"/>
        <v>#VALUE!</v>
      </c>
      <c r="Z267" s="175">
        <f t="shared" si="76"/>
        <v>0</v>
      </c>
      <c r="AA267" s="175">
        <f t="shared" si="76"/>
        <v>0</v>
      </c>
      <c r="AB267" s="175">
        <f t="shared" si="76"/>
        <v>0</v>
      </c>
      <c r="AC267" s="175">
        <f t="shared" si="76"/>
        <v>0</v>
      </c>
      <c r="AD267" t="e" vm="1">
        <f t="shared" si="73"/>
        <v>#VALUE!</v>
      </c>
      <c r="AF267" s="175" t="e" vm="1">
        <f t="shared" si="74"/>
        <v>#VALUE!</v>
      </c>
      <c r="AG267" s="175">
        <f t="shared" si="74"/>
        <v>0</v>
      </c>
      <c r="AH267" t="e" vm="1">
        <f t="shared" si="75"/>
        <v>#VALUE!</v>
      </c>
    </row>
    <row r="268" spans="1:34" ht="41.45">
      <c r="A268" t="s">
        <v>381</v>
      </c>
      <c r="B268" t="s">
        <v>381</v>
      </c>
      <c r="C268" s="172" t="s">
        <v>367</v>
      </c>
      <c r="D268" s="172" t="s">
        <v>104</v>
      </c>
      <c r="E268" t="s">
        <v>263</v>
      </c>
      <c r="F268" t="s">
        <v>105</v>
      </c>
      <c r="G268" cm="1">
        <f t="array" ref="G268">IF(OR(ISERROR($I$2),ISERROR($J$2),ISERROR($K$2)),0,IF(
    IF(SUMPRODUCT((TRIM(_xlfn.TEXTSPLIT(C268,"• "))&lt;&gt;"")*COUNTIF(J:J,SUBSTITUTE(TRIM(_xlfn.TEXTSPLIT(C268,"• ")),CHAR(10),"")))&gt;0,1,IF(C268="All",1,0))
    +
    IF(SUMPRODUCT((TRIM(_xlfn.TEXTSPLIT(E268,","))&lt;&gt;"")*COUNTIF(K:K,TRIM(_xlfn.TEXTSPLIT(E268,","))))&gt;0,1,IF(E268="All",1,0))
    +
    IF(SUMPRODUCT((TRIM(_xlfn.TEXTSPLIT(D268,"• "))&lt;&gt;"")*COUNTIF(I:I,SUBSTITUTE(TRIM(_xlfn.TEXTSPLIT(D268,"• ")),CHAR(10),"")))&gt;0,1,IF(D268="All",1,0))
    =3,
    1,
    IF(F268="All",1,0)
))</f>
        <v>0</v>
      </c>
      <c r="N268" s="175" t="e" vm="1">
        <f t="shared" si="71"/>
        <v>#VALUE!</v>
      </c>
      <c r="O268">
        <f t="shared" si="77"/>
        <v>0</v>
      </c>
      <c r="P268">
        <f t="shared" si="77"/>
        <v>0</v>
      </c>
      <c r="Q268">
        <f t="shared" si="77"/>
        <v>0</v>
      </c>
      <c r="R268">
        <f t="shared" si="77"/>
        <v>0</v>
      </c>
      <c r="S268">
        <f t="shared" si="77"/>
        <v>0</v>
      </c>
      <c r="T268" s="175"/>
      <c r="U268" s="175"/>
      <c r="V268" s="175"/>
      <c r="W268" t="e" vm="1">
        <f t="shared" si="72"/>
        <v>#VALUE!</v>
      </c>
      <c r="Y268" s="175" t="e" vm="1">
        <f t="shared" si="66"/>
        <v>#VALUE!</v>
      </c>
      <c r="Z268" s="175">
        <f t="shared" si="76"/>
        <v>0</v>
      </c>
      <c r="AA268" s="175">
        <f t="shared" si="76"/>
        <v>0</v>
      </c>
      <c r="AB268" s="175">
        <f t="shared" si="76"/>
        <v>0</v>
      </c>
      <c r="AC268" s="175">
        <f t="shared" si="76"/>
        <v>0</v>
      </c>
      <c r="AD268" t="e" vm="1">
        <f t="shared" si="73"/>
        <v>#VALUE!</v>
      </c>
      <c r="AF268" s="175" t="e" vm="1">
        <f t="shared" si="74"/>
        <v>#VALUE!</v>
      </c>
      <c r="AG268" s="175">
        <f t="shared" si="74"/>
        <v>0</v>
      </c>
      <c r="AH268" t="e" vm="1">
        <f t="shared" si="75"/>
        <v>#VALUE!</v>
      </c>
    </row>
    <row r="269" spans="1:34" ht="41.45">
      <c r="A269" t="s">
        <v>382</v>
      </c>
      <c r="B269" t="s">
        <v>382</v>
      </c>
      <c r="C269" s="172" t="s">
        <v>367</v>
      </c>
      <c r="D269" s="172" t="s">
        <v>104</v>
      </c>
      <c r="E269" t="s">
        <v>263</v>
      </c>
      <c r="F269" t="s">
        <v>105</v>
      </c>
      <c r="G269" cm="1">
        <f t="array" ref="G269">IF(OR(ISERROR($I$2),ISERROR($J$2),ISERROR($K$2)),0,IF(
    IF(SUMPRODUCT((TRIM(_xlfn.TEXTSPLIT(C269,"• "))&lt;&gt;"")*COUNTIF(J:J,SUBSTITUTE(TRIM(_xlfn.TEXTSPLIT(C269,"• ")),CHAR(10),"")))&gt;0,1,IF(C269="All",1,0))
    +
    IF(SUMPRODUCT((TRIM(_xlfn.TEXTSPLIT(E269,","))&lt;&gt;"")*COUNTIF(K:K,TRIM(_xlfn.TEXTSPLIT(E269,","))))&gt;0,1,IF(E269="All",1,0))
    +
    IF(SUMPRODUCT((TRIM(_xlfn.TEXTSPLIT(D269,"• "))&lt;&gt;"")*COUNTIF(I:I,SUBSTITUTE(TRIM(_xlfn.TEXTSPLIT(D269,"• ")),CHAR(10),"")))&gt;0,1,IF(D269="All",1,0))
    =3,
    1,
    IF(F269="All",1,0)
))</f>
        <v>0</v>
      </c>
      <c r="N269" s="175" t="e" vm="1">
        <f t="shared" si="71"/>
        <v>#VALUE!</v>
      </c>
      <c r="O269">
        <f t="shared" si="77"/>
        <v>0</v>
      </c>
      <c r="P269">
        <f t="shared" si="77"/>
        <v>0</v>
      </c>
      <c r="Q269">
        <f t="shared" si="77"/>
        <v>0</v>
      </c>
      <c r="R269">
        <f t="shared" si="77"/>
        <v>0</v>
      </c>
      <c r="S269">
        <f t="shared" si="77"/>
        <v>0</v>
      </c>
      <c r="T269" s="175"/>
      <c r="U269" s="175"/>
      <c r="V269" s="175"/>
      <c r="W269" t="e" vm="1">
        <f t="shared" si="72"/>
        <v>#VALUE!</v>
      </c>
      <c r="Y269" s="175" t="e" vm="1">
        <f t="shared" si="66"/>
        <v>#VALUE!</v>
      </c>
      <c r="Z269" s="175">
        <f t="shared" si="76"/>
        <v>0</v>
      </c>
      <c r="AA269" s="175">
        <f t="shared" si="76"/>
        <v>0</v>
      </c>
      <c r="AB269" s="175">
        <f t="shared" si="76"/>
        <v>0</v>
      </c>
      <c r="AC269" s="175">
        <f t="shared" si="76"/>
        <v>0</v>
      </c>
      <c r="AD269" t="e" vm="1">
        <f t="shared" si="73"/>
        <v>#VALUE!</v>
      </c>
      <c r="AF269" s="175" t="e" vm="1">
        <f t="shared" si="74"/>
        <v>#VALUE!</v>
      </c>
      <c r="AG269" s="175">
        <f t="shared" si="74"/>
        <v>0</v>
      </c>
      <c r="AH269" t="e" vm="1">
        <f t="shared" si="75"/>
        <v>#VALUE!</v>
      </c>
    </row>
    <row r="270" spans="1:34" ht="41.45">
      <c r="A270" t="s">
        <v>383</v>
      </c>
      <c r="B270" t="s">
        <v>383</v>
      </c>
      <c r="C270" s="172" t="s">
        <v>384</v>
      </c>
      <c r="D270" s="172" t="s">
        <v>104</v>
      </c>
      <c r="E270" t="s">
        <v>263</v>
      </c>
      <c r="F270" t="s">
        <v>105</v>
      </c>
      <c r="G270" cm="1">
        <f t="array" ref="G270">IF(OR(ISERROR($I$2),ISERROR($J$2),ISERROR($K$2)),0,IF(
    IF(SUMPRODUCT((TRIM(_xlfn.TEXTSPLIT(C270,"• "))&lt;&gt;"")*COUNTIF(J:J,SUBSTITUTE(TRIM(_xlfn.TEXTSPLIT(C270,"• ")),CHAR(10),"")))&gt;0,1,IF(C270="All",1,0))
    +
    IF(SUMPRODUCT((TRIM(_xlfn.TEXTSPLIT(E270,","))&lt;&gt;"")*COUNTIF(K:K,TRIM(_xlfn.TEXTSPLIT(E270,","))))&gt;0,1,IF(E270="All",1,0))
    +
    IF(SUMPRODUCT((TRIM(_xlfn.TEXTSPLIT(D270,"• "))&lt;&gt;"")*COUNTIF(I:I,SUBSTITUTE(TRIM(_xlfn.TEXTSPLIT(D270,"• ")),CHAR(10),"")))&gt;0,1,IF(D270="All",1,0))
    =3,
    1,
    IF(F270="All",1,0)
))</f>
        <v>0</v>
      </c>
      <c r="N270" s="175" t="e" vm="1">
        <f t="shared" si="71"/>
        <v>#VALUE!</v>
      </c>
      <c r="O270">
        <f t="shared" si="77"/>
        <v>0</v>
      </c>
      <c r="P270">
        <f t="shared" si="77"/>
        <v>0</v>
      </c>
      <c r="Q270">
        <f t="shared" si="77"/>
        <v>0</v>
      </c>
      <c r="R270">
        <f t="shared" si="77"/>
        <v>0</v>
      </c>
      <c r="S270">
        <f t="shared" si="77"/>
        <v>0</v>
      </c>
      <c r="T270" s="175"/>
      <c r="U270" s="175"/>
      <c r="V270" s="175"/>
      <c r="W270" t="e" vm="1">
        <f t="shared" si="72"/>
        <v>#VALUE!</v>
      </c>
      <c r="Y270" s="175" t="e" vm="1">
        <f t="shared" si="66"/>
        <v>#VALUE!</v>
      </c>
      <c r="Z270" s="175">
        <f t="shared" si="76"/>
        <v>0</v>
      </c>
      <c r="AA270" s="175">
        <f t="shared" si="76"/>
        <v>0</v>
      </c>
      <c r="AB270" s="175">
        <f t="shared" si="76"/>
        <v>0</v>
      </c>
      <c r="AC270" s="175">
        <f t="shared" si="76"/>
        <v>0</v>
      </c>
      <c r="AD270" t="e" vm="1">
        <f t="shared" si="73"/>
        <v>#VALUE!</v>
      </c>
      <c r="AF270" s="175" t="e" vm="1">
        <f t="shared" si="74"/>
        <v>#VALUE!</v>
      </c>
      <c r="AG270" s="175">
        <f t="shared" si="74"/>
        <v>0</v>
      </c>
      <c r="AH270" t="e" vm="1">
        <f t="shared" si="75"/>
        <v>#VALUE!</v>
      </c>
    </row>
    <row r="271" spans="1:34" ht="55.15">
      <c r="A271" t="s">
        <v>385</v>
      </c>
      <c r="B271" t="s">
        <v>385</v>
      </c>
      <c r="C271" s="172" t="s">
        <v>99</v>
      </c>
      <c r="D271" s="172" t="s">
        <v>104</v>
      </c>
      <c r="E271" t="s">
        <v>263</v>
      </c>
      <c r="F271" t="s">
        <v>105</v>
      </c>
      <c r="G271" cm="1">
        <f t="array" ref="G271">IF(OR(ISERROR($I$2),ISERROR($J$2),ISERROR($K$2)),0,IF(
    IF(SUMPRODUCT((TRIM(_xlfn.TEXTSPLIT(C271,"• "))&lt;&gt;"")*COUNTIF(J:J,SUBSTITUTE(TRIM(_xlfn.TEXTSPLIT(C271,"• ")),CHAR(10),"")))&gt;0,1,IF(C271="All",1,0))
    +
    IF(SUMPRODUCT((TRIM(_xlfn.TEXTSPLIT(E271,","))&lt;&gt;"")*COUNTIF(K:K,TRIM(_xlfn.TEXTSPLIT(E271,","))))&gt;0,1,IF(E271="All",1,0))
    +
    IF(SUMPRODUCT((TRIM(_xlfn.TEXTSPLIT(D271,"• "))&lt;&gt;"")*COUNTIF(I:I,SUBSTITUTE(TRIM(_xlfn.TEXTSPLIT(D271,"• ")),CHAR(10),"")))&gt;0,1,IF(D271="All",1,0))
    =3,
    1,
    IF(F271="All",1,0)
))</f>
        <v>0</v>
      </c>
      <c r="N271" s="175" t="e" vm="1">
        <f t="shared" si="71"/>
        <v>#VALUE!</v>
      </c>
      <c r="O271">
        <f t="shared" si="77"/>
        <v>0</v>
      </c>
      <c r="P271">
        <f t="shared" si="77"/>
        <v>0</v>
      </c>
      <c r="Q271">
        <f t="shared" si="77"/>
        <v>0</v>
      </c>
      <c r="R271">
        <f t="shared" si="77"/>
        <v>0</v>
      </c>
      <c r="S271">
        <f t="shared" si="77"/>
        <v>0</v>
      </c>
      <c r="T271" s="175"/>
      <c r="U271" s="175"/>
      <c r="V271" s="175"/>
      <c r="W271" t="e" vm="1">
        <f t="shared" si="72"/>
        <v>#VALUE!</v>
      </c>
      <c r="Y271" s="175" t="e" vm="1">
        <f t="shared" si="66"/>
        <v>#VALUE!</v>
      </c>
      <c r="Z271" s="175">
        <f t="shared" si="76"/>
        <v>0</v>
      </c>
      <c r="AA271" s="175">
        <f t="shared" si="76"/>
        <v>0</v>
      </c>
      <c r="AB271" s="175">
        <f t="shared" si="76"/>
        <v>0</v>
      </c>
      <c r="AC271" s="175">
        <f t="shared" si="76"/>
        <v>0</v>
      </c>
      <c r="AD271" t="e" vm="1">
        <f t="shared" si="73"/>
        <v>#VALUE!</v>
      </c>
      <c r="AF271" s="175" t="e" vm="1">
        <f t="shared" si="74"/>
        <v>#VALUE!</v>
      </c>
      <c r="AG271" s="175">
        <f t="shared" si="74"/>
        <v>0</v>
      </c>
      <c r="AH271" t="e" vm="1">
        <f t="shared" si="75"/>
        <v>#VALUE!</v>
      </c>
    </row>
    <row r="272" spans="1:34" ht="55.15">
      <c r="A272" t="s">
        <v>386</v>
      </c>
      <c r="B272" t="s">
        <v>386</v>
      </c>
      <c r="C272" s="172" t="s">
        <v>99</v>
      </c>
      <c r="D272" s="172" t="s">
        <v>104</v>
      </c>
      <c r="E272" t="s">
        <v>263</v>
      </c>
      <c r="F272" t="s">
        <v>105</v>
      </c>
      <c r="G272" cm="1">
        <f t="array" ref="G272">IF(OR(ISERROR($I$2),ISERROR($J$2),ISERROR($K$2)),0,IF(
    IF(SUMPRODUCT((TRIM(_xlfn.TEXTSPLIT(C272,"• "))&lt;&gt;"")*COUNTIF(J:J,SUBSTITUTE(TRIM(_xlfn.TEXTSPLIT(C272,"• ")),CHAR(10),"")))&gt;0,1,IF(C272="All",1,0))
    +
    IF(SUMPRODUCT((TRIM(_xlfn.TEXTSPLIT(E272,","))&lt;&gt;"")*COUNTIF(K:K,TRIM(_xlfn.TEXTSPLIT(E272,","))))&gt;0,1,IF(E272="All",1,0))
    +
    IF(SUMPRODUCT((TRIM(_xlfn.TEXTSPLIT(D272,"• "))&lt;&gt;"")*COUNTIF(I:I,SUBSTITUTE(TRIM(_xlfn.TEXTSPLIT(D272,"• ")),CHAR(10),"")))&gt;0,1,IF(D272="All",1,0))
    =3,
    1,
    IF(F272="All",1,0)
))</f>
        <v>0</v>
      </c>
      <c r="N272" s="175" t="e" vm="1">
        <f t="shared" si="71"/>
        <v>#VALUE!</v>
      </c>
      <c r="O272">
        <f t="shared" si="77"/>
        <v>0</v>
      </c>
      <c r="P272">
        <f t="shared" si="77"/>
        <v>0</v>
      </c>
      <c r="Q272">
        <f t="shared" si="77"/>
        <v>0</v>
      </c>
      <c r="R272">
        <f t="shared" si="77"/>
        <v>0</v>
      </c>
      <c r="S272">
        <f t="shared" si="77"/>
        <v>0</v>
      </c>
      <c r="T272" s="175"/>
      <c r="U272" s="175"/>
      <c r="V272" s="175"/>
      <c r="W272" t="e" vm="1">
        <f t="shared" si="72"/>
        <v>#VALUE!</v>
      </c>
      <c r="Y272" s="175" t="e" vm="1">
        <f t="shared" si="66"/>
        <v>#VALUE!</v>
      </c>
      <c r="Z272" s="175">
        <f t="shared" si="76"/>
        <v>0</v>
      </c>
      <c r="AA272" s="175">
        <f t="shared" si="76"/>
        <v>0</v>
      </c>
      <c r="AB272" s="175">
        <f t="shared" si="76"/>
        <v>0</v>
      </c>
      <c r="AC272" s="175">
        <f t="shared" si="76"/>
        <v>0</v>
      </c>
      <c r="AD272" t="e" vm="1">
        <f t="shared" si="73"/>
        <v>#VALUE!</v>
      </c>
      <c r="AF272" s="175" t="e" vm="1">
        <f t="shared" si="74"/>
        <v>#VALUE!</v>
      </c>
      <c r="AG272" s="175">
        <f t="shared" si="74"/>
        <v>0</v>
      </c>
      <c r="AH272" t="e" vm="1">
        <f t="shared" si="75"/>
        <v>#VALUE!</v>
      </c>
    </row>
    <row r="273" spans="1:34" ht="55.15">
      <c r="A273" t="s">
        <v>387</v>
      </c>
      <c r="B273" t="s">
        <v>387</v>
      </c>
      <c r="C273" s="172" t="s">
        <v>99</v>
      </c>
      <c r="D273" s="172" t="s">
        <v>104</v>
      </c>
      <c r="E273" t="s">
        <v>263</v>
      </c>
      <c r="F273" t="s">
        <v>105</v>
      </c>
      <c r="G273" cm="1">
        <f t="array" ref="G273">IF(OR(ISERROR($I$2),ISERROR($J$2),ISERROR($K$2)),0,IF(
    IF(SUMPRODUCT((TRIM(_xlfn.TEXTSPLIT(C273,"• "))&lt;&gt;"")*COUNTIF(J:J,SUBSTITUTE(TRIM(_xlfn.TEXTSPLIT(C273,"• ")),CHAR(10),"")))&gt;0,1,IF(C273="All",1,0))
    +
    IF(SUMPRODUCT((TRIM(_xlfn.TEXTSPLIT(E273,","))&lt;&gt;"")*COUNTIF(K:K,TRIM(_xlfn.TEXTSPLIT(E273,","))))&gt;0,1,IF(E273="All",1,0))
    +
    IF(SUMPRODUCT((TRIM(_xlfn.TEXTSPLIT(D273,"• "))&lt;&gt;"")*COUNTIF(I:I,SUBSTITUTE(TRIM(_xlfn.TEXTSPLIT(D273,"• ")),CHAR(10),"")))&gt;0,1,IF(D273="All",1,0))
    =3,
    1,
    IF(F273="All",1,0)
))</f>
        <v>0</v>
      </c>
      <c r="N273" s="175" t="e" vm="1">
        <f t="shared" si="71"/>
        <v>#VALUE!</v>
      </c>
      <c r="O273">
        <f t="shared" ref="O273:S282" si="78">IF(O$1="",0,IF(ISNUMBER(SEARCH(O$1,$D273)),1,0))</f>
        <v>0</v>
      </c>
      <c r="P273">
        <f t="shared" si="78"/>
        <v>0</v>
      </c>
      <c r="Q273">
        <f t="shared" si="78"/>
        <v>0</v>
      </c>
      <c r="R273">
        <f t="shared" si="78"/>
        <v>0</v>
      </c>
      <c r="S273">
        <f t="shared" si="78"/>
        <v>0</v>
      </c>
      <c r="T273" s="175"/>
      <c r="U273" s="175"/>
      <c r="V273" s="175"/>
      <c r="W273" t="e" vm="1">
        <f t="shared" si="72"/>
        <v>#VALUE!</v>
      </c>
      <c r="Y273" s="175" t="e" vm="1">
        <f t="shared" si="66"/>
        <v>#VALUE!</v>
      </c>
      <c r="Z273" s="175">
        <f t="shared" si="76"/>
        <v>0</v>
      </c>
      <c r="AA273" s="175">
        <f t="shared" si="76"/>
        <v>0</v>
      </c>
      <c r="AB273" s="175">
        <f t="shared" si="76"/>
        <v>0</v>
      </c>
      <c r="AC273" s="175">
        <f t="shared" si="76"/>
        <v>0</v>
      </c>
      <c r="AD273" t="e" vm="1">
        <f t="shared" si="73"/>
        <v>#VALUE!</v>
      </c>
      <c r="AF273" s="175" t="e" vm="1">
        <f t="shared" si="74"/>
        <v>#VALUE!</v>
      </c>
      <c r="AG273" s="175">
        <f t="shared" si="74"/>
        <v>0</v>
      </c>
      <c r="AH273" t="e" vm="1">
        <f t="shared" si="75"/>
        <v>#VALUE!</v>
      </c>
    </row>
    <row r="274" spans="1:34" ht="55.15">
      <c r="A274" t="s">
        <v>388</v>
      </c>
      <c r="B274" t="s">
        <v>388</v>
      </c>
      <c r="C274" s="172" t="s">
        <v>99</v>
      </c>
      <c r="D274" s="172" t="s">
        <v>104</v>
      </c>
      <c r="E274" t="s">
        <v>263</v>
      </c>
      <c r="F274" t="s">
        <v>105</v>
      </c>
      <c r="G274" cm="1">
        <f t="array" ref="G274">IF(OR(ISERROR($I$2),ISERROR($J$2),ISERROR($K$2)),0,IF(
    IF(SUMPRODUCT((TRIM(_xlfn.TEXTSPLIT(C274,"• "))&lt;&gt;"")*COUNTIF(J:J,SUBSTITUTE(TRIM(_xlfn.TEXTSPLIT(C274,"• ")),CHAR(10),"")))&gt;0,1,IF(C274="All",1,0))
    +
    IF(SUMPRODUCT((TRIM(_xlfn.TEXTSPLIT(E274,","))&lt;&gt;"")*COUNTIF(K:K,TRIM(_xlfn.TEXTSPLIT(E274,","))))&gt;0,1,IF(E274="All",1,0))
    +
    IF(SUMPRODUCT((TRIM(_xlfn.TEXTSPLIT(D274,"• "))&lt;&gt;"")*COUNTIF(I:I,SUBSTITUTE(TRIM(_xlfn.TEXTSPLIT(D274,"• ")),CHAR(10),"")))&gt;0,1,IF(D274="All",1,0))
    =3,
    1,
    IF(F274="All",1,0)
))</f>
        <v>0</v>
      </c>
      <c r="N274" s="175" t="e" vm="1">
        <f t="shared" si="71"/>
        <v>#VALUE!</v>
      </c>
      <c r="O274">
        <f t="shared" si="78"/>
        <v>0</v>
      </c>
      <c r="P274">
        <f t="shared" si="78"/>
        <v>0</v>
      </c>
      <c r="Q274">
        <f t="shared" si="78"/>
        <v>0</v>
      </c>
      <c r="R274">
        <f t="shared" si="78"/>
        <v>0</v>
      </c>
      <c r="S274">
        <f t="shared" si="78"/>
        <v>0</v>
      </c>
      <c r="T274" s="175"/>
      <c r="U274" s="175"/>
      <c r="V274" s="175"/>
      <c r="W274" t="e" vm="1">
        <f t="shared" si="72"/>
        <v>#VALUE!</v>
      </c>
      <c r="Y274" s="175" t="e" vm="1">
        <f t="shared" si="66"/>
        <v>#VALUE!</v>
      </c>
      <c r="Z274" s="175">
        <f t="shared" si="76"/>
        <v>0</v>
      </c>
      <c r="AA274" s="175">
        <f t="shared" si="76"/>
        <v>0</v>
      </c>
      <c r="AB274" s="175">
        <f t="shared" si="76"/>
        <v>0</v>
      </c>
      <c r="AC274" s="175">
        <f t="shared" si="76"/>
        <v>0</v>
      </c>
      <c r="AD274" t="e" vm="1">
        <f t="shared" si="73"/>
        <v>#VALUE!</v>
      </c>
      <c r="AF274" s="175" t="e" vm="1">
        <f t="shared" si="74"/>
        <v>#VALUE!</v>
      </c>
      <c r="AG274" s="175">
        <f t="shared" si="74"/>
        <v>0</v>
      </c>
      <c r="AH274" t="e" vm="1">
        <f t="shared" si="75"/>
        <v>#VALUE!</v>
      </c>
    </row>
    <row r="275" spans="1:34" ht="55.15">
      <c r="A275" t="s">
        <v>389</v>
      </c>
      <c r="B275" t="s">
        <v>389</v>
      </c>
      <c r="C275" s="172" t="s">
        <v>99</v>
      </c>
      <c r="D275" s="172" t="s">
        <v>104</v>
      </c>
      <c r="E275" t="s">
        <v>263</v>
      </c>
      <c r="F275" t="s">
        <v>105</v>
      </c>
      <c r="G275" cm="1">
        <f t="array" ref="G275">IF(OR(ISERROR($I$2),ISERROR($J$2),ISERROR($K$2)),0,IF(
    IF(SUMPRODUCT((TRIM(_xlfn.TEXTSPLIT(C275,"• "))&lt;&gt;"")*COUNTIF(J:J,SUBSTITUTE(TRIM(_xlfn.TEXTSPLIT(C275,"• ")),CHAR(10),"")))&gt;0,1,IF(C275="All",1,0))
    +
    IF(SUMPRODUCT((TRIM(_xlfn.TEXTSPLIT(E275,","))&lt;&gt;"")*COUNTIF(K:K,TRIM(_xlfn.TEXTSPLIT(E275,","))))&gt;0,1,IF(E275="All",1,0))
    +
    IF(SUMPRODUCT((TRIM(_xlfn.TEXTSPLIT(D275,"• "))&lt;&gt;"")*COUNTIF(I:I,SUBSTITUTE(TRIM(_xlfn.TEXTSPLIT(D275,"• ")),CHAR(10),"")))&gt;0,1,IF(D275="All",1,0))
    =3,
    1,
    IF(F275="All",1,0)
))</f>
        <v>0</v>
      </c>
      <c r="N275" s="175" t="e" vm="1">
        <f t="shared" si="71"/>
        <v>#VALUE!</v>
      </c>
      <c r="O275">
        <f t="shared" si="78"/>
        <v>0</v>
      </c>
      <c r="P275">
        <f t="shared" si="78"/>
        <v>0</v>
      </c>
      <c r="Q275">
        <f t="shared" si="78"/>
        <v>0</v>
      </c>
      <c r="R275">
        <f t="shared" si="78"/>
        <v>0</v>
      </c>
      <c r="S275">
        <f t="shared" si="78"/>
        <v>0</v>
      </c>
      <c r="T275" s="175"/>
      <c r="U275" s="175"/>
      <c r="V275" s="175"/>
      <c r="W275" t="e" vm="1">
        <f t="shared" si="72"/>
        <v>#VALUE!</v>
      </c>
      <c r="Y275" s="175" t="e" vm="1">
        <f t="shared" si="66"/>
        <v>#VALUE!</v>
      </c>
      <c r="Z275" s="175">
        <f t="shared" si="76"/>
        <v>0</v>
      </c>
      <c r="AA275" s="175">
        <f t="shared" si="76"/>
        <v>0</v>
      </c>
      <c r="AB275" s="175">
        <f t="shared" si="76"/>
        <v>0</v>
      </c>
      <c r="AC275" s="175">
        <f t="shared" si="76"/>
        <v>0</v>
      </c>
      <c r="AD275" t="e" vm="1">
        <f t="shared" si="73"/>
        <v>#VALUE!</v>
      </c>
      <c r="AF275" s="175" t="e" vm="1">
        <f t="shared" si="74"/>
        <v>#VALUE!</v>
      </c>
      <c r="AG275" s="175">
        <f t="shared" si="74"/>
        <v>0</v>
      </c>
      <c r="AH275" t="e" vm="1">
        <f t="shared" si="75"/>
        <v>#VALUE!</v>
      </c>
    </row>
    <row r="276" spans="1:34" ht="55.15">
      <c r="A276" t="s">
        <v>390</v>
      </c>
      <c r="B276" t="s">
        <v>390</v>
      </c>
      <c r="C276" s="172" t="s">
        <v>99</v>
      </c>
      <c r="D276" s="172" t="s">
        <v>104</v>
      </c>
      <c r="E276" t="s">
        <v>263</v>
      </c>
      <c r="F276" t="s">
        <v>105</v>
      </c>
      <c r="G276" cm="1">
        <f t="array" ref="G276">IF(OR(ISERROR($I$2),ISERROR($J$2),ISERROR($K$2)),0,IF(
    IF(SUMPRODUCT((TRIM(_xlfn.TEXTSPLIT(C276,"• "))&lt;&gt;"")*COUNTIF(J:J,SUBSTITUTE(TRIM(_xlfn.TEXTSPLIT(C276,"• ")),CHAR(10),"")))&gt;0,1,IF(C276="All",1,0))
    +
    IF(SUMPRODUCT((TRIM(_xlfn.TEXTSPLIT(E276,","))&lt;&gt;"")*COUNTIF(K:K,TRIM(_xlfn.TEXTSPLIT(E276,","))))&gt;0,1,IF(E276="All",1,0))
    +
    IF(SUMPRODUCT((TRIM(_xlfn.TEXTSPLIT(D276,"• "))&lt;&gt;"")*COUNTIF(I:I,SUBSTITUTE(TRIM(_xlfn.TEXTSPLIT(D276,"• ")),CHAR(10),"")))&gt;0,1,IF(D276="All",1,0))
    =3,
    1,
    IF(F276="All",1,0)
))</f>
        <v>0</v>
      </c>
      <c r="N276" s="175" t="e" vm="1">
        <f t="shared" si="71"/>
        <v>#VALUE!</v>
      </c>
      <c r="O276">
        <f t="shared" si="78"/>
        <v>0</v>
      </c>
      <c r="P276">
        <f t="shared" si="78"/>
        <v>0</v>
      </c>
      <c r="Q276">
        <f t="shared" si="78"/>
        <v>0</v>
      </c>
      <c r="R276">
        <f t="shared" si="78"/>
        <v>0</v>
      </c>
      <c r="S276">
        <f t="shared" si="78"/>
        <v>0</v>
      </c>
      <c r="T276" s="175"/>
      <c r="U276" s="175"/>
      <c r="V276" s="175"/>
      <c r="W276" t="e" vm="1">
        <f t="shared" si="72"/>
        <v>#VALUE!</v>
      </c>
      <c r="Y276" s="175" t="e" vm="1">
        <f t="shared" si="66"/>
        <v>#VALUE!</v>
      </c>
      <c r="Z276" s="175">
        <f t="shared" si="76"/>
        <v>0</v>
      </c>
      <c r="AA276" s="175">
        <f t="shared" si="76"/>
        <v>0</v>
      </c>
      <c r="AB276" s="175">
        <f t="shared" si="76"/>
        <v>0</v>
      </c>
      <c r="AC276" s="175">
        <f t="shared" si="76"/>
        <v>0</v>
      </c>
      <c r="AD276" t="e" vm="1">
        <f t="shared" si="73"/>
        <v>#VALUE!</v>
      </c>
      <c r="AF276" s="175" t="e" vm="1">
        <f t="shared" si="74"/>
        <v>#VALUE!</v>
      </c>
      <c r="AG276" s="175">
        <f t="shared" si="74"/>
        <v>0</v>
      </c>
      <c r="AH276" t="e" vm="1">
        <f t="shared" si="75"/>
        <v>#VALUE!</v>
      </c>
    </row>
    <row r="277" spans="1:34" ht="55.15">
      <c r="A277" t="s">
        <v>391</v>
      </c>
      <c r="B277" t="s">
        <v>391</v>
      </c>
      <c r="C277" s="172" t="s">
        <v>99</v>
      </c>
      <c r="D277" s="172" t="s">
        <v>104</v>
      </c>
      <c r="E277" t="s">
        <v>263</v>
      </c>
      <c r="F277" t="s">
        <v>105</v>
      </c>
      <c r="G277" cm="1">
        <f t="array" ref="G277">IF(OR(ISERROR($I$2),ISERROR($J$2),ISERROR($K$2)),0,IF(
    IF(SUMPRODUCT((TRIM(_xlfn.TEXTSPLIT(C277,"• "))&lt;&gt;"")*COUNTIF(J:J,SUBSTITUTE(TRIM(_xlfn.TEXTSPLIT(C277,"• ")),CHAR(10),"")))&gt;0,1,IF(C277="All",1,0))
    +
    IF(SUMPRODUCT((TRIM(_xlfn.TEXTSPLIT(E277,","))&lt;&gt;"")*COUNTIF(K:K,TRIM(_xlfn.TEXTSPLIT(E277,","))))&gt;0,1,IF(E277="All",1,0))
    +
    IF(SUMPRODUCT((TRIM(_xlfn.TEXTSPLIT(D277,"• "))&lt;&gt;"")*COUNTIF(I:I,SUBSTITUTE(TRIM(_xlfn.TEXTSPLIT(D277,"• ")),CHAR(10),"")))&gt;0,1,IF(D277="All",1,0))
    =3,
    1,
    IF(F277="All",1,0)
))</f>
        <v>0</v>
      </c>
      <c r="N277" s="175" t="e" vm="1">
        <f t="shared" si="71"/>
        <v>#VALUE!</v>
      </c>
      <c r="O277">
        <f t="shared" si="78"/>
        <v>0</v>
      </c>
      <c r="P277">
        <f t="shared" si="78"/>
        <v>0</v>
      </c>
      <c r="Q277">
        <f t="shared" si="78"/>
        <v>0</v>
      </c>
      <c r="R277">
        <f t="shared" si="78"/>
        <v>0</v>
      </c>
      <c r="S277">
        <f t="shared" si="78"/>
        <v>0</v>
      </c>
      <c r="T277" s="175"/>
      <c r="U277" s="175"/>
      <c r="V277" s="175"/>
      <c r="W277" t="e" vm="1">
        <f t="shared" si="72"/>
        <v>#VALUE!</v>
      </c>
      <c r="Y277" s="175" t="e" vm="1">
        <f t="shared" si="66"/>
        <v>#VALUE!</v>
      </c>
      <c r="Z277" s="175">
        <f t="shared" si="76"/>
        <v>0</v>
      </c>
      <c r="AA277" s="175">
        <f t="shared" si="76"/>
        <v>0</v>
      </c>
      <c r="AB277" s="175">
        <f t="shared" si="76"/>
        <v>0</v>
      </c>
      <c r="AC277" s="175">
        <f t="shared" si="76"/>
        <v>0</v>
      </c>
      <c r="AD277" t="e" vm="1">
        <f t="shared" si="73"/>
        <v>#VALUE!</v>
      </c>
      <c r="AF277" s="175" t="e" vm="1">
        <f t="shared" si="74"/>
        <v>#VALUE!</v>
      </c>
      <c r="AG277" s="175">
        <f t="shared" si="74"/>
        <v>0</v>
      </c>
      <c r="AH277" t="e" vm="1">
        <f t="shared" si="75"/>
        <v>#VALUE!</v>
      </c>
    </row>
    <row r="278" spans="1:34" ht="55.15">
      <c r="A278" t="s">
        <v>392</v>
      </c>
      <c r="B278" t="s">
        <v>392</v>
      </c>
      <c r="C278" s="172" t="s">
        <v>99</v>
      </c>
      <c r="D278" s="172" t="s">
        <v>104</v>
      </c>
      <c r="E278" t="s">
        <v>263</v>
      </c>
      <c r="F278" t="s">
        <v>105</v>
      </c>
      <c r="G278" cm="1">
        <f t="array" ref="G278">IF(OR(ISERROR($I$2),ISERROR($J$2),ISERROR($K$2)),0,IF(
    IF(SUMPRODUCT((TRIM(_xlfn.TEXTSPLIT(C278,"• "))&lt;&gt;"")*COUNTIF(J:J,SUBSTITUTE(TRIM(_xlfn.TEXTSPLIT(C278,"• ")),CHAR(10),"")))&gt;0,1,IF(C278="All",1,0))
    +
    IF(SUMPRODUCT((TRIM(_xlfn.TEXTSPLIT(E278,","))&lt;&gt;"")*COUNTIF(K:K,TRIM(_xlfn.TEXTSPLIT(E278,","))))&gt;0,1,IF(E278="All",1,0))
    +
    IF(SUMPRODUCT((TRIM(_xlfn.TEXTSPLIT(D278,"• "))&lt;&gt;"")*COUNTIF(I:I,SUBSTITUTE(TRIM(_xlfn.TEXTSPLIT(D278,"• ")),CHAR(10),"")))&gt;0,1,IF(D278="All",1,0))
    =3,
    1,
    IF(F278="All",1,0)
))</f>
        <v>0</v>
      </c>
      <c r="N278" s="175" t="e" vm="1">
        <f t="shared" si="71"/>
        <v>#VALUE!</v>
      </c>
      <c r="O278">
        <f t="shared" si="78"/>
        <v>0</v>
      </c>
      <c r="P278">
        <f t="shared" si="78"/>
        <v>0</v>
      </c>
      <c r="Q278">
        <f t="shared" si="78"/>
        <v>0</v>
      </c>
      <c r="R278">
        <f t="shared" si="78"/>
        <v>0</v>
      </c>
      <c r="S278">
        <f t="shared" si="78"/>
        <v>0</v>
      </c>
      <c r="T278" s="175"/>
      <c r="U278" s="175"/>
      <c r="V278" s="175"/>
      <c r="W278" t="e" vm="1">
        <f t="shared" si="72"/>
        <v>#VALUE!</v>
      </c>
      <c r="Y278" s="175" t="e" vm="1">
        <f t="shared" si="66"/>
        <v>#VALUE!</v>
      </c>
      <c r="Z278" s="175">
        <f t="shared" si="76"/>
        <v>0</v>
      </c>
      <c r="AA278" s="175">
        <f t="shared" si="76"/>
        <v>0</v>
      </c>
      <c r="AB278" s="175">
        <f t="shared" si="76"/>
        <v>0</v>
      </c>
      <c r="AC278" s="175">
        <f t="shared" si="76"/>
        <v>0</v>
      </c>
      <c r="AD278" t="e" vm="1">
        <f t="shared" si="73"/>
        <v>#VALUE!</v>
      </c>
      <c r="AF278" s="175" t="e" vm="1">
        <f t="shared" si="74"/>
        <v>#VALUE!</v>
      </c>
      <c r="AG278" s="175">
        <f t="shared" si="74"/>
        <v>0</v>
      </c>
      <c r="AH278" t="e" vm="1">
        <f t="shared" si="75"/>
        <v>#VALUE!</v>
      </c>
    </row>
    <row r="279" spans="1:34" ht="55.15">
      <c r="A279" t="s">
        <v>393</v>
      </c>
      <c r="B279" t="s">
        <v>393</v>
      </c>
      <c r="C279" s="172" t="s">
        <v>99</v>
      </c>
      <c r="D279" s="172" t="s">
        <v>104</v>
      </c>
      <c r="E279" t="s">
        <v>263</v>
      </c>
      <c r="F279" t="s">
        <v>105</v>
      </c>
      <c r="G279" cm="1">
        <f t="array" ref="G279">IF(OR(ISERROR($I$2),ISERROR($J$2),ISERROR($K$2)),0,IF(
    IF(SUMPRODUCT((TRIM(_xlfn.TEXTSPLIT(C279,"• "))&lt;&gt;"")*COUNTIF(J:J,SUBSTITUTE(TRIM(_xlfn.TEXTSPLIT(C279,"• ")),CHAR(10),"")))&gt;0,1,IF(C279="All",1,0))
    +
    IF(SUMPRODUCT((TRIM(_xlfn.TEXTSPLIT(E279,","))&lt;&gt;"")*COUNTIF(K:K,TRIM(_xlfn.TEXTSPLIT(E279,","))))&gt;0,1,IF(E279="All",1,0))
    +
    IF(SUMPRODUCT((TRIM(_xlfn.TEXTSPLIT(D279,"• "))&lt;&gt;"")*COUNTIF(I:I,SUBSTITUTE(TRIM(_xlfn.TEXTSPLIT(D279,"• ")),CHAR(10),"")))&gt;0,1,IF(D279="All",1,0))
    =3,
    1,
    IF(F279="All",1,0)
))</f>
        <v>0</v>
      </c>
      <c r="N279" s="175" t="e" vm="1">
        <f t="shared" si="71"/>
        <v>#VALUE!</v>
      </c>
      <c r="O279">
        <f t="shared" si="78"/>
        <v>0</v>
      </c>
      <c r="P279">
        <f t="shared" si="78"/>
        <v>0</v>
      </c>
      <c r="Q279">
        <f t="shared" si="78"/>
        <v>0</v>
      </c>
      <c r="R279">
        <f t="shared" si="78"/>
        <v>0</v>
      </c>
      <c r="S279">
        <f t="shared" si="78"/>
        <v>0</v>
      </c>
      <c r="T279" s="175"/>
      <c r="U279" s="175"/>
      <c r="V279" s="175"/>
      <c r="W279" t="e" vm="1">
        <f t="shared" si="72"/>
        <v>#VALUE!</v>
      </c>
      <c r="Y279" s="175" t="e" vm="1">
        <f t="shared" si="66"/>
        <v>#VALUE!</v>
      </c>
      <c r="Z279" s="175">
        <f t="shared" si="76"/>
        <v>0</v>
      </c>
      <c r="AA279" s="175">
        <f t="shared" si="76"/>
        <v>0</v>
      </c>
      <c r="AB279" s="175">
        <f t="shared" si="76"/>
        <v>0</v>
      </c>
      <c r="AC279" s="175">
        <f t="shared" si="76"/>
        <v>0</v>
      </c>
      <c r="AD279" t="e" vm="1">
        <f t="shared" si="73"/>
        <v>#VALUE!</v>
      </c>
      <c r="AF279" s="175" t="e" vm="1">
        <f t="shared" si="74"/>
        <v>#VALUE!</v>
      </c>
      <c r="AG279" s="175">
        <f t="shared" si="74"/>
        <v>0</v>
      </c>
      <c r="AH279" t="e" vm="1">
        <f t="shared" si="75"/>
        <v>#VALUE!</v>
      </c>
    </row>
    <row r="280" spans="1:34" ht="55.15">
      <c r="A280" t="s">
        <v>394</v>
      </c>
      <c r="B280" t="s">
        <v>394</v>
      </c>
      <c r="C280" s="172" t="s">
        <v>99</v>
      </c>
      <c r="D280" s="172" t="s">
        <v>104</v>
      </c>
      <c r="E280" t="s">
        <v>263</v>
      </c>
      <c r="F280" t="s">
        <v>105</v>
      </c>
      <c r="G280" cm="1">
        <f t="array" ref="G280">IF(OR(ISERROR($I$2),ISERROR($J$2),ISERROR($K$2)),0,IF(
    IF(SUMPRODUCT((TRIM(_xlfn.TEXTSPLIT(C280,"• "))&lt;&gt;"")*COUNTIF(J:J,SUBSTITUTE(TRIM(_xlfn.TEXTSPLIT(C280,"• ")),CHAR(10),"")))&gt;0,1,IF(C280="All",1,0))
    +
    IF(SUMPRODUCT((TRIM(_xlfn.TEXTSPLIT(E280,","))&lt;&gt;"")*COUNTIF(K:K,TRIM(_xlfn.TEXTSPLIT(E280,","))))&gt;0,1,IF(E280="All",1,0))
    +
    IF(SUMPRODUCT((TRIM(_xlfn.TEXTSPLIT(D280,"• "))&lt;&gt;"")*COUNTIF(I:I,SUBSTITUTE(TRIM(_xlfn.TEXTSPLIT(D280,"• ")),CHAR(10),"")))&gt;0,1,IF(D280="All",1,0))
    =3,
    1,
    IF(F280="All",1,0)
))</f>
        <v>0</v>
      </c>
      <c r="N280" s="175" t="e" vm="1">
        <f t="shared" si="71"/>
        <v>#VALUE!</v>
      </c>
      <c r="O280">
        <f t="shared" si="78"/>
        <v>0</v>
      </c>
      <c r="P280">
        <f t="shared" si="78"/>
        <v>0</v>
      </c>
      <c r="Q280">
        <f t="shared" si="78"/>
        <v>0</v>
      </c>
      <c r="R280">
        <f t="shared" si="78"/>
        <v>0</v>
      </c>
      <c r="S280">
        <f t="shared" si="78"/>
        <v>0</v>
      </c>
      <c r="T280" s="175"/>
      <c r="U280" s="175"/>
      <c r="V280" s="175"/>
      <c r="W280" t="e" vm="1">
        <f t="shared" si="72"/>
        <v>#VALUE!</v>
      </c>
      <c r="Y280" s="175" t="e" vm="1">
        <f t="shared" si="66"/>
        <v>#VALUE!</v>
      </c>
      <c r="Z280" s="175">
        <f t="shared" si="76"/>
        <v>0</v>
      </c>
      <c r="AA280" s="175">
        <f t="shared" si="76"/>
        <v>0</v>
      </c>
      <c r="AB280" s="175">
        <f t="shared" si="76"/>
        <v>0</v>
      </c>
      <c r="AC280" s="175">
        <f t="shared" si="76"/>
        <v>0</v>
      </c>
      <c r="AD280" t="e" vm="1">
        <f t="shared" si="73"/>
        <v>#VALUE!</v>
      </c>
      <c r="AF280" s="175" t="e" vm="1">
        <f t="shared" si="74"/>
        <v>#VALUE!</v>
      </c>
      <c r="AG280" s="175">
        <f t="shared" si="74"/>
        <v>0</v>
      </c>
      <c r="AH280" t="e" vm="1">
        <f t="shared" si="75"/>
        <v>#VALUE!</v>
      </c>
    </row>
    <row r="281" spans="1:34" ht="55.15">
      <c r="A281" t="s">
        <v>395</v>
      </c>
      <c r="B281" t="s">
        <v>395</v>
      </c>
      <c r="C281" s="172" t="s">
        <v>99</v>
      </c>
      <c r="D281" s="172" t="s">
        <v>104</v>
      </c>
      <c r="E281" t="s">
        <v>263</v>
      </c>
      <c r="F281" t="s">
        <v>105</v>
      </c>
      <c r="G281" cm="1">
        <f t="array" ref="G281">IF(OR(ISERROR($I$2),ISERROR($J$2),ISERROR($K$2)),0,IF(
    IF(SUMPRODUCT((TRIM(_xlfn.TEXTSPLIT(C281,"• "))&lt;&gt;"")*COUNTIF(J:J,SUBSTITUTE(TRIM(_xlfn.TEXTSPLIT(C281,"• ")),CHAR(10),"")))&gt;0,1,IF(C281="All",1,0))
    +
    IF(SUMPRODUCT((TRIM(_xlfn.TEXTSPLIT(E281,","))&lt;&gt;"")*COUNTIF(K:K,TRIM(_xlfn.TEXTSPLIT(E281,","))))&gt;0,1,IF(E281="All",1,0))
    +
    IF(SUMPRODUCT((TRIM(_xlfn.TEXTSPLIT(D281,"• "))&lt;&gt;"")*COUNTIF(I:I,SUBSTITUTE(TRIM(_xlfn.TEXTSPLIT(D281,"• ")),CHAR(10),"")))&gt;0,1,IF(D281="All",1,0))
    =3,
    1,
    IF(F281="All",1,0)
))</f>
        <v>0</v>
      </c>
      <c r="N281" s="175" t="e" vm="1">
        <f t="shared" si="71"/>
        <v>#VALUE!</v>
      </c>
      <c r="O281">
        <f t="shared" si="78"/>
        <v>0</v>
      </c>
      <c r="P281">
        <f t="shared" si="78"/>
        <v>0</v>
      </c>
      <c r="Q281">
        <f t="shared" si="78"/>
        <v>0</v>
      </c>
      <c r="R281">
        <f t="shared" si="78"/>
        <v>0</v>
      </c>
      <c r="S281">
        <f t="shared" si="78"/>
        <v>0</v>
      </c>
      <c r="T281" s="175"/>
      <c r="U281" s="175"/>
      <c r="V281" s="175"/>
      <c r="W281" t="e" vm="1">
        <f t="shared" si="72"/>
        <v>#VALUE!</v>
      </c>
      <c r="Y281" s="175" t="e" vm="1">
        <f t="shared" si="66"/>
        <v>#VALUE!</v>
      </c>
      <c r="Z281" s="175">
        <f t="shared" si="76"/>
        <v>0</v>
      </c>
      <c r="AA281" s="175">
        <f t="shared" si="76"/>
        <v>0</v>
      </c>
      <c r="AB281" s="175">
        <f t="shared" si="76"/>
        <v>0</v>
      </c>
      <c r="AC281" s="175">
        <f t="shared" si="76"/>
        <v>0</v>
      </c>
      <c r="AD281" t="e" vm="1">
        <f t="shared" si="73"/>
        <v>#VALUE!</v>
      </c>
      <c r="AF281" s="175" t="e" vm="1">
        <f t="shared" si="74"/>
        <v>#VALUE!</v>
      </c>
      <c r="AG281" s="175">
        <f t="shared" si="74"/>
        <v>0</v>
      </c>
      <c r="AH281" t="e" vm="1">
        <f t="shared" si="75"/>
        <v>#VALUE!</v>
      </c>
    </row>
    <row r="282" spans="1:34" ht="55.15">
      <c r="A282" t="s">
        <v>396</v>
      </c>
      <c r="B282" t="s">
        <v>396</v>
      </c>
      <c r="C282" s="172" t="s">
        <v>99</v>
      </c>
      <c r="D282" s="172" t="s">
        <v>104</v>
      </c>
      <c r="E282" t="s">
        <v>263</v>
      </c>
      <c r="F282" t="s">
        <v>105</v>
      </c>
      <c r="G282" cm="1">
        <f t="array" ref="G282">IF(OR(ISERROR($I$2),ISERROR($J$2),ISERROR($K$2)),0,IF(
    IF(SUMPRODUCT((TRIM(_xlfn.TEXTSPLIT(C282,"• "))&lt;&gt;"")*COUNTIF(J:J,SUBSTITUTE(TRIM(_xlfn.TEXTSPLIT(C282,"• ")),CHAR(10),"")))&gt;0,1,IF(C282="All",1,0))
    +
    IF(SUMPRODUCT((TRIM(_xlfn.TEXTSPLIT(E282,","))&lt;&gt;"")*COUNTIF(K:K,TRIM(_xlfn.TEXTSPLIT(E282,","))))&gt;0,1,IF(E282="All",1,0))
    +
    IF(SUMPRODUCT((TRIM(_xlfn.TEXTSPLIT(D282,"• "))&lt;&gt;"")*COUNTIF(I:I,SUBSTITUTE(TRIM(_xlfn.TEXTSPLIT(D282,"• ")),CHAR(10),"")))&gt;0,1,IF(D282="All",1,0))
    =3,
    1,
    IF(F282="All",1,0)
))</f>
        <v>0</v>
      </c>
      <c r="N282" s="175" t="e" vm="1">
        <f t="shared" si="71"/>
        <v>#VALUE!</v>
      </c>
      <c r="O282">
        <f t="shared" si="78"/>
        <v>0</v>
      </c>
      <c r="P282">
        <f t="shared" si="78"/>
        <v>0</v>
      </c>
      <c r="Q282">
        <f t="shared" si="78"/>
        <v>0</v>
      </c>
      <c r="R282">
        <f t="shared" si="78"/>
        <v>0</v>
      </c>
      <c r="S282">
        <f t="shared" si="78"/>
        <v>0</v>
      </c>
      <c r="T282" s="175"/>
      <c r="U282" s="175"/>
      <c r="V282" s="175"/>
      <c r="W282" t="e" vm="1">
        <f t="shared" si="72"/>
        <v>#VALUE!</v>
      </c>
      <c r="Y282" s="175" t="e" vm="1">
        <f t="shared" si="66"/>
        <v>#VALUE!</v>
      </c>
      <c r="Z282" s="175">
        <f t="shared" si="76"/>
        <v>0</v>
      </c>
      <c r="AA282" s="175">
        <f t="shared" si="76"/>
        <v>0</v>
      </c>
      <c r="AB282" s="175">
        <f t="shared" si="76"/>
        <v>0</v>
      </c>
      <c r="AC282" s="175">
        <f t="shared" si="76"/>
        <v>0</v>
      </c>
      <c r="AD282" t="e" vm="1">
        <f t="shared" si="73"/>
        <v>#VALUE!</v>
      </c>
      <c r="AF282" s="175" t="e" vm="1">
        <f t="shared" si="74"/>
        <v>#VALUE!</v>
      </c>
      <c r="AG282" s="175">
        <f t="shared" si="74"/>
        <v>0</v>
      </c>
      <c r="AH282" t="e" vm="1">
        <f t="shared" si="75"/>
        <v>#VALUE!</v>
      </c>
    </row>
    <row r="283" spans="1:34" ht="55.15">
      <c r="A283" t="s">
        <v>397</v>
      </c>
      <c r="B283" t="s">
        <v>397</v>
      </c>
      <c r="C283" s="172" t="s">
        <v>99</v>
      </c>
      <c r="D283" s="172" t="s">
        <v>104</v>
      </c>
      <c r="E283" t="s">
        <v>263</v>
      </c>
      <c r="F283" t="s">
        <v>105</v>
      </c>
      <c r="G283" cm="1">
        <f t="array" ref="G283">IF(OR(ISERROR($I$2),ISERROR($J$2),ISERROR($K$2)),0,IF(
    IF(SUMPRODUCT((TRIM(_xlfn.TEXTSPLIT(C283,"• "))&lt;&gt;"")*COUNTIF(J:J,SUBSTITUTE(TRIM(_xlfn.TEXTSPLIT(C283,"• ")),CHAR(10),"")))&gt;0,1,IF(C283="All",1,0))
    +
    IF(SUMPRODUCT((TRIM(_xlfn.TEXTSPLIT(E283,","))&lt;&gt;"")*COUNTIF(K:K,TRIM(_xlfn.TEXTSPLIT(E283,","))))&gt;0,1,IF(E283="All",1,0))
    +
    IF(SUMPRODUCT((TRIM(_xlfn.TEXTSPLIT(D283,"• "))&lt;&gt;"")*COUNTIF(I:I,SUBSTITUTE(TRIM(_xlfn.TEXTSPLIT(D283,"• ")),CHAR(10),"")))&gt;0,1,IF(D283="All",1,0))
    =3,
    1,
    IF(F283="All",1,0)
))</f>
        <v>0</v>
      </c>
      <c r="N283" s="175" t="e" vm="1">
        <f t="shared" si="71"/>
        <v>#VALUE!</v>
      </c>
      <c r="O283">
        <f t="shared" ref="O283:S292" si="79">IF(O$1="",0,IF(ISNUMBER(SEARCH(O$1,$D283)),1,0))</f>
        <v>0</v>
      </c>
      <c r="P283">
        <f t="shared" si="79"/>
        <v>0</v>
      </c>
      <c r="Q283">
        <f t="shared" si="79"/>
        <v>0</v>
      </c>
      <c r="R283">
        <f t="shared" si="79"/>
        <v>0</v>
      </c>
      <c r="S283">
        <f t="shared" si="79"/>
        <v>0</v>
      </c>
      <c r="T283" s="175"/>
      <c r="U283" s="175"/>
      <c r="V283" s="175"/>
      <c r="W283" t="e" vm="1">
        <f t="shared" si="72"/>
        <v>#VALUE!</v>
      </c>
      <c r="Y283" s="175" t="e" vm="1">
        <f t="shared" si="66"/>
        <v>#VALUE!</v>
      </c>
      <c r="Z283" s="175">
        <f t="shared" si="76"/>
        <v>0</v>
      </c>
      <c r="AA283" s="175">
        <f t="shared" si="76"/>
        <v>0</v>
      </c>
      <c r="AB283" s="175">
        <f t="shared" si="76"/>
        <v>0</v>
      </c>
      <c r="AC283" s="175">
        <f t="shared" si="76"/>
        <v>0</v>
      </c>
      <c r="AD283" t="e" vm="1">
        <f t="shared" si="73"/>
        <v>#VALUE!</v>
      </c>
      <c r="AF283" s="175" t="e" vm="1">
        <f t="shared" si="74"/>
        <v>#VALUE!</v>
      </c>
      <c r="AG283" s="175">
        <f t="shared" si="74"/>
        <v>0</v>
      </c>
      <c r="AH283" t="e" vm="1">
        <f t="shared" si="75"/>
        <v>#VALUE!</v>
      </c>
    </row>
    <row r="284" spans="1:34" ht="55.15">
      <c r="A284" t="s">
        <v>398</v>
      </c>
      <c r="B284" t="s">
        <v>398</v>
      </c>
      <c r="C284" s="172" t="s">
        <v>99</v>
      </c>
      <c r="D284" s="172" t="s">
        <v>104</v>
      </c>
      <c r="E284" t="s">
        <v>263</v>
      </c>
      <c r="F284" t="s">
        <v>105</v>
      </c>
      <c r="G284" cm="1">
        <f t="array" ref="G284">IF(OR(ISERROR($I$2),ISERROR($J$2),ISERROR($K$2)),0,IF(
    IF(SUMPRODUCT((TRIM(_xlfn.TEXTSPLIT(C284,"• "))&lt;&gt;"")*COUNTIF(J:J,SUBSTITUTE(TRIM(_xlfn.TEXTSPLIT(C284,"• ")),CHAR(10),"")))&gt;0,1,IF(C284="All",1,0))
    +
    IF(SUMPRODUCT((TRIM(_xlfn.TEXTSPLIT(E284,","))&lt;&gt;"")*COUNTIF(K:K,TRIM(_xlfn.TEXTSPLIT(E284,","))))&gt;0,1,IF(E284="All",1,0))
    +
    IF(SUMPRODUCT((TRIM(_xlfn.TEXTSPLIT(D284,"• "))&lt;&gt;"")*COUNTIF(I:I,SUBSTITUTE(TRIM(_xlfn.TEXTSPLIT(D284,"• ")),CHAR(10),"")))&gt;0,1,IF(D284="All",1,0))
    =3,
    1,
    IF(F284="All",1,0)
))</f>
        <v>0</v>
      </c>
      <c r="N284" s="175" t="e" vm="1">
        <f t="shared" si="71"/>
        <v>#VALUE!</v>
      </c>
      <c r="O284">
        <f t="shared" si="79"/>
        <v>0</v>
      </c>
      <c r="P284">
        <f t="shared" si="79"/>
        <v>0</v>
      </c>
      <c r="Q284">
        <f t="shared" si="79"/>
        <v>0</v>
      </c>
      <c r="R284">
        <f t="shared" si="79"/>
        <v>0</v>
      </c>
      <c r="S284">
        <f t="shared" si="79"/>
        <v>0</v>
      </c>
      <c r="T284" s="175"/>
      <c r="U284" s="175"/>
      <c r="V284" s="175"/>
      <c r="W284" t="e" vm="1">
        <f t="shared" si="72"/>
        <v>#VALUE!</v>
      </c>
      <c r="Y284" s="175" t="e" vm="1">
        <f t="shared" si="66"/>
        <v>#VALUE!</v>
      </c>
      <c r="Z284" s="175">
        <f t="shared" si="76"/>
        <v>0</v>
      </c>
      <c r="AA284" s="175">
        <f t="shared" si="76"/>
        <v>0</v>
      </c>
      <c r="AB284" s="175">
        <f t="shared" si="76"/>
        <v>0</v>
      </c>
      <c r="AC284" s="175">
        <f t="shared" si="76"/>
        <v>0</v>
      </c>
      <c r="AD284" t="e" vm="1">
        <f t="shared" si="73"/>
        <v>#VALUE!</v>
      </c>
      <c r="AF284" s="175" t="e" vm="1">
        <f t="shared" si="74"/>
        <v>#VALUE!</v>
      </c>
      <c r="AG284" s="175">
        <f t="shared" si="74"/>
        <v>0</v>
      </c>
      <c r="AH284" t="e" vm="1">
        <f t="shared" si="75"/>
        <v>#VALUE!</v>
      </c>
    </row>
    <row r="285" spans="1:34" ht="55.15">
      <c r="A285" t="s">
        <v>399</v>
      </c>
      <c r="B285" t="s">
        <v>399</v>
      </c>
      <c r="C285" s="172" t="s">
        <v>99</v>
      </c>
      <c r="D285" s="172" t="s">
        <v>104</v>
      </c>
      <c r="E285" t="s">
        <v>263</v>
      </c>
      <c r="F285" t="s">
        <v>105</v>
      </c>
      <c r="G285" cm="1">
        <f t="array" ref="G285">IF(OR(ISERROR($I$2),ISERROR($J$2),ISERROR($K$2)),0,IF(
    IF(SUMPRODUCT((TRIM(_xlfn.TEXTSPLIT(C285,"• "))&lt;&gt;"")*COUNTIF(J:J,SUBSTITUTE(TRIM(_xlfn.TEXTSPLIT(C285,"• ")),CHAR(10),"")))&gt;0,1,IF(C285="All",1,0))
    +
    IF(SUMPRODUCT((TRIM(_xlfn.TEXTSPLIT(E285,","))&lt;&gt;"")*COUNTIF(K:K,TRIM(_xlfn.TEXTSPLIT(E285,","))))&gt;0,1,IF(E285="All",1,0))
    +
    IF(SUMPRODUCT((TRIM(_xlfn.TEXTSPLIT(D285,"• "))&lt;&gt;"")*COUNTIF(I:I,SUBSTITUTE(TRIM(_xlfn.TEXTSPLIT(D285,"• ")),CHAR(10),"")))&gt;0,1,IF(D285="All",1,0))
    =3,
    1,
    IF(F285="All",1,0)
))</f>
        <v>0</v>
      </c>
      <c r="N285" s="175" t="e" vm="1">
        <f t="shared" si="71"/>
        <v>#VALUE!</v>
      </c>
      <c r="O285">
        <f t="shared" si="79"/>
        <v>0</v>
      </c>
      <c r="P285">
        <f t="shared" si="79"/>
        <v>0</v>
      </c>
      <c r="Q285">
        <f t="shared" si="79"/>
        <v>0</v>
      </c>
      <c r="R285">
        <f t="shared" si="79"/>
        <v>0</v>
      </c>
      <c r="S285">
        <f t="shared" si="79"/>
        <v>0</v>
      </c>
      <c r="T285" s="175"/>
      <c r="U285" s="175"/>
      <c r="V285" s="175"/>
      <c r="W285" t="e" vm="1">
        <f t="shared" si="72"/>
        <v>#VALUE!</v>
      </c>
      <c r="Y285" s="175" t="e" vm="1">
        <f t="shared" si="66"/>
        <v>#VALUE!</v>
      </c>
      <c r="Z285" s="175">
        <f t="shared" si="76"/>
        <v>0</v>
      </c>
      <c r="AA285" s="175">
        <f t="shared" si="76"/>
        <v>0</v>
      </c>
      <c r="AB285" s="175">
        <f t="shared" si="76"/>
        <v>0</v>
      </c>
      <c r="AC285" s="175">
        <f t="shared" si="76"/>
        <v>0</v>
      </c>
      <c r="AD285" t="e" vm="1">
        <f t="shared" si="73"/>
        <v>#VALUE!</v>
      </c>
      <c r="AF285" s="175" t="e" vm="1">
        <f t="shared" si="74"/>
        <v>#VALUE!</v>
      </c>
      <c r="AG285" s="175">
        <f t="shared" si="74"/>
        <v>0</v>
      </c>
      <c r="AH285" t="e" vm="1">
        <f t="shared" si="75"/>
        <v>#VALUE!</v>
      </c>
    </row>
    <row r="286" spans="1:34" ht="55.15">
      <c r="A286" t="s">
        <v>400</v>
      </c>
      <c r="B286" t="s">
        <v>400</v>
      </c>
      <c r="C286" s="172" t="s">
        <v>99</v>
      </c>
      <c r="D286" s="172" t="s">
        <v>104</v>
      </c>
      <c r="E286" t="s">
        <v>263</v>
      </c>
      <c r="F286" t="s">
        <v>105</v>
      </c>
      <c r="G286" cm="1">
        <f t="array" ref="G286">IF(OR(ISERROR($I$2),ISERROR($J$2),ISERROR($K$2)),0,IF(
    IF(SUMPRODUCT((TRIM(_xlfn.TEXTSPLIT(C286,"• "))&lt;&gt;"")*COUNTIF(J:J,SUBSTITUTE(TRIM(_xlfn.TEXTSPLIT(C286,"• ")),CHAR(10),"")))&gt;0,1,IF(C286="All",1,0))
    +
    IF(SUMPRODUCT((TRIM(_xlfn.TEXTSPLIT(E286,","))&lt;&gt;"")*COUNTIF(K:K,TRIM(_xlfn.TEXTSPLIT(E286,","))))&gt;0,1,IF(E286="All",1,0))
    +
    IF(SUMPRODUCT((TRIM(_xlfn.TEXTSPLIT(D286,"• "))&lt;&gt;"")*COUNTIF(I:I,SUBSTITUTE(TRIM(_xlfn.TEXTSPLIT(D286,"• ")),CHAR(10),"")))&gt;0,1,IF(D286="All",1,0))
    =3,
    1,
    IF(F286="All",1,0)
))</f>
        <v>0</v>
      </c>
      <c r="N286" s="175" t="e" vm="1">
        <f t="shared" si="71"/>
        <v>#VALUE!</v>
      </c>
      <c r="O286">
        <f t="shared" si="79"/>
        <v>0</v>
      </c>
      <c r="P286">
        <f t="shared" si="79"/>
        <v>0</v>
      </c>
      <c r="Q286">
        <f t="shared" si="79"/>
        <v>0</v>
      </c>
      <c r="R286">
        <f t="shared" si="79"/>
        <v>0</v>
      </c>
      <c r="S286">
        <f t="shared" si="79"/>
        <v>0</v>
      </c>
      <c r="T286" s="175"/>
      <c r="U286" s="175"/>
      <c r="V286" s="175"/>
      <c r="W286" t="e" vm="1">
        <f t="shared" si="72"/>
        <v>#VALUE!</v>
      </c>
      <c r="Y286" s="175" t="e" vm="1">
        <f t="shared" si="66"/>
        <v>#VALUE!</v>
      </c>
      <c r="Z286" s="175">
        <f t="shared" si="76"/>
        <v>0</v>
      </c>
      <c r="AA286" s="175">
        <f t="shared" si="76"/>
        <v>0</v>
      </c>
      <c r="AB286" s="175">
        <f t="shared" si="76"/>
        <v>0</v>
      </c>
      <c r="AC286" s="175">
        <f t="shared" si="76"/>
        <v>0</v>
      </c>
      <c r="AD286" t="e" vm="1">
        <f t="shared" si="73"/>
        <v>#VALUE!</v>
      </c>
      <c r="AF286" s="175" t="e" vm="1">
        <f t="shared" si="74"/>
        <v>#VALUE!</v>
      </c>
      <c r="AG286" s="175">
        <f t="shared" si="74"/>
        <v>0</v>
      </c>
      <c r="AH286" t="e" vm="1">
        <f t="shared" si="75"/>
        <v>#VALUE!</v>
      </c>
    </row>
    <row r="287" spans="1:34" ht="41.45">
      <c r="A287" t="s">
        <v>401</v>
      </c>
      <c r="B287" t="s">
        <v>401</v>
      </c>
      <c r="C287" s="172" t="s">
        <v>367</v>
      </c>
      <c r="D287" s="172" t="s">
        <v>104</v>
      </c>
      <c r="E287" t="s">
        <v>263</v>
      </c>
      <c r="F287" t="s">
        <v>105</v>
      </c>
      <c r="G287" cm="1">
        <f t="array" ref="G287">IF(OR(ISERROR($I$2),ISERROR($J$2),ISERROR($K$2)),0,IF(
    IF(SUMPRODUCT((TRIM(_xlfn.TEXTSPLIT(C287,"• "))&lt;&gt;"")*COUNTIF(J:J,SUBSTITUTE(TRIM(_xlfn.TEXTSPLIT(C287,"• ")),CHAR(10),"")))&gt;0,1,IF(C287="All",1,0))
    +
    IF(SUMPRODUCT((TRIM(_xlfn.TEXTSPLIT(E287,","))&lt;&gt;"")*COUNTIF(K:K,TRIM(_xlfn.TEXTSPLIT(E287,","))))&gt;0,1,IF(E287="All",1,0))
    +
    IF(SUMPRODUCT((TRIM(_xlfn.TEXTSPLIT(D287,"• "))&lt;&gt;"")*COUNTIF(I:I,SUBSTITUTE(TRIM(_xlfn.TEXTSPLIT(D287,"• ")),CHAR(10),"")))&gt;0,1,IF(D287="All",1,0))
    =3,
    1,
    IF(F287="All",1,0)
))</f>
        <v>0</v>
      </c>
      <c r="N287" s="175" t="e" vm="1">
        <f t="shared" si="71"/>
        <v>#VALUE!</v>
      </c>
      <c r="O287">
        <f t="shared" si="79"/>
        <v>0</v>
      </c>
      <c r="P287">
        <f t="shared" si="79"/>
        <v>0</v>
      </c>
      <c r="Q287">
        <f t="shared" si="79"/>
        <v>0</v>
      </c>
      <c r="R287">
        <f t="shared" si="79"/>
        <v>0</v>
      </c>
      <c r="S287">
        <f t="shared" si="79"/>
        <v>0</v>
      </c>
      <c r="T287" s="175"/>
      <c r="U287" s="175"/>
      <c r="V287" s="175"/>
      <c r="W287" t="e" vm="1">
        <f t="shared" si="72"/>
        <v>#VALUE!</v>
      </c>
      <c r="Y287" s="175" t="e" vm="1">
        <f t="shared" si="66"/>
        <v>#VALUE!</v>
      </c>
      <c r="Z287" s="175">
        <f t="shared" si="76"/>
        <v>0</v>
      </c>
      <c r="AA287" s="175">
        <f t="shared" si="76"/>
        <v>0</v>
      </c>
      <c r="AB287" s="175">
        <f t="shared" si="76"/>
        <v>0</v>
      </c>
      <c r="AC287" s="175">
        <f t="shared" si="76"/>
        <v>0</v>
      </c>
      <c r="AD287" t="e" vm="1">
        <f t="shared" si="73"/>
        <v>#VALUE!</v>
      </c>
      <c r="AF287" s="175" t="e" vm="1">
        <f t="shared" si="74"/>
        <v>#VALUE!</v>
      </c>
      <c r="AG287" s="175">
        <f t="shared" si="74"/>
        <v>0</v>
      </c>
      <c r="AH287" t="e" vm="1">
        <f t="shared" si="75"/>
        <v>#VALUE!</v>
      </c>
    </row>
    <row r="288" spans="1:34" ht="41.45">
      <c r="A288" t="s">
        <v>402</v>
      </c>
      <c r="B288" t="s">
        <v>402</v>
      </c>
      <c r="C288" s="172" t="s">
        <v>384</v>
      </c>
      <c r="D288" s="172" t="s">
        <v>104</v>
      </c>
      <c r="E288" t="s">
        <v>263</v>
      </c>
      <c r="F288" t="s">
        <v>105</v>
      </c>
      <c r="G288" cm="1">
        <f t="array" ref="G288">IF(OR(ISERROR($I$2),ISERROR($J$2),ISERROR($K$2)),0,IF(
    IF(SUMPRODUCT((TRIM(_xlfn.TEXTSPLIT(C288,"• "))&lt;&gt;"")*COUNTIF(J:J,SUBSTITUTE(TRIM(_xlfn.TEXTSPLIT(C288,"• ")),CHAR(10),"")))&gt;0,1,IF(C288="All",1,0))
    +
    IF(SUMPRODUCT((TRIM(_xlfn.TEXTSPLIT(E288,","))&lt;&gt;"")*COUNTIF(K:K,TRIM(_xlfn.TEXTSPLIT(E288,","))))&gt;0,1,IF(E288="All",1,0))
    +
    IF(SUMPRODUCT((TRIM(_xlfn.TEXTSPLIT(D288,"• "))&lt;&gt;"")*COUNTIF(I:I,SUBSTITUTE(TRIM(_xlfn.TEXTSPLIT(D288,"• ")),CHAR(10),"")))&gt;0,1,IF(D288="All",1,0))
    =3,
    1,
    IF(F288="All",1,0)
))</f>
        <v>0</v>
      </c>
      <c r="N288" s="175" t="e" vm="1">
        <f t="shared" si="71"/>
        <v>#VALUE!</v>
      </c>
      <c r="O288">
        <f t="shared" si="79"/>
        <v>0</v>
      </c>
      <c r="P288">
        <f t="shared" si="79"/>
        <v>0</v>
      </c>
      <c r="Q288">
        <f t="shared" si="79"/>
        <v>0</v>
      </c>
      <c r="R288">
        <f t="shared" si="79"/>
        <v>0</v>
      </c>
      <c r="S288">
        <f t="shared" si="79"/>
        <v>0</v>
      </c>
      <c r="T288" s="175"/>
      <c r="U288" s="175"/>
      <c r="V288" s="175"/>
      <c r="W288" t="e" vm="1">
        <f t="shared" si="72"/>
        <v>#VALUE!</v>
      </c>
      <c r="Y288" s="175" t="e" vm="1">
        <f t="shared" si="66"/>
        <v>#VALUE!</v>
      </c>
      <c r="Z288" s="175">
        <f t="shared" si="76"/>
        <v>0</v>
      </c>
      <c r="AA288" s="175">
        <f t="shared" si="76"/>
        <v>0</v>
      </c>
      <c r="AB288" s="175">
        <f t="shared" si="76"/>
        <v>0</v>
      </c>
      <c r="AC288" s="175">
        <f t="shared" si="76"/>
        <v>0</v>
      </c>
      <c r="AD288" t="e" vm="1">
        <f t="shared" si="73"/>
        <v>#VALUE!</v>
      </c>
      <c r="AF288" s="175" t="e" vm="1">
        <f t="shared" si="74"/>
        <v>#VALUE!</v>
      </c>
      <c r="AG288" s="175">
        <f t="shared" si="74"/>
        <v>0</v>
      </c>
      <c r="AH288" t="e" vm="1">
        <f t="shared" si="75"/>
        <v>#VALUE!</v>
      </c>
    </row>
    <row r="289" spans="1:34" ht="41.45">
      <c r="A289" t="s">
        <v>403</v>
      </c>
      <c r="B289" t="s">
        <v>403</v>
      </c>
      <c r="C289" s="172" t="s">
        <v>404</v>
      </c>
      <c r="D289" s="172" t="s">
        <v>104</v>
      </c>
      <c r="E289" t="s">
        <v>263</v>
      </c>
      <c r="F289" t="s">
        <v>105</v>
      </c>
      <c r="G289" cm="1">
        <f t="array" ref="G289">IF(OR(ISERROR($I$2),ISERROR($J$2),ISERROR($K$2)),0,IF(
    IF(SUMPRODUCT((TRIM(_xlfn.TEXTSPLIT(C289,"• "))&lt;&gt;"")*COUNTIF(J:J,SUBSTITUTE(TRIM(_xlfn.TEXTSPLIT(C289,"• ")),CHAR(10),"")))&gt;0,1,IF(C289="All",1,0))
    +
    IF(SUMPRODUCT((TRIM(_xlfn.TEXTSPLIT(E289,","))&lt;&gt;"")*COUNTIF(K:K,TRIM(_xlfn.TEXTSPLIT(E289,","))))&gt;0,1,IF(E289="All",1,0))
    +
    IF(SUMPRODUCT((TRIM(_xlfn.TEXTSPLIT(D289,"• "))&lt;&gt;"")*COUNTIF(I:I,SUBSTITUTE(TRIM(_xlfn.TEXTSPLIT(D289,"• ")),CHAR(10),"")))&gt;0,1,IF(D289="All",1,0))
    =3,
    1,
    IF(F289="All",1,0)
))</f>
        <v>0</v>
      </c>
      <c r="N289" s="175" t="e" vm="1">
        <f t="shared" si="71"/>
        <v>#VALUE!</v>
      </c>
      <c r="O289">
        <f t="shared" si="79"/>
        <v>0</v>
      </c>
      <c r="P289">
        <f t="shared" si="79"/>
        <v>0</v>
      </c>
      <c r="Q289">
        <f t="shared" si="79"/>
        <v>0</v>
      </c>
      <c r="R289">
        <f t="shared" si="79"/>
        <v>0</v>
      </c>
      <c r="S289">
        <f t="shared" si="79"/>
        <v>0</v>
      </c>
      <c r="T289" s="175"/>
      <c r="U289" s="175"/>
      <c r="V289" s="175"/>
      <c r="W289" t="e" vm="1">
        <f t="shared" si="72"/>
        <v>#VALUE!</v>
      </c>
      <c r="Y289" s="175" t="e" vm="1">
        <f t="shared" si="66"/>
        <v>#VALUE!</v>
      </c>
      <c r="Z289" s="175">
        <f t="shared" si="76"/>
        <v>0</v>
      </c>
      <c r="AA289" s="175">
        <f t="shared" si="76"/>
        <v>0</v>
      </c>
      <c r="AB289" s="175">
        <f t="shared" si="76"/>
        <v>0</v>
      </c>
      <c r="AC289" s="175">
        <f t="shared" si="76"/>
        <v>0</v>
      </c>
      <c r="AD289" t="e" vm="1">
        <f t="shared" si="73"/>
        <v>#VALUE!</v>
      </c>
      <c r="AF289" s="175" t="e" vm="1">
        <f t="shared" si="74"/>
        <v>#VALUE!</v>
      </c>
      <c r="AG289" s="175">
        <f t="shared" si="74"/>
        <v>0</v>
      </c>
      <c r="AH289" t="e" vm="1">
        <f t="shared" si="75"/>
        <v>#VALUE!</v>
      </c>
    </row>
    <row r="290" spans="1:34" ht="55.15">
      <c r="A290" t="s">
        <v>405</v>
      </c>
      <c r="B290" t="s">
        <v>405</v>
      </c>
      <c r="C290" s="172" t="s">
        <v>99</v>
      </c>
      <c r="D290" s="172" t="s">
        <v>104</v>
      </c>
      <c r="E290" t="s">
        <v>263</v>
      </c>
      <c r="F290" t="s">
        <v>105</v>
      </c>
      <c r="G290" cm="1">
        <f t="array" ref="G290">IF(OR(ISERROR($I$2),ISERROR($J$2),ISERROR($K$2)),0,IF(
    IF(SUMPRODUCT((TRIM(_xlfn.TEXTSPLIT(C290,"• "))&lt;&gt;"")*COUNTIF(J:J,SUBSTITUTE(TRIM(_xlfn.TEXTSPLIT(C290,"• ")),CHAR(10),"")))&gt;0,1,IF(C290="All",1,0))
    +
    IF(SUMPRODUCT((TRIM(_xlfn.TEXTSPLIT(E290,","))&lt;&gt;"")*COUNTIF(K:K,TRIM(_xlfn.TEXTSPLIT(E290,","))))&gt;0,1,IF(E290="All",1,0))
    +
    IF(SUMPRODUCT((TRIM(_xlfn.TEXTSPLIT(D290,"• "))&lt;&gt;"")*COUNTIF(I:I,SUBSTITUTE(TRIM(_xlfn.TEXTSPLIT(D290,"• ")),CHAR(10),"")))&gt;0,1,IF(D290="All",1,0))
    =3,
    1,
    IF(F290="All",1,0)
))</f>
        <v>0</v>
      </c>
      <c r="N290" s="175" t="e" vm="1">
        <f t="shared" si="71"/>
        <v>#VALUE!</v>
      </c>
      <c r="O290">
        <f t="shared" si="79"/>
        <v>0</v>
      </c>
      <c r="P290">
        <f t="shared" si="79"/>
        <v>0</v>
      </c>
      <c r="Q290">
        <f t="shared" si="79"/>
        <v>0</v>
      </c>
      <c r="R290">
        <f t="shared" si="79"/>
        <v>0</v>
      </c>
      <c r="S290">
        <f t="shared" si="79"/>
        <v>0</v>
      </c>
      <c r="T290" s="175"/>
      <c r="U290" s="175"/>
      <c r="V290" s="175"/>
      <c r="W290" t="e" vm="1">
        <f t="shared" si="72"/>
        <v>#VALUE!</v>
      </c>
      <c r="Y290" s="175" t="e" vm="1">
        <f t="shared" si="66"/>
        <v>#VALUE!</v>
      </c>
      <c r="Z290" s="175">
        <f t="shared" si="76"/>
        <v>0</v>
      </c>
      <c r="AA290" s="175">
        <f t="shared" si="76"/>
        <v>0</v>
      </c>
      <c r="AB290" s="175">
        <f t="shared" si="76"/>
        <v>0</v>
      </c>
      <c r="AC290" s="175">
        <f t="shared" si="76"/>
        <v>0</v>
      </c>
      <c r="AD290" t="e" vm="1">
        <f t="shared" si="73"/>
        <v>#VALUE!</v>
      </c>
      <c r="AF290" s="175" t="e" vm="1">
        <f t="shared" si="74"/>
        <v>#VALUE!</v>
      </c>
      <c r="AG290" s="175">
        <f t="shared" si="74"/>
        <v>0</v>
      </c>
      <c r="AH290" t="e" vm="1">
        <f t="shared" si="75"/>
        <v>#VALUE!</v>
      </c>
    </row>
    <row r="291" spans="1:34" ht="55.15">
      <c r="A291" t="s">
        <v>406</v>
      </c>
      <c r="B291" t="s">
        <v>406</v>
      </c>
      <c r="C291" s="172" t="s">
        <v>99</v>
      </c>
      <c r="D291" s="172" t="s">
        <v>104</v>
      </c>
      <c r="E291" t="s">
        <v>263</v>
      </c>
      <c r="F291" t="s">
        <v>105</v>
      </c>
      <c r="G291" cm="1">
        <f t="array" ref="G291">IF(OR(ISERROR($I$2),ISERROR($J$2),ISERROR($K$2)),0,IF(
    IF(SUMPRODUCT((TRIM(_xlfn.TEXTSPLIT(C291,"• "))&lt;&gt;"")*COUNTIF(J:J,SUBSTITUTE(TRIM(_xlfn.TEXTSPLIT(C291,"• ")),CHAR(10),"")))&gt;0,1,IF(C291="All",1,0))
    +
    IF(SUMPRODUCT((TRIM(_xlfn.TEXTSPLIT(E291,","))&lt;&gt;"")*COUNTIF(K:K,TRIM(_xlfn.TEXTSPLIT(E291,","))))&gt;0,1,IF(E291="All",1,0))
    +
    IF(SUMPRODUCT((TRIM(_xlfn.TEXTSPLIT(D291,"• "))&lt;&gt;"")*COUNTIF(I:I,SUBSTITUTE(TRIM(_xlfn.TEXTSPLIT(D291,"• ")),CHAR(10),"")))&gt;0,1,IF(D291="All",1,0))
    =3,
    1,
    IF(F291="All",1,0)
))</f>
        <v>0</v>
      </c>
      <c r="N291" s="175" t="e" vm="1">
        <f t="shared" ref="N291:N322" si="80">IF(N$1="",0,IF(ISNUMBER(SEARCH(N$1,$D291)),1,0))</f>
        <v>#VALUE!</v>
      </c>
      <c r="O291">
        <f t="shared" si="79"/>
        <v>0</v>
      </c>
      <c r="P291">
        <f t="shared" si="79"/>
        <v>0</v>
      </c>
      <c r="Q291">
        <f t="shared" si="79"/>
        <v>0</v>
      </c>
      <c r="R291">
        <f t="shared" si="79"/>
        <v>0</v>
      </c>
      <c r="S291">
        <f t="shared" si="79"/>
        <v>0</v>
      </c>
      <c r="T291" s="175"/>
      <c r="U291" s="175"/>
      <c r="V291" s="175"/>
      <c r="W291" t="e" vm="1">
        <f t="shared" si="72"/>
        <v>#VALUE!</v>
      </c>
      <c r="Y291" s="175" t="e" vm="1">
        <f t="shared" si="66"/>
        <v>#VALUE!</v>
      </c>
      <c r="Z291" s="175">
        <f t="shared" si="76"/>
        <v>0</v>
      </c>
      <c r="AA291" s="175">
        <f t="shared" si="76"/>
        <v>0</v>
      </c>
      <c r="AB291" s="175">
        <f t="shared" si="76"/>
        <v>0</v>
      </c>
      <c r="AC291" s="175">
        <f t="shared" si="76"/>
        <v>0</v>
      </c>
      <c r="AD291" t="e" vm="1">
        <f t="shared" si="73"/>
        <v>#VALUE!</v>
      </c>
      <c r="AF291" s="175" t="e" vm="1">
        <f t="shared" si="74"/>
        <v>#VALUE!</v>
      </c>
      <c r="AG291" s="175">
        <f t="shared" si="74"/>
        <v>0</v>
      </c>
      <c r="AH291" t="e" vm="1">
        <f t="shared" si="75"/>
        <v>#VALUE!</v>
      </c>
    </row>
    <row r="292" spans="1:34" ht="55.15">
      <c r="A292" t="s">
        <v>407</v>
      </c>
      <c r="B292" t="s">
        <v>407</v>
      </c>
      <c r="C292" s="172" t="s">
        <v>99</v>
      </c>
      <c r="D292" s="172" t="s">
        <v>104</v>
      </c>
      <c r="E292" t="s">
        <v>263</v>
      </c>
      <c r="F292" t="s">
        <v>105</v>
      </c>
      <c r="G292" cm="1">
        <f t="array" ref="G292">IF(OR(ISERROR($I$2),ISERROR($J$2),ISERROR($K$2)),0,IF(
    IF(SUMPRODUCT((TRIM(_xlfn.TEXTSPLIT(C292,"• "))&lt;&gt;"")*COUNTIF(J:J,SUBSTITUTE(TRIM(_xlfn.TEXTSPLIT(C292,"• ")),CHAR(10),"")))&gt;0,1,IF(C292="All",1,0))
    +
    IF(SUMPRODUCT((TRIM(_xlfn.TEXTSPLIT(E292,","))&lt;&gt;"")*COUNTIF(K:K,TRIM(_xlfn.TEXTSPLIT(E292,","))))&gt;0,1,IF(E292="All",1,0))
    +
    IF(SUMPRODUCT((TRIM(_xlfn.TEXTSPLIT(D292,"• "))&lt;&gt;"")*COUNTIF(I:I,SUBSTITUTE(TRIM(_xlfn.TEXTSPLIT(D292,"• ")),CHAR(10),"")))&gt;0,1,IF(D292="All",1,0))
    =3,
    1,
    IF(F292="All",1,0)
))</f>
        <v>0</v>
      </c>
      <c r="N292" s="175" t="e" vm="1">
        <f t="shared" si="80"/>
        <v>#VALUE!</v>
      </c>
      <c r="O292">
        <f t="shared" si="79"/>
        <v>0</v>
      </c>
      <c r="P292">
        <f t="shared" si="79"/>
        <v>0</v>
      </c>
      <c r="Q292">
        <f t="shared" si="79"/>
        <v>0</v>
      </c>
      <c r="R292">
        <f t="shared" si="79"/>
        <v>0</v>
      </c>
      <c r="S292">
        <f t="shared" si="79"/>
        <v>0</v>
      </c>
      <c r="T292" s="175"/>
      <c r="U292" s="175"/>
      <c r="V292" s="175"/>
      <c r="W292" t="e" vm="1">
        <f t="shared" si="72"/>
        <v>#VALUE!</v>
      </c>
      <c r="Y292" s="175" t="e" vm="1">
        <f t="shared" si="66"/>
        <v>#VALUE!</v>
      </c>
      <c r="Z292" s="175">
        <f t="shared" si="76"/>
        <v>0</v>
      </c>
      <c r="AA292" s="175">
        <f t="shared" si="76"/>
        <v>0</v>
      </c>
      <c r="AB292" s="175">
        <f t="shared" si="76"/>
        <v>0</v>
      </c>
      <c r="AC292" s="175">
        <f t="shared" si="76"/>
        <v>0</v>
      </c>
      <c r="AD292" t="e" vm="1">
        <f t="shared" si="73"/>
        <v>#VALUE!</v>
      </c>
      <c r="AF292" s="175" t="e" vm="1">
        <f t="shared" si="74"/>
        <v>#VALUE!</v>
      </c>
      <c r="AG292" s="175">
        <f t="shared" si="74"/>
        <v>0</v>
      </c>
      <c r="AH292" t="e" vm="1">
        <f t="shared" si="75"/>
        <v>#VALUE!</v>
      </c>
    </row>
    <row r="293" spans="1:34" ht="55.15">
      <c r="A293" t="s">
        <v>408</v>
      </c>
      <c r="B293" t="s">
        <v>408</v>
      </c>
      <c r="C293" s="172" t="s">
        <v>99</v>
      </c>
      <c r="D293" s="172" t="s">
        <v>104</v>
      </c>
      <c r="E293" t="s">
        <v>263</v>
      </c>
      <c r="F293" t="s">
        <v>105</v>
      </c>
      <c r="G293" cm="1">
        <f t="array" ref="G293">IF(OR(ISERROR($I$2),ISERROR($J$2),ISERROR($K$2)),0,IF(
    IF(SUMPRODUCT((TRIM(_xlfn.TEXTSPLIT(C293,"• "))&lt;&gt;"")*COUNTIF(J:J,SUBSTITUTE(TRIM(_xlfn.TEXTSPLIT(C293,"• ")),CHAR(10),"")))&gt;0,1,IF(C293="All",1,0))
    +
    IF(SUMPRODUCT((TRIM(_xlfn.TEXTSPLIT(E293,","))&lt;&gt;"")*COUNTIF(K:K,TRIM(_xlfn.TEXTSPLIT(E293,","))))&gt;0,1,IF(E293="All",1,0))
    +
    IF(SUMPRODUCT((TRIM(_xlfn.TEXTSPLIT(D293,"• "))&lt;&gt;"")*COUNTIF(I:I,SUBSTITUTE(TRIM(_xlfn.TEXTSPLIT(D293,"• ")),CHAR(10),"")))&gt;0,1,IF(D293="All",1,0))
    =3,
    1,
    IF(F293="All",1,0)
))</f>
        <v>0</v>
      </c>
      <c r="N293" s="175" t="e" vm="1">
        <f t="shared" si="80"/>
        <v>#VALUE!</v>
      </c>
      <c r="O293">
        <f t="shared" ref="O293:S302" si="81">IF(O$1="",0,IF(ISNUMBER(SEARCH(O$1,$D293)),1,0))</f>
        <v>0</v>
      </c>
      <c r="P293">
        <f t="shared" si="81"/>
        <v>0</v>
      </c>
      <c r="Q293">
        <f t="shared" si="81"/>
        <v>0</v>
      </c>
      <c r="R293">
        <f t="shared" si="81"/>
        <v>0</v>
      </c>
      <c r="S293">
        <f t="shared" si="81"/>
        <v>0</v>
      </c>
      <c r="T293" s="175"/>
      <c r="U293" s="175"/>
      <c r="V293" s="175"/>
      <c r="W293" t="e" vm="1">
        <f t="shared" si="72"/>
        <v>#VALUE!</v>
      </c>
      <c r="Y293" s="175" t="e" vm="1">
        <f t="shared" ref="Y293:Y356" si="82">IF(Y$1="",0,IF(ISNUMBER(SEARCH(Y$1,$C293)),1,0))</f>
        <v>#VALUE!</v>
      </c>
      <c r="Z293" s="175">
        <f t="shared" ref="Z293:AC324" si="83">IF(Z$1="",0,IF(ISNUMBER(SEARCH(Z$1,$C293)),1,0))</f>
        <v>0</v>
      </c>
      <c r="AA293" s="175">
        <f t="shared" si="83"/>
        <v>0</v>
      </c>
      <c r="AB293" s="175">
        <f t="shared" si="83"/>
        <v>0</v>
      </c>
      <c r="AC293" s="175">
        <f t="shared" si="83"/>
        <v>0</v>
      </c>
      <c r="AD293" t="e" vm="1">
        <f t="shared" si="73"/>
        <v>#VALUE!</v>
      </c>
      <c r="AF293" s="175" t="e" vm="1">
        <f t="shared" si="74"/>
        <v>#VALUE!</v>
      </c>
      <c r="AG293" s="175">
        <f t="shared" si="74"/>
        <v>0</v>
      </c>
      <c r="AH293" t="e" vm="1">
        <f t="shared" si="75"/>
        <v>#VALUE!</v>
      </c>
    </row>
    <row r="294" spans="1:34" ht="55.15">
      <c r="A294" t="s">
        <v>409</v>
      </c>
      <c r="B294" t="s">
        <v>409</v>
      </c>
      <c r="C294" s="172" t="s">
        <v>99</v>
      </c>
      <c r="D294" s="172" t="s">
        <v>104</v>
      </c>
      <c r="E294" t="s">
        <v>263</v>
      </c>
      <c r="F294" t="s">
        <v>105</v>
      </c>
      <c r="G294" cm="1">
        <f t="array" ref="G294">IF(OR(ISERROR($I$2),ISERROR($J$2),ISERROR($K$2)),0,IF(
    IF(SUMPRODUCT((TRIM(_xlfn.TEXTSPLIT(C294,"• "))&lt;&gt;"")*COUNTIF(J:J,SUBSTITUTE(TRIM(_xlfn.TEXTSPLIT(C294,"• ")),CHAR(10),"")))&gt;0,1,IF(C294="All",1,0))
    +
    IF(SUMPRODUCT((TRIM(_xlfn.TEXTSPLIT(E294,","))&lt;&gt;"")*COUNTIF(K:K,TRIM(_xlfn.TEXTSPLIT(E294,","))))&gt;0,1,IF(E294="All",1,0))
    +
    IF(SUMPRODUCT((TRIM(_xlfn.TEXTSPLIT(D294,"• "))&lt;&gt;"")*COUNTIF(I:I,SUBSTITUTE(TRIM(_xlfn.TEXTSPLIT(D294,"• ")),CHAR(10),"")))&gt;0,1,IF(D294="All",1,0))
    =3,
    1,
    IF(F294="All",1,0)
))</f>
        <v>0</v>
      </c>
      <c r="N294" s="175" t="e" vm="1">
        <f t="shared" si="80"/>
        <v>#VALUE!</v>
      </c>
      <c r="O294">
        <f t="shared" si="81"/>
        <v>0</v>
      </c>
      <c r="P294">
        <f t="shared" si="81"/>
        <v>0</v>
      </c>
      <c r="Q294">
        <f t="shared" si="81"/>
        <v>0</v>
      </c>
      <c r="R294">
        <f t="shared" si="81"/>
        <v>0</v>
      </c>
      <c r="S294">
        <f t="shared" si="81"/>
        <v>0</v>
      </c>
      <c r="T294" s="175"/>
      <c r="U294" s="175"/>
      <c r="V294" s="175"/>
      <c r="W294" t="e" vm="1">
        <f t="shared" si="72"/>
        <v>#VALUE!</v>
      </c>
      <c r="Y294" s="175" t="e" vm="1">
        <f t="shared" si="82"/>
        <v>#VALUE!</v>
      </c>
      <c r="Z294" s="175">
        <f t="shared" si="83"/>
        <v>0</v>
      </c>
      <c r="AA294" s="175">
        <f t="shared" si="83"/>
        <v>0</v>
      </c>
      <c r="AB294" s="175">
        <f t="shared" si="83"/>
        <v>0</v>
      </c>
      <c r="AC294" s="175">
        <f t="shared" si="83"/>
        <v>0</v>
      </c>
      <c r="AD294" t="e" vm="1">
        <f t="shared" si="73"/>
        <v>#VALUE!</v>
      </c>
      <c r="AF294" s="175" t="e" vm="1">
        <f t="shared" si="74"/>
        <v>#VALUE!</v>
      </c>
      <c r="AG294" s="175">
        <f t="shared" si="74"/>
        <v>0</v>
      </c>
      <c r="AH294" t="e" vm="1">
        <f t="shared" si="75"/>
        <v>#VALUE!</v>
      </c>
    </row>
    <row r="295" spans="1:34" ht="41.45">
      <c r="A295" t="s">
        <v>410</v>
      </c>
      <c r="B295" t="s">
        <v>410</v>
      </c>
      <c r="C295" s="172" t="s">
        <v>384</v>
      </c>
      <c r="D295" s="172" t="s">
        <v>104</v>
      </c>
      <c r="E295" t="s">
        <v>263</v>
      </c>
      <c r="F295" t="s">
        <v>105</v>
      </c>
      <c r="G295" cm="1">
        <f t="array" ref="G295">IF(OR(ISERROR($I$2),ISERROR($J$2),ISERROR($K$2)),0,IF(
    IF(SUMPRODUCT((TRIM(_xlfn.TEXTSPLIT(C295,"• "))&lt;&gt;"")*COUNTIF(J:J,SUBSTITUTE(TRIM(_xlfn.TEXTSPLIT(C295,"• ")),CHAR(10),"")))&gt;0,1,IF(C295="All",1,0))
    +
    IF(SUMPRODUCT((TRIM(_xlfn.TEXTSPLIT(E295,","))&lt;&gt;"")*COUNTIF(K:K,TRIM(_xlfn.TEXTSPLIT(E295,","))))&gt;0,1,IF(E295="All",1,0))
    +
    IF(SUMPRODUCT((TRIM(_xlfn.TEXTSPLIT(D295,"• "))&lt;&gt;"")*COUNTIF(I:I,SUBSTITUTE(TRIM(_xlfn.TEXTSPLIT(D295,"• ")),CHAR(10),"")))&gt;0,1,IF(D295="All",1,0))
    =3,
    1,
    IF(F295="All",1,0)
))</f>
        <v>0</v>
      </c>
      <c r="N295" s="175" t="e" vm="1">
        <f t="shared" si="80"/>
        <v>#VALUE!</v>
      </c>
      <c r="O295">
        <f t="shared" si="81"/>
        <v>0</v>
      </c>
      <c r="P295">
        <f t="shared" si="81"/>
        <v>0</v>
      </c>
      <c r="Q295">
        <f t="shared" si="81"/>
        <v>0</v>
      </c>
      <c r="R295">
        <f t="shared" si="81"/>
        <v>0</v>
      </c>
      <c r="S295">
        <f t="shared" si="81"/>
        <v>0</v>
      </c>
      <c r="T295" s="175"/>
      <c r="U295" s="175"/>
      <c r="V295" s="175"/>
      <c r="W295" t="e" vm="1">
        <f t="shared" si="72"/>
        <v>#VALUE!</v>
      </c>
      <c r="Y295" s="175" t="e" vm="1">
        <f t="shared" si="82"/>
        <v>#VALUE!</v>
      </c>
      <c r="Z295" s="175">
        <f t="shared" si="83"/>
        <v>0</v>
      </c>
      <c r="AA295" s="175">
        <f t="shared" si="83"/>
        <v>0</v>
      </c>
      <c r="AB295" s="175">
        <f t="shared" si="83"/>
        <v>0</v>
      </c>
      <c r="AC295" s="175">
        <f t="shared" si="83"/>
        <v>0</v>
      </c>
      <c r="AD295" t="e" vm="1">
        <f t="shared" si="73"/>
        <v>#VALUE!</v>
      </c>
      <c r="AF295" s="175" t="e" vm="1">
        <f t="shared" si="74"/>
        <v>#VALUE!</v>
      </c>
      <c r="AG295" s="175">
        <f t="shared" si="74"/>
        <v>0</v>
      </c>
      <c r="AH295" t="e" vm="1">
        <f t="shared" si="75"/>
        <v>#VALUE!</v>
      </c>
    </row>
    <row r="296" spans="1:34" ht="55.15">
      <c r="A296" t="s">
        <v>411</v>
      </c>
      <c r="B296" t="s">
        <v>411</v>
      </c>
      <c r="C296" s="172" t="s">
        <v>99</v>
      </c>
      <c r="D296" s="172" t="s">
        <v>104</v>
      </c>
      <c r="E296" t="s">
        <v>263</v>
      </c>
      <c r="F296" t="s">
        <v>105</v>
      </c>
      <c r="G296" cm="1">
        <f t="array" ref="G296">IF(OR(ISERROR($I$2),ISERROR($J$2),ISERROR($K$2)),0,IF(
    IF(SUMPRODUCT((TRIM(_xlfn.TEXTSPLIT(C296,"• "))&lt;&gt;"")*COUNTIF(J:J,SUBSTITUTE(TRIM(_xlfn.TEXTSPLIT(C296,"• ")),CHAR(10),"")))&gt;0,1,IF(C296="All",1,0))
    +
    IF(SUMPRODUCT((TRIM(_xlfn.TEXTSPLIT(E296,","))&lt;&gt;"")*COUNTIF(K:K,TRIM(_xlfn.TEXTSPLIT(E296,","))))&gt;0,1,IF(E296="All",1,0))
    +
    IF(SUMPRODUCT((TRIM(_xlfn.TEXTSPLIT(D296,"• "))&lt;&gt;"")*COUNTIF(I:I,SUBSTITUTE(TRIM(_xlfn.TEXTSPLIT(D296,"• ")),CHAR(10),"")))&gt;0,1,IF(D296="All",1,0))
    =3,
    1,
    IF(F296="All",1,0)
))</f>
        <v>0</v>
      </c>
      <c r="N296" s="175" t="e" vm="1">
        <f t="shared" si="80"/>
        <v>#VALUE!</v>
      </c>
      <c r="O296">
        <f t="shared" si="81"/>
        <v>0</v>
      </c>
      <c r="P296">
        <f t="shared" si="81"/>
        <v>0</v>
      </c>
      <c r="Q296">
        <f t="shared" si="81"/>
        <v>0</v>
      </c>
      <c r="R296">
        <f t="shared" si="81"/>
        <v>0</v>
      </c>
      <c r="S296">
        <f t="shared" si="81"/>
        <v>0</v>
      </c>
      <c r="T296" s="175"/>
      <c r="U296" s="175"/>
      <c r="V296" s="175"/>
      <c r="W296" t="e" vm="1">
        <f t="shared" si="72"/>
        <v>#VALUE!</v>
      </c>
      <c r="Y296" s="175" t="e" vm="1">
        <f t="shared" si="82"/>
        <v>#VALUE!</v>
      </c>
      <c r="Z296" s="175">
        <f t="shared" si="83"/>
        <v>0</v>
      </c>
      <c r="AA296" s="175">
        <f t="shared" si="83"/>
        <v>0</v>
      </c>
      <c r="AB296" s="175">
        <f t="shared" si="83"/>
        <v>0</v>
      </c>
      <c r="AC296" s="175">
        <f t="shared" si="83"/>
        <v>0</v>
      </c>
      <c r="AD296" t="e" vm="1">
        <f t="shared" si="73"/>
        <v>#VALUE!</v>
      </c>
      <c r="AF296" s="175" t="e" vm="1">
        <f t="shared" si="74"/>
        <v>#VALUE!</v>
      </c>
      <c r="AG296" s="175">
        <f t="shared" si="74"/>
        <v>0</v>
      </c>
      <c r="AH296" t="e" vm="1">
        <f t="shared" si="75"/>
        <v>#VALUE!</v>
      </c>
    </row>
    <row r="297" spans="1:34" ht="55.15">
      <c r="A297" t="s">
        <v>412</v>
      </c>
      <c r="B297" t="s">
        <v>412</v>
      </c>
      <c r="C297" s="172" t="s">
        <v>99</v>
      </c>
      <c r="D297" s="172" t="s">
        <v>104</v>
      </c>
      <c r="E297" t="s">
        <v>263</v>
      </c>
      <c r="F297" t="s">
        <v>105</v>
      </c>
      <c r="G297" cm="1">
        <f t="array" ref="G297">IF(OR(ISERROR($I$2),ISERROR($J$2),ISERROR($K$2)),0,IF(
    IF(SUMPRODUCT((TRIM(_xlfn.TEXTSPLIT(C297,"• "))&lt;&gt;"")*COUNTIF(J:J,SUBSTITUTE(TRIM(_xlfn.TEXTSPLIT(C297,"• ")),CHAR(10),"")))&gt;0,1,IF(C297="All",1,0))
    +
    IF(SUMPRODUCT((TRIM(_xlfn.TEXTSPLIT(E297,","))&lt;&gt;"")*COUNTIF(K:K,TRIM(_xlfn.TEXTSPLIT(E297,","))))&gt;0,1,IF(E297="All",1,0))
    +
    IF(SUMPRODUCT((TRIM(_xlfn.TEXTSPLIT(D297,"• "))&lt;&gt;"")*COUNTIF(I:I,SUBSTITUTE(TRIM(_xlfn.TEXTSPLIT(D297,"• ")),CHAR(10),"")))&gt;0,1,IF(D297="All",1,0))
    =3,
    1,
    IF(F297="All",1,0)
))</f>
        <v>0</v>
      </c>
      <c r="N297" s="175" t="e" vm="1">
        <f t="shared" si="80"/>
        <v>#VALUE!</v>
      </c>
      <c r="O297">
        <f t="shared" si="81"/>
        <v>0</v>
      </c>
      <c r="P297">
        <f t="shared" si="81"/>
        <v>0</v>
      </c>
      <c r="Q297">
        <f t="shared" si="81"/>
        <v>0</v>
      </c>
      <c r="R297">
        <f t="shared" si="81"/>
        <v>0</v>
      </c>
      <c r="S297">
        <f t="shared" si="81"/>
        <v>0</v>
      </c>
      <c r="T297" s="175"/>
      <c r="U297" s="175"/>
      <c r="V297" s="175"/>
      <c r="W297" t="e" vm="1">
        <f t="shared" si="72"/>
        <v>#VALUE!</v>
      </c>
      <c r="Y297" s="175" t="e" vm="1">
        <f t="shared" si="82"/>
        <v>#VALUE!</v>
      </c>
      <c r="Z297" s="175">
        <f t="shared" si="83"/>
        <v>0</v>
      </c>
      <c r="AA297" s="175">
        <f t="shared" si="83"/>
        <v>0</v>
      </c>
      <c r="AB297" s="175">
        <f t="shared" si="83"/>
        <v>0</v>
      </c>
      <c r="AC297" s="175">
        <f t="shared" si="83"/>
        <v>0</v>
      </c>
      <c r="AD297" t="e" vm="1">
        <f t="shared" si="73"/>
        <v>#VALUE!</v>
      </c>
      <c r="AF297" s="175" t="e" vm="1">
        <f t="shared" si="74"/>
        <v>#VALUE!</v>
      </c>
      <c r="AG297" s="175">
        <f t="shared" si="74"/>
        <v>0</v>
      </c>
      <c r="AH297" t="e" vm="1">
        <f t="shared" si="75"/>
        <v>#VALUE!</v>
      </c>
    </row>
    <row r="298" spans="1:34" ht="55.15">
      <c r="A298" t="s">
        <v>413</v>
      </c>
      <c r="B298" t="s">
        <v>413</v>
      </c>
      <c r="C298" s="172" t="s">
        <v>99</v>
      </c>
      <c r="D298" s="172" t="s">
        <v>104</v>
      </c>
      <c r="E298" t="s">
        <v>263</v>
      </c>
      <c r="F298" t="s">
        <v>105</v>
      </c>
      <c r="G298" cm="1">
        <f t="array" ref="G298">IF(OR(ISERROR($I$2),ISERROR($J$2),ISERROR($K$2)),0,IF(
    IF(SUMPRODUCT((TRIM(_xlfn.TEXTSPLIT(C298,"• "))&lt;&gt;"")*COUNTIF(J:J,SUBSTITUTE(TRIM(_xlfn.TEXTSPLIT(C298,"• ")),CHAR(10),"")))&gt;0,1,IF(C298="All",1,0))
    +
    IF(SUMPRODUCT((TRIM(_xlfn.TEXTSPLIT(E298,","))&lt;&gt;"")*COUNTIF(K:K,TRIM(_xlfn.TEXTSPLIT(E298,","))))&gt;0,1,IF(E298="All",1,0))
    +
    IF(SUMPRODUCT((TRIM(_xlfn.TEXTSPLIT(D298,"• "))&lt;&gt;"")*COUNTIF(I:I,SUBSTITUTE(TRIM(_xlfn.TEXTSPLIT(D298,"• ")),CHAR(10),"")))&gt;0,1,IF(D298="All",1,0))
    =3,
    1,
    IF(F298="All",1,0)
))</f>
        <v>0</v>
      </c>
      <c r="N298" s="175" t="e" vm="1">
        <f t="shared" si="80"/>
        <v>#VALUE!</v>
      </c>
      <c r="O298">
        <f t="shared" si="81"/>
        <v>0</v>
      </c>
      <c r="P298">
        <f t="shared" si="81"/>
        <v>0</v>
      </c>
      <c r="Q298">
        <f t="shared" si="81"/>
        <v>0</v>
      </c>
      <c r="R298">
        <f t="shared" si="81"/>
        <v>0</v>
      </c>
      <c r="S298">
        <f t="shared" si="81"/>
        <v>0</v>
      </c>
      <c r="T298" s="175"/>
      <c r="U298" s="175"/>
      <c r="V298" s="175"/>
      <c r="W298" t="e" vm="1">
        <f t="shared" si="72"/>
        <v>#VALUE!</v>
      </c>
      <c r="Y298" s="175" t="e" vm="1">
        <f t="shared" si="82"/>
        <v>#VALUE!</v>
      </c>
      <c r="Z298" s="175">
        <f t="shared" si="83"/>
        <v>0</v>
      </c>
      <c r="AA298" s="175">
        <f t="shared" si="83"/>
        <v>0</v>
      </c>
      <c r="AB298" s="175">
        <f t="shared" si="83"/>
        <v>0</v>
      </c>
      <c r="AC298" s="175">
        <f t="shared" si="83"/>
        <v>0</v>
      </c>
      <c r="AD298" t="e" vm="1">
        <f t="shared" si="73"/>
        <v>#VALUE!</v>
      </c>
      <c r="AF298" s="175" t="e" vm="1">
        <f t="shared" si="74"/>
        <v>#VALUE!</v>
      </c>
      <c r="AG298" s="175">
        <f t="shared" si="74"/>
        <v>0</v>
      </c>
      <c r="AH298" t="e" vm="1">
        <f t="shared" si="75"/>
        <v>#VALUE!</v>
      </c>
    </row>
    <row r="299" spans="1:34" ht="55.15">
      <c r="A299" t="s">
        <v>414</v>
      </c>
      <c r="B299" t="s">
        <v>414</v>
      </c>
      <c r="C299" s="172" t="s">
        <v>99</v>
      </c>
      <c r="D299" s="172" t="s">
        <v>104</v>
      </c>
      <c r="E299" t="s">
        <v>263</v>
      </c>
      <c r="F299" t="s">
        <v>105</v>
      </c>
      <c r="G299" cm="1">
        <f t="array" ref="G299">IF(OR(ISERROR($I$2),ISERROR($J$2),ISERROR($K$2)),0,IF(
    IF(SUMPRODUCT((TRIM(_xlfn.TEXTSPLIT(C299,"• "))&lt;&gt;"")*COUNTIF(J:J,SUBSTITUTE(TRIM(_xlfn.TEXTSPLIT(C299,"• ")),CHAR(10),"")))&gt;0,1,IF(C299="All",1,0))
    +
    IF(SUMPRODUCT((TRIM(_xlfn.TEXTSPLIT(E299,","))&lt;&gt;"")*COUNTIF(K:K,TRIM(_xlfn.TEXTSPLIT(E299,","))))&gt;0,1,IF(E299="All",1,0))
    +
    IF(SUMPRODUCT((TRIM(_xlfn.TEXTSPLIT(D299,"• "))&lt;&gt;"")*COUNTIF(I:I,SUBSTITUTE(TRIM(_xlfn.TEXTSPLIT(D299,"• ")),CHAR(10),"")))&gt;0,1,IF(D299="All",1,0))
    =3,
    1,
    IF(F299="All",1,0)
))</f>
        <v>0</v>
      </c>
      <c r="N299" s="175" t="e" vm="1">
        <f t="shared" si="80"/>
        <v>#VALUE!</v>
      </c>
      <c r="O299">
        <f t="shared" si="81"/>
        <v>0</v>
      </c>
      <c r="P299">
        <f t="shared" si="81"/>
        <v>0</v>
      </c>
      <c r="Q299">
        <f t="shared" si="81"/>
        <v>0</v>
      </c>
      <c r="R299">
        <f t="shared" si="81"/>
        <v>0</v>
      </c>
      <c r="S299">
        <f t="shared" si="81"/>
        <v>0</v>
      </c>
      <c r="T299" s="175"/>
      <c r="U299" s="175"/>
      <c r="V299" s="175"/>
      <c r="W299" t="e" vm="1">
        <f t="shared" si="72"/>
        <v>#VALUE!</v>
      </c>
      <c r="Y299" s="175" t="e" vm="1">
        <f t="shared" si="82"/>
        <v>#VALUE!</v>
      </c>
      <c r="Z299" s="175">
        <f t="shared" si="83"/>
        <v>0</v>
      </c>
      <c r="AA299" s="175">
        <f t="shared" si="83"/>
        <v>0</v>
      </c>
      <c r="AB299" s="175">
        <f t="shared" si="83"/>
        <v>0</v>
      </c>
      <c r="AC299" s="175">
        <f t="shared" si="83"/>
        <v>0</v>
      </c>
      <c r="AD299" t="e" vm="1">
        <f t="shared" si="73"/>
        <v>#VALUE!</v>
      </c>
      <c r="AF299" s="175" t="e" vm="1">
        <f t="shared" si="74"/>
        <v>#VALUE!</v>
      </c>
      <c r="AG299" s="175">
        <f t="shared" si="74"/>
        <v>0</v>
      </c>
      <c r="AH299" t="e" vm="1">
        <f t="shared" si="75"/>
        <v>#VALUE!</v>
      </c>
    </row>
    <row r="300" spans="1:34" ht="41.45">
      <c r="A300" t="s">
        <v>415</v>
      </c>
      <c r="B300" t="s">
        <v>415</v>
      </c>
      <c r="C300" s="172" t="s">
        <v>367</v>
      </c>
      <c r="D300" s="172" t="s">
        <v>104</v>
      </c>
      <c r="E300" t="s">
        <v>263</v>
      </c>
      <c r="F300" t="s">
        <v>105</v>
      </c>
      <c r="G300" cm="1">
        <f t="array" ref="G300">IF(OR(ISERROR($I$2),ISERROR($J$2),ISERROR($K$2)),0,IF(
    IF(SUMPRODUCT((TRIM(_xlfn.TEXTSPLIT(C300,"• "))&lt;&gt;"")*COUNTIF(J:J,SUBSTITUTE(TRIM(_xlfn.TEXTSPLIT(C300,"• ")),CHAR(10),"")))&gt;0,1,IF(C300="All",1,0))
    +
    IF(SUMPRODUCT((TRIM(_xlfn.TEXTSPLIT(E300,","))&lt;&gt;"")*COUNTIF(K:K,TRIM(_xlfn.TEXTSPLIT(E300,","))))&gt;0,1,IF(E300="All",1,0))
    +
    IF(SUMPRODUCT((TRIM(_xlfn.TEXTSPLIT(D300,"• "))&lt;&gt;"")*COUNTIF(I:I,SUBSTITUTE(TRIM(_xlfn.TEXTSPLIT(D300,"• ")),CHAR(10),"")))&gt;0,1,IF(D300="All",1,0))
    =3,
    1,
    IF(F300="All",1,0)
))</f>
        <v>0</v>
      </c>
      <c r="N300" s="175" t="e" vm="1">
        <f t="shared" si="80"/>
        <v>#VALUE!</v>
      </c>
      <c r="O300">
        <f t="shared" si="81"/>
        <v>0</v>
      </c>
      <c r="P300">
        <f t="shared" si="81"/>
        <v>0</v>
      </c>
      <c r="Q300">
        <f t="shared" si="81"/>
        <v>0</v>
      </c>
      <c r="R300">
        <f t="shared" si="81"/>
        <v>0</v>
      </c>
      <c r="S300">
        <f t="shared" si="81"/>
        <v>0</v>
      </c>
      <c r="T300" s="175"/>
      <c r="U300" s="175"/>
      <c r="V300" s="175"/>
      <c r="W300" t="e" vm="1">
        <f t="shared" si="72"/>
        <v>#VALUE!</v>
      </c>
      <c r="Y300" s="175" t="e" vm="1">
        <f t="shared" si="82"/>
        <v>#VALUE!</v>
      </c>
      <c r="Z300" s="175">
        <f t="shared" si="83"/>
        <v>0</v>
      </c>
      <c r="AA300" s="175">
        <f t="shared" si="83"/>
        <v>0</v>
      </c>
      <c r="AB300" s="175">
        <f t="shared" si="83"/>
        <v>0</v>
      </c>
      <c r="AC300" s="175">
        <f t="shared" si="83"/>
        <v>0</v>
      </c>
      <c r="AD300" t="e" vm="1">
        <f t="shared" si="73"/>
        <v>#VALUE!</v>
      </c>
      <c r="AF300" s="175" t="e" vm="1">
        <f t="shared" si="74"/>
        <v>#VALUE!</v>
      </c>
      <c r="AG300" s="175">
        <f t="shared" si="74"/>
        <v>0</v>
      </c>
      <c r="AH300" t="e" vm="1">
        <f t="shared" si="75"/>
        <v>#VALUE!</v>
      </c>
    </row>
    <row r="301" spans="1:34" ht="55.15">
      <c r="A301" t="s">
        <v>416</v>
      </c>
      <c r="B301" t="s">
        <v>416</v>
      </c>
      <c r="C301" s="172" t="s">
        <v>99</v>
      </c>
      <c r="D301" s="172" t="s">
        <v>104</v>
      </c>
      <c r="E301" t="s">
        <v>263</v>
      </c>
      <c r="F301" t="s">
        <v>105</v>
      </c>
      <c r="G301" cm="1">
        <f t="array" ref="G301">IF(OR(ISERROR($I$2),ISERROR($J$2),ISERROR($K$2)),0,IF(
    IF(SUMPRODUCT((TRIM(_xlfn.TEXTSPLIT(C301,"• "))&lt;&gt;"")*COUNTIF(J:J,SUBSTITUTE(TRIM(_xlfn.TEXTSPLIT(C301,"• ")),CHAR(10),"")))&gt;0,1,IF(C301="All",1,0))
    +
    IF(SUMPRODUCT((TRIM(_xlfn.TEXTSPLIT(E301,","))&lt;&gt;"")*COUNTIF(K:K,TRIM(_xlfn.TEXTSPLIT(E301,","))))&gt;0,1,IF(E301="All",1,0))
    +
    IF(SUMPRODUCT((TRIM(_xlfn.TEXTSPLIT(D301,"• "))&lt;&gt;"")*COUNTIF(I:I,SUBSTITUTE(TRIM(_xlfn.TEXTSPLIT(D301,"• ")),CHAR(10),"")))&gt;0,1,IF(D301="All",1,0))
    =3,
    1,
    IF(F301="All",1,0)
))</f>
        <v>0</v>
      </c>
      <c r="N301" s="175" t="e" vm="1">
        <f t="shared" si="80"/>
        <v>#VALUE!</v>
      </c>
      <c r="O301">
        <f t="shared" si="81"/>
        <v>0</v>
      </c>
      <c r="P301">
        <f t="shared" si="81"/>
        <v>0</v>
      </c>
      <c r="Q301">
        <f t="shared" si="81"/>
        <v>0</v>
      </c>
      <c r="R301">
        <f t="shared" si="81"/>
        <v>0</v>
      </c>
      <c r="S301">
        <f t="shared" si="81"/>
        <v>0</v>
      </c>
      <c r="T301" s="175"/>
      <c r="U301" s="175"/>
      <c r="V301" s="175"/>
      <c r="W301" t="e" vm="1">
        <f t="shared" si="72"/>
        <v>#VALUE!</v>
      </c>
      <c r="Y301" s="175" t="e" vm="1">
        <f t="shared" si="82"/>
        <v>#VALUE!</v>
      </c>
      <c r="Z301" s="175">
        <f t="shared" si="83"/>
        <v>0</v>
      </c>
      <c r="AA301" s="175">
        <f t="shared" si="83"/>
        <v>0</v>
      </c>
      <c r="AB301" s="175">
        <f t="shared" si="83"/>
        <v>0</v>
      </c>
      <c r="AC301" s="175">
        <f t="shared" si="83"/>
        <v>0</v>
      </c>
      <c r="AD301" t="e" vm="1">
        <f t="shared" si="73"/>
        <v>#VALUE!</v>
      </c>
      <c r="AF301" s="175" t="e" vm="1">
        <f t="shared" si="74"/>
        <v>#VALUE!</v>
      </c>
      <c r="AG301" s="175">
        <f t="shared" si="74"/>
        <v>0</v>
      </c>
      <c r="AH301" t="e" vm="1">
        <f t="shared" si="75"/>
        <v>#VALUE!</v>
      </c>
    </row>
    <row r="302" spans="1:34" ht="55.15">
      <c r="A302" t="s">
        <v>417</v>
      </c>
      <c r="B302" t="s">
        <v>417</v>
      </c>
      <c r="C302" s="172" t="s">
        <v>99</v>
      </c>
      <c r="D302" s="172" t="s">
        <v>104</v>
      </c>
      <c r="E302" t="s">
        <v>263</v>
      </c>
      <c r="F302" t="s">
        <v>105</v>
      </c>
      <c r="G302" cm="1">
        <f t="array" ref="G302">IF(OR(ISERROR($I$2),ISERROR($J$2),ISERROR($K$2)),0,IF(
    IF(SUMPRODUCT((TRIM(_xlfn.TEXTSPLIT(C302,"• "))&lt;&gt;"")*COUNTIF(J:J,SUBSTITUTE(TRIM(_xlfn.TEXTSPLIT(C302,"• ")),CHAR(10),"")))&gt;0,1,IF(C302="All",1,0))
    +
    IF(SUMPRODUCT((TRIM(_xlfn.TEXTSPLIT(E302,","))&lt;&gt;"")*COUNTIF(K:K,TRIM(_xlfn.TEXTSPLIT(E302,","))))&gt;0,1,IF(E302="All",1,0))
    +
    IF(SUMPRODUCT((TRIM(_xlfn.TEXTSPLIT(D302,"• "))&lt;&gt;"")*COUNTIF(I:I,SUBSTITUTE(TRIM(_xlfn.TEXTSPLIT(D302,"• ")),CHAR(10),"")))&gt;0,1,IF(D302="All",1,0))
    =3,
    1,
    IF(F302="All",1,0)
))</f>
        <v>0</v>
      </c>
      <c r="N302" s="175" t="e" vm="1">
        <f t="shared" si="80"/>
        <v>#VALUE!</v>
      </c>
      <c r="O302">
        <f t="shared" si="81"/>
        <v>0</v>
      </c>
      <c r="P302">
        <f t="shared" si="81"/>
        <v>0</v>
      </c>
      <c r="Q302">
        <f t="shared" si="81"/>
        <v>0</v>
      </c>
      <c r="R302">
        <f t="shared" si="81"/>
        <v>0</v>
      </c>
      <c r="S302">
        <f t="shared" si="81"/>
        <v>0</v>
      </c>
      <c r="T302" s="175"/>
      <c r="U302" s="175"/>
      <c r="V302" s="175"/>
      <c r="W302" t="e" vm="1">
        <f t="shared" si="72"/>
        <v>#VALUE!</v>
      </c>
      <c r="Y302" s="175" t="e" vm="1">
        <f t="shared" si="82"/>
        <v>#VALUE!</v>
      </c>
      <c r="Z302" s="175">
        <f t="shared" si="83"/>
        <v>0</v>
      </c>
      <c r="AA302" s="175">
        <f t="shared" si="83"/>
        <v>0</v>
      </c>
      <c r="AB302" s="175">
        <f t="shared" si="83"/>
        <v>0</v>
      </c>
      <c r="AC302" s="175">
        <f t="shared" si="83"/>
        <v>0</v>
      </c>
      <c r="AD302" t="e" vm="1">
        <f t="shared" si="73"/>
        <v>#VALUE!</v>
      </c>
      <c r="AF302" s="175" t="e" vm="1">
        <f t="shared" si="74"/>
        <v>#VALUE!</v>
      </c>
      <c r="AG302" s="175">
        <f t="shared" si="74"/>
        <v>0</v>
      </c>
      <c r="AH302" t="e" vm="1">
        <f t="shared" si="75"/>
        <v>#VALUE!</v>
      </c>
    </row>
    <row r="303" spans="1:34" ht="55.15">
      <c r="A303" t="s">
        <v>418</v>
      </c>
      <c r="B303" t="s">
        <v>418</v>
      </c>
      <c r="C303" s="172" t="s">
        <v>99</v>
      </c>
      <c r="D303" s="172" t="s">
        <v>104</v>
      </c>
      <c r="E303" t="s">
        <v>263</v>
      </c>
      <c r="F303" t="s">
        <v>105</v>
      </c>
      <c r="G303" cm="1">
        <f t="array" ref="G303">IF(OR(ISERROR($I$2),ISERROR($J$2),ISERROR($K$2)),0,IF(
    IF(SUMPRODUCT((TRIM(_xlfn.TEXTSPLIT(C303,"• "))&lt;&gt;"")*COUNTIF(J:J,SUBSTITUTE(TRIM(_xlfn.TEXTSPLIT(C303,"• ")),CHAR(10),"")))&gt;0,1,IF(C303="All",1,0))
    +
    IF(SUMPRODUCT((TRIM(_xlfn.TEXTSPLIT(E303,","))&lt;&gt;"")*COUNTIF(K:K,TRIM(_xlfn.TEXTSPLIT(E303,","))))&gt;0,1,IF(E303="All",1,0))
    +
    IF(SUMPRODUCT((TRIM(_xlfn.TEXTSPLIT(D303,"• "))&lt;&gt;"")*COUNTIF(I:I,SUBSTITUTE(TRIM(_xlfn.TEXTSPLIT(D303,"• ")),CHAR(10),"")))&gt;0,1,IF(D303="All",1,0))
    =3,
    1,
    IF(F303="All",1,0)
))</f>
        <v>0</v>
      </c>
      <c r="N303" s="175" t="e" vm="1">
        <f t="shared" si="80"/>
        <v>#VALUE!</v>
      </c>
      <c r="O303">
        <f t="shared" ref="O303:S312" si="84">IF(O$1="",0,IF(ISNUMBER(SEARCH(O$1,$D303)),1,0))</f>
        <v>0</v>
      </c>
      <c r="P303">
        <f t="shared" si="84"/>
        <v>0</v>
      </c>
      <c r="Q303">
        <f t="shared" si="84"/>
        <v>0</v>
      </c>
      <c r="R303">
        <f t="shared" si="84"/>
        <v>0</v>
      </c>
      <c r="S303">
        <f t="shared" si="84"/>
        <v>0</v>
      </c>
      <c r="T303" s="175"/>
      <c r="U303" s="175"/>
      <c r="V303" s="175"/>
      <c r="W303" t="e" vm="1">
        <f t="shared" si="72"/>
        <v>#VALUE!</v>
      </c>
      <c r="Y303" s="175" t="e" vm="1">
        <f t="shared" si="82"/>
        <v>#VALUE!</v>
      </c>
      <c r="Z303" s="175">
        <f t="shared" si="83"/>
        <v>0</v>
      </c>
      <c r="AA303" s="175">
        <f t="shared" si="83"/>
        <v>0</v>
      </c>
      <c r="AB303" s="175">
        <f t="shared" si="83"/>
        <v>0</v>
      </c>
      <c r="AC303" s="175">
        <f t="shared" si="83"/>
        <v>0</v>
      </c>
      <c r="AD303" t="e" vm="1">
        <f t="shared" si="73"/>
        <v>#VALUE!</v>
      </c>
      <c r="AF303" s="175" t="e" vm="1">
        <f t="shared" si="74"/>
        <v>#VALUE!</v>
      </c>
      <c r="AG303" s="175">
        <f t="shared" si="74"/>
        <v>0</v>
      </c>
      <c r="AH303" t="e" vm="1">
        <f t="shared" si="75"/>
        <v>#VALUE!</v>
      </c>
    </row>
    <row r="304" spans="1:34" ht="55.15">
      <c r="A304" t="s">
        <v>419</v>
      </c>
      <c r="B304" t="s">
        <v>419</v>
      </c>
      <c r="C304" s="172" t="s">
        <v>99</v>
      </c>
      <c r="D304" s="172" t="s">
        <v>104</v>
      </c>
      <c r="E304" t="s">
        <v>263</v>
      </c>
      <c r="F304" t="s">
        <v>105</v>
      </c>
      <c r="G304" cm="1">
        <f t="array" ref="G304">IF(OR(ISERROR($I$2),ISERROR($J$2),ISERROR($K$2)),0,IF(
    IF(SUMPRODUCT((TRIM(_xlfn.TEXTSPLIT(C304,"• "))&lt;&gt;"")*COUNTIF(J:J,SUBSTITUTE(TRIM(_xlfn.TEXTSPLIT(C304,"• ")),CHAR(10),"")))&gt;0,1,IF(C304="All",1,0))
    +
    IF(SUMPRODUCT((TRIM(_xlfn.TEXTSPLIT(E304,","))&lt;&gt;"")*COUNTIF(K:K,TRIM(_xlfn.TEXTSPLIT(E304,","))))&gt;0,1,IF(E304="All",1,0))
    +
    IF(SUMPRODUCT((TRIM(_xlfn.TEXTSPLIT(D304,"• "))&lt;&gt;"")*COUNTIF(I:I,SUBSTITUTE(TRIM(_xlfn.TEXTSPLIT(D304,"• ")),CHAR(10),"")))&gt;0,1,IF(D304="All",1,0))
    =3,
    1,
    IF(F304="All",1,0)
))</f>
        <v>0</v>
      </c>
      <c r="N304" s="175" t="e" vm="1">
        <f t="shared" si="80"/>
        <v>#VALUE!</v>
      </c>
      <c r="O304">
        <f t="shared" si="84"/>
        <v>0</v>
      </c>
      <c r="P304">
        <f t="shared" si="84"/>
        <v>0</v>
      </c>
      <c r="Q304">
        <f t="shared" si="84"/>
        <v>0</v>
      </c>
      <c r="R304">
        <f t="shared" si="84"/>
        <v>0</v>
      </c>
      <c r="S304">
        <f t="shared" si="84"/>
        <v>0</v>
      </c>
      <c r="T304" s="175"/>
      <c r="U304" s="175"/>
      <c r="V304" s="175"/>
      <c r="W304" t="e" vm="1">
        <f t="shared" si="72"/>
        <v>#VALUE!</v>
      </c>
      <c r="Y304" s="175" t="e" vm="1">
        <f t="shared" si="82"/>
        <v>#VALUE!</v>
      </c>
      <c r="Z304" s="175">
        <f t="shared" si="83"/>
        <v>0</v>
      </c>
      <c r="AA304" s="175">
        <f t="shared" si="83"/>
        <v>0</v>
      </c>
      <c r="AB304" s="175">
        <f t="shared" si="83"/>
        <v>0</v>
      </c>
      <c r="AC304" s="175">
        <f t="shared" si="83"/>
        <v>0</v>
      </c>
      <c r="AD304" t="e" vm="1">
        <f t="shared" si="73"/>
        <v>#VALUE!</v>
      </c>
      <c r="AF304" s="175" t="e" vm="1">
        <f t="shared" si="74"/>
        <v>#VALUE!</v>
      </c>
      <c r="AG304" s="175">
        <f t="shared" si="74"/>
        <v>0</v>
      </c>
      <c r="AH304" t="e" vm="1">
        <f t="shared" si="75"/>
        <v>#VALUE!</v>
      </c>
    </row>
    <row r="305" spans="1:34" ht="41.45">
      <c r="A305" t="s">
        <v>420</v>
      </c>
      <c r="B305" t="s">
        <v>420</v>
      </c>
      <c r="C305" s="172" t="s">
        <v>367</v>
      </c>
      <c r="D305" s="172" t="s">
        <v>104</v>
      </c>
      <c r="E305" t="s">
        <v>263</v>
      </c>
      <c r="F305" t="s">
        <v>105</v>
      </c>
      <c r="G305" cm="1">
        <f t="array" ref="G305">IF(OR(ISERROR($I$2),ISERROR($J$2),ISERROR($K$2)),0,IF(
    IF(SUMPRODUCT((TRIM(_xlfn.TEXTSPLIT(C305,"• "))&lt;&gt;"")*COUNTIF(J:J,SUBSTITUTE(TRIM(_xlfn.TEXTSPLIT(C305,"• ")),CHAR(10),"")))&gt;0,1,IF(C305="All",1,0))
    +
    IF(SUMPRODUCT((TRIM(_xlfn.TEXTSPLIT(E305,","))&lt;&gt;"")*COUNTIF(K:K,TRIM(_xlfn.TEXTSPLIT(E305,","))))&gt;0,1,IF(E305="All",1,0))
    +
    IF(SUMPRODUCT((TRIM(_xlfn.TEXTSPLIT(D305,"• "))&lt;&gt;"")*COUNTIF(I:I,SUBSTITUTE(TRIM(_xlfn.TEXTSPLIT(D305,"• ")),CHAR(10),"")))&gt;0,1,IF(D305="All",1,0))
    =3,
    1,
    IF(F305="All",1,0)
))</f>
        <v>0</v>
      </c>
      <c r="N305" s="175" t="e" vm="1">
        <f t="shared" si="80"/>
        <v>#VALUE!</v>
      </c>
      <c r="O305">
        <f t="shared" si="84"/>
        <v>0</v>
      </c>
      <c r="P305">
        <f t="shared" si="84"/>
        <v>0</v>
      </c>
      <c r="Q305">
        <f t="shared" si="84"/>
        <v>0</v>
      </c>
      <c r="R305">
        <f t="shared" si="84"/>
        <v>0</v>
      </c>
      <c r="S305">
        <f t="shared" si="84"/>
        <v>0</v>
      </c>
      <c r="T305" s="175"/>
      <c r="U305" s="175"/>
      <c r="V305" s="175"/>
      <c r="W305" t="e" vm="1">
        <f t="shared" si="72"/>
        <v>#VALUE!</v>
      </c>
      <c r="Y305" s="175" t="e" vm="1">
        <f t="shared" si="82"/>
        <v>#VALUE!</v>
      </c>
      <c r="Z305" s="175">
        <f t="shared" si="83"/>
        <v>0</v>
      </c>
      <c r="AA305" s="175">
        <f t="shared" si="83"/>
        <v>0</v>
      </c>
      <c r="AB305" s="175">
        <f t="shared" si="83"/>
        <v>0</v>
      </c>
      <c r="AC305" s="175">
        <f t="shared" si="83"/>
        <v>0</v>
      </c>
      <c r="AD305" t="e" vm="1">
        <f t="shared" si="73"/>
        <v>#VALUE!</v>
      </c>
      <c r="AF305" s="175" t="e" vm="1">
        <f t="shared" si="74"/>
        <v>#VALUE!</v>
      </c>
      <c r="AG305" s="175">
        <f t="shared" si="74"/>
        <v>0</v>
      </c>
      <c r="AH305" t="e" vm="1">
        <f t="shared" si="75"/>
        <v>#VALUE!</v>
      </c>
    </row>
    <row r="306" spans="1:34" ht="41.45">
      <c r="A306" t="s">
        <v>421</v>
      </c>
      <c r="B306" t="s">
        <v>421</v>
      </c>
      <c r="C306" s="172" t="s">
        <v>384</v>
      </c>
      <c r="D306" s="172" t="s">
        <v>104</v>
      </c>
      <c r="E306" t="s">
        <v>263</v>
      </c>
      <c r="F306" t="s">
        <v>105</v>
      </c>
      <c r="G306" cm="1">
        <f t="array" ref="G306">IF(OR(ISERROR($I$2),ISERROR($J$2),ISERROR($K$2)),0,IF(
    IF(SUMPRODUCT((TRIM(_xlfn.TEXTSPLIT(C306,"• "))&lt;&gt;"")*COUNTIF(J:J,SUBSTITUTE(TRIM(_xlfn.TEXTSPLIT(C306,"• ")),CHAR(10),"")))&gt;0,1,IF(C306="All",1,0))
    +
    IF(SUMPRODUCT((TRIM(_xlfn.TEXTSPLIT(E306,","))&lt;&gt;"")*COUNTIF(K:K,TRIM(_xlfn.TEXTSPLIT(E306,","))))&gt;0,1,IF(E306="All",1,0))
    +
    IF(SUMPRODUCT((TRIM(_xlfn.TEXTSPLIT(D306,"• "))&lt;&gt;"")*COUNTIF(I:I,SUBSTITUTE(TRIM(_xlfn.TEXTSPLIT(D306,"• ")),CHAR(10),"")))&gt;0,1,IF(D306="All",1,0))
    =3,
    1,
    IF(F306="All",1,0)
))</f>
        <v>0</v>
      </c>
      <c r="N306" s="175" t="e" vm="1">
        <f t="shared" si="80"/>
        <v>#VALUE!</v>
      </c>
      <c r="O306">
        <f t="shared" si="84"/>
        <v>0</v>
      </c>
      <c r="P306">
        <f t="shared" si="84"/>
        <v>0</v>
      </c>
      <c r="Q306">
        <f t="shared" si="84"/>
        <v>0</v>
      </c>
      <c r="R306">
        <f t="shared" si="84"/>
        <v>0</v>
      </c>
      <c r="S306">
        <f t="shared" si="84"/>
        <v>0</v>
      </c>
      <c r="T306" s="175"/>
      <c r="U306" s="175"/>
      <c r="V306" s="175"/>
      <c r="W306" t="e" vm="1">
        <f t="shared" si="72"/>
        <v>#VALUE!</v>
      </c>
      <c r="Y306" s="175" t="e" vm="1">
        <f t="shared" si="82"/>
        <v>#VALUE!</v>
      </c>
      <c r="Z306" s="175">
        <f t="shared" si="83"/>
        <v>0</v>
      </c>
      <c r="AA306" s="175">
        <f t="shared" si="83"/>
        <v>0</v>
      </c>
      <c r="AB306" s="175">
        <f t="shared" si="83"/>
        <v>0</v>
      </c>
      <c r="AC306" s="175">
        <f t="shared" si="83"/>
        <v>0</v>
      </c>
      <c r="AD306" t="e" vm="1">
        <f t="shared" si="73"/>
        <v>#VALUE!</v>
      </c>
      <c r="AF306" s="175" t="e" vm="1">
        <f t="shared" si="74"/>
        <v>#VALUE!</v>
      </c>
      <c r="AG306" s="175">
        <f t="shared" si="74"/>
        <v>0</v>
      </c>
      <c r="AH306" t="e" vm="1">
        <f t="shared" si="75"/>
        <v>#VALUE!</v>
      </c>
    </row>
    <row r="307" spans="1:34" ht="41.45">
      <c r="A307" t="s">
        <v>422</v>
      </c>
      <c r="B307" t="s">
        <v>422</v>
      </c>
      <c r="C307" s="172" t="s">
        <v>423</v>
      </c>
      <c r="D307" s="172" t="s">
        <v>104</v>
      </c>
      <c r="E307" t="s">
        <v>263</v>
      </c>
      <c r="F307" t="s">
        <v>105</v>
      </c>
      <c r="G307" cm="1">
        <f t="array" ref="G307">IF(OR(ISERROR($I$2),ISERROR($J$2),ISERROR($K$2)),0,IF(
    IF(SUMPRODUCT((TRIM(_xlfn.TEXTSPLIT(C307,"• "))&lt;&gt;"")*COUNTIF(J:J,SUBSTITUTE(TRIM(_xlfn.TEXTSPLIT(C307,"• ")),CHAR(10),"")))&gt;0,1,IF(C307="All",1,0))
    +
    IF(SUMPRODUCT((TRIM(_xlfn.TEXTSPLIT(E307,","))&lt;&gt;"")*COUNTIF(K:K,TRIM(_xlfn.TEXTSPLIT(E307,","))))&gt;0,1,IF(E307="All",1,0))
    +
    IF(SUMPRODUCT((TRIM(_xlfn.TEXTSPLIT(D307,"• "))&lt;&gt;"")*COUNTIF(I:I,SUBSTITUTE(TRIM(_xlfn.TEXTSPLIT(D307,"• ")),CHAR(10),"")))&gt;0,1,IF(D307="All",1,0))
    =3,
    1,
    IF(F307="All",1,0)
))</f>
        <v>0</v>
      </c>
      <c r="N307" s="175" t="e" vm="1">
        <f t="shared" si="80"/>
        <v>#VALUE!</v>
      </c>
      <c r="O307">
        <f t="shared" si="84"/>
        <v>0</v>
      </c>
      <c r="P307">
        <f t="shared" si="84"/>
        <v>0</v>
      </c>
      <c r="Q307">
        <f t="shared" si="84"/>
        <v>0</v>
      </c>
      <c r="R307">
        <f t="shared" si="84"/>
        <v>0</v>
      </c>
      <c r="S307">
        <f t="shared" si="84"/>
        <v>0</v>
      </c>
      <c r="T307" s="175"/>
      <c r="U307" s="175"/>
      <c r="V307" s="175"/>
      <c r="W307" t="e" vm="1">
        <f t="shared" si="72"/>
        <v>#VALUE!</v>
      </c>
      <c r="Y307" s="175" t="e" vm="1">
        <f t="shared" si="82"/>
        <v>#VALUE!</v>
      </c>
      <c r="Z307" s="175">
        <f t="shared" si="83"/>
        <v>0</v>
      </c>
      <c r="AA307" s="175">
        <f t="shared" si="83"/>
        <v>0</v>
      </c>
      <c r="AB307" s="175">
        <f t="shared" si="83"/>
        <v>0</v>
      </c>
      <c r="AC307" s="175">
        <f t="shared" si="83"/>
        <v>0</v>
      </c>
      <c r="AD307" t="e" vm="1">
        <f t="shared" si="73"/>
        <v>#VALUE!</v>
      </c>
      <c r="AF307" s="175" t="e" vm="1">
        <f t="shared" si="74"/>
        <v>#VALUE!</v>
      </c>
      <c r="AG307" s="175">
        <f t="shared" si="74"/>
        <v>0</v>
      </c>
      <c r="AH307" t="e" vm="1">
        <f t="shared" si="75"/>
        <v>#VALUE!</v>
      </c>
    </row>
    <row r="308" spans="1:34" ht="41.45">
      <c r="A308" t="s">
        <v>424</v>
      </c>
      <c r="B308" t="s">
        <v>424</v>
      </c>
      <c r="C308" s="172" t="s">
        <v>404</v>
      </c>
      <c r="D308" s="172" t="s">
        <v>104</v>
      </c>
      <c r="E308" t="s">
        <v>263</v>
      </c>
      <c r="F308" t="s">
        <v>105</v>
      </c>
      <c r="G308" cm="1">
        <f t="array" ref="G308">IF(OR(ISERROR($I$2),ISERROR($J$2),ISERROR($K$2)),0,IF(
    IF(SUMPRODUCT((TRIM(_xlfn.TEXTSPLIT(C308,"• "))&lt;&gt;"")*COUNTIF(J:J,SUBSTITUTE(TRIM(_xlfn.TEXTSPLIT(C308,"• ")),CHAR(10),"")))&gt;0,1,IF(C308="All",1,0))
    +
    IF(SUMPRODUCT((TRIM(_xlfn.TEXTSPLIT(E308,","))&lt;&gt;"")*COUNTIF(K:K,TRIM(_xlfn.TEXTSPLIT(E308,","))))&gt;0,1,IF(E308="All",1,0))
    +
    IF(SUMPRODUCT((TRIM(_xlfn.TEXTSPLIT(D308,"• "))&lt;&gt;"")*COUNTIF(I:I,SUBSTITUTE(TRIM(_xlfn.TEXTSPLIT(D308,"• ")),CHAR(10),"")))&gt;0,1,IF(D308="All",1,0))
    =3,
    1,
    IF(F308="All",1,0)
))</f>
        <v>0</v>
      </c>
      <c r="N308" s="175" t="e" vm="1">
        <f t="shared" si="80"/>
        <v>#VALUE!</v>
      </c>
      <c r="O308">
        <f t="shared" si="84"/>
        <v>0</v>
      </c>
      <c r="P308">
        <f t="shared" si="84"/>
        <v>0</v>
      </c>
      <c r="Q308">
        <f t="shared" si="84"/>
        <v>0</v>
      </c>
      <c r="R308">
        <f t="shared" si="84"/>
        <v>0</v>
      </c>
      <c r="S308">
        <f t="shared" si="84"/>
        <v>0</v>
      </c>
      <c r="T308" s="175"/>
      <c r="U308" s="175"/>
      <c r="V308" s="175"/>
      <c r="W308" t="e" vm="1">
        <f t="shared" si="72"/>
        <v>#VALUE!</v>
      </c>
      <c r="Y308" s="175" t="e" vm="1">
        <f t="shared" si="82"/>
        <v>#VALUE!</v>
      </c>
      <c r="Z308" s="175">
        <f t="shared" si="83"/>
        <v>0</v>
      </c>
      <c r="AA308" s="175">
        <f t="shared" si="83"/>
        <v>0</v>
      </c>
      <c r="AB308" s="175">
        <f t="shared" si="83"/>
        <v>0</v>
      </c>
      <c r="AC308" s="175">
        <f t="shared" si="83"/>
        <v>0</v>
      </c>
      <c r="AD308" t="e" vm="1">
        <f t="shared" si="73"/>
        <v>#VALUE!</v>
      </c>
      <c r="AF308" s="175" t="e" vm="1">
        <f t="shared" si="74"/>
        <v>#VALUE!</v>
      </c>
      <c r="AG308" s="175">
        <f t="shared" si="74"/>
        <v>0</v>
      </c>
      <c r="AH308" t="e" vm="1">
        <f t="shared" si="75"/>
        <v>#VALUE!</v>
      </c>
    </row>
    <row r="309" spans="1:34" ht="41.45">
      <c r="A309" t="s">
        <v>425</v>
      </c>
      <c r="B309" t="s">
        <v>425</v>
      </c>
      <c r="C309" s="172" t="s">
        <v>404</v>
      </c>
      <c r="D309" s="172" t="s">
        <v>104</v>
      </c>
      <c r="E309" t="s">
        <v>263</v>
      </c>
      <c r="F309" t="s">
        <v>105</v>
      </c>
      <c r="G309" cm="1">
        <f t="array" ref="G309">IF(OR(ISERROR($I$2),ISERROR($J$2),ISERROR($K$2)),0,IF(
    IF(SUMPRODUCT((TRIM(_xlfn.TEXTSPLIT(C309,"• "))&lt;&gt;"")*COUNTIF(J:J,SUBSTITUTE(TRIM(_xlfn.TEXTSPLIT(C309,"• ")),CHAR(10),"")))&gt;0,1,IF(C309="All",1,0))
    +
    IF(SUMPRODUCT((TRIM(_xlfn.TEXTSPLIT(E309,","))&lt;&gt;"")*COUNTIF(K:K,TRIM(_xlfn.TEXTSPLIT(E309,","))))&gt;0,1,IF(E309="All",1,0))
    +
    IF(SUMPRODUCT((TRIM(_xlfn.TEXTSPLIT(D309,"• "))&lt;&gt;"")*COUNTIF(I:I,SUBSTITUTE(TRIM(_xlfn.TEXTSPLIT(D309,"• ")),CHAR(10),"")))&gt;0,1,IF(D309="All",1,0))
    =3,
    1,
    IF(F309="All",1,0)
))</f>
        <v>0</v>
      </c>
      <c r="N309" s="175" t="e" vm="1">
        <f t="shared" si="80"/>
        <v>#VALUE!</v>
      </c>
      <c r="O309">
        <f t="shared" si="84"/>
        <v>0</v>
      </c>
      <c r="P309">
        <f t="shared" si="84"/>
        <v>0</v>
      </c>
      <c r="Q309">
        <f t="shared" si="84"/>
        <v>0</v>
      </c>
      <c r="R309">
        <f t="shared" si="84"/>
        <v>0</v>
      </c>
      <c r="S309">
        <f t="shared" si="84"/>
        <v>0</v>
      </c>
      <c r="T309" s="175"/>
      <c r="U309" s="175"/>
      <c r="V309" s="175"/>
      <c r="W309" t="e" vm="1">
        <f t="shared" si="72"/>
        <v>#VALUE!</v>
      </c>
      <c r="Y309" s="175" t="e" vm="1">
        <f t="shared" si="82"/>
        <v>#VALUE!</v>
      </c>
      <c r="Z309" s="175">
        <f t="shared" si="83"/>
        <v>0</v>
      </c>
      <c r="AA309" s="175">
        <f t="shared" si="83"/>
        <v>0</v>
      </c>
      <c r="AB309" s="175">
        <f t="shared" si="83"/>
        <v>0</v>
      </c>
      <c r="AC309" s="175">
        <f t="shared" si="83"/>
        <v>0</v>
      </c>
      <c r="AD309" t="e" vm="1">
        <f t="shared" si="73"/>
        <v>#VALUE!</v>
      </c>
      <c r="AF309" s="175" t="e" vm="1">
        <f t="shared" si="74"/>
        <v>#VALUE!</v>
      </c>
      <c r="AG309" s="175">
        <f t="shared" si="74"/>
        <v>0</v>
      </c>
      <c r="AH309" t="e" vm="1">
        <f t="shared" si="75"/>
        <v>#VALUE!</v>
      </c>
    </row>
    <row r="310" spans="1:34" ht="41.45">
      <c r="A310" t="s">
        <v>426</v>
      </c>
      <c r="B310" t="s">
        <v>426</v>
      </c>
      <c r="C310" s="172" t="s">
        <v>367</v>
      </c>
      <c r="D310" s="172" t="s">
        <v>104</v>
      </c>
      <c r="E310" t="s">
        <v>263</v>
      </c>
      <c r="F310" t="s">
        <v>105</v>
      </c>
      <c r="G310" cm="1">
        <f t="array" ref="G310">IF(OR(ISERROR($I$2),ISERROR($J$2),ISERROR($K$2)),0,IF(
    IF(SUMPRODUCT((TRIM(_xlfn.TEXTSPLIT(C310,"• "))&lt;&gt;"")*COUNTIF(J:J,SUBSTITUTE(TRIM(_xlfn.TEXTSPLIT(C310,"• ")),CHAR(10),"")))&gt;0,1,IF(C310="All",1,0))
    +
    IF(SUMPRODUCT((TRIM(_xlfn.TEXTSPLIT(E310,","))&lt;&gt;"")*COUNTIF(K:K,TRIM(_xlfn.TEXTSPLIT(E310,","))))&gt;0,1,IF(E310="All",1,0))
    +
    IF(SUMPRODUCT((TRIM(_xlfn.TEXTSPLIT(D310,"• "))&lt;&gt;"")*COUNTIF(I:I,SUBSTITUTE(TRIM(_xlfn.TEXTSPLIT(D310,"• ")),CHAR(10),"")))&gt;0,1,IF(D310="All",1,0))
    =3,
    1,
    IF(F310="All",1,0)
))</f>
        <v>0</v>
      </c>
      <c r="N310" s="175" t="e" vm="1">
        <f t="shared" si="80"/>
        <v>#VALUE!</v>
      </c>
      <c r="O310">
        <f t="shared" si="84"/>
        <v>0</v>
      </c>
      <c r="P310">
        <f t="shared" si="84"/>
        <v>0</v>
      </c>
      <c r="Q310">
        <f t="shared" si="84"/>
        <v>0</v>
      </c>
      <c r="R310">
        <f t="shared" si="84"/>
        <v>0</v>
      </c>
      <c r="S310">
        <f t="shared" si="84"/>
        <v>0</v>
      </c>
      <c r="T310" s="175"/>
      <c r="U310" s="175"/>
      <c r="V310" s="175"/>
      <c r="W310" t="e" vm="1">
        <f t="shared" si="72"/>
        <v>#VALUE!</v>
      </c>
      <c r="Y310" s="175" t="e" vm="1">
        <f t="shared" si="82"/>
        <v>#VALUE!</v>
      </c>
      <c r="Z310" s="175">
        <f t="shared" si="83"/>
        <v>0</v>
      </c>
      <c r="AA310" s="175">
        <f t="shared" si="83"/>
        <v>0</v>
      </c>
      <c r="AB310" s="175">
        <f t="shared" si="83"/>
        <v>0</v>
      </c>
      <c r="AC310" s="175">
        <f t="shared" si="83"/>
        <v>0</v>
      </c>
      <c r="AD310" t="e" vm="1">
        <f t="shared" si="73"/>
        <v>#VALUE!</v>
      </c>
      <c r="AF310" s="175" t="e" vm="1">
        <f t="shared" si="74"/>
        <v>#VALUE!</v>
      </c>
      <c r="AG310" s="175">
        <f t="shared" si="74"/>
        <v>0</v>
      </c>
      <c r="AH310" t="e" vm="1">
        <f t="shared" si="75"/>
        <v>#VALUE!</v>
      </c>
    </row>
    <row r="311" spans="1:34" ht="41.45">
      <c r="A311" t="s">
        <v>427</v>
      </c>
      <c r="B311" t="s">
        <v>427</v>
      </c>
      <c r="C311" s="172" t="s">
        <v>384</v>
      </c>
      <c r="D311" s="172" t="s">
        <v>104</v>
      </c>
      <c r="E311" t="s">
        <v>263</v>
      </c>
      <c r="F311" t="s">
        <v>105</v>
      </c>
      <c r="G311" cm="1">
        <f t="array" ref="G311">IF(OR(ISERROR($I$2),ISERROR($J$2),ISERROR($K$2)),0,IF(
    IF(SUMPRODUCT((TRIM(_xlfn.TEXTSPLIT(C311,"• "))&lt;&gt;"")*COUNTIF(J:J,SUBSTITUTE(TRIM(_xlfn.TEXTSPLIT(C311,"• ")),CHAR(10),"")))&gt;0,1,IF(C311="All",1,0))
    +
    IF(SUMPRODUCT((TRIM(_xlfn.TEXTSPLIT(E311,","))&lt;&gt;"")*COUNTIF(K:K,TRIM(_xlfn.TEXTSPLIT(E311,","))))&gt;0,1,IF(E311="All",1,0))
    +
    IF(SUMPRODUCT((TRIM(_xlfn.TEXTSPLIT(D311,"• "))&lt;&gt;"")*COUNTIF(I:I,SUBSTITUTE(TRIM(_xlfn.TEXTSPLIT(D311,"• ")),CHAR(10),"")))&gt;0,1,IF(D311="All",1,0))
    =3,
    1,
    IF(F311="All",1,0)
))</f>
        <v>0</v>
      </c>
      <c r="N311" s="175" t="e" vm="1">
        <f t="shared" si="80"/>
        <v>#VALUE!</v>
      </c>
      <c r="O311">
        <f t="shared" si="84"/>
        <v>0</v>
      </c>
      <c r="P311">
        <f t="shared" si="84"/>
        <v>0</v>
      </c>
      <c r="Q311">
        <f t="shared" si="84"/>
        <v>0</v>
      </c>
      <c r="R311">
        <f t="shared" si="84"/>
        <v>0</v>
      </c>
      <c r="S311">
        <f t="shared" si="84"/>
        <v>0</v>
      </c>
      <c r="T311" s="175"/>
      <c r="U311" s="175"/>
      <c r="V311" s="175"/>
      <c r="W311" t="e" vm="1">
        <f t="shared" si="72"/>
        <v>#VALUE!</v>
      </c>
      <c r="Y311" s="175" t="e" vm="1">
        <f t="shared" si="82"/>
        <v>#VALUE!</v>
      </c>
      <c r="Z311" s="175">
        <f t="shared" si="83"/>
        <v>0</v>
      </c>
      <c r="AA311" s="175">
        <f t="shared" si="83"/>
        <v>0</v>
      </c>
      <c r="AB311" s="175">
        <f t="shared" si="83"/>
        <v>0</v>
      </c>
      <c r="AC311" s="175">
        <f t="shared" si="83"/>
        <v>0</v>
      </c>
      <c r="AD311" t="e" vm="1">
        <f t="shared" si="73"/>
        <v>#VALUE!</v>
      </c>
      <c r="AF311" s="175" t="e" vm="1">
        <f t="shared" si="74"/>
        <v>#VALUE!</v>
      </c>
      <c r="AG311" s="175">
        <f t="shared" si="74"/>
        <v>0</v>
      </c>
      <c r="AH311" t="e" vm="1">
        <f t="shared" si="75"/>
        <v>#VALUE!</v>
      </c>
    </row>
    <row r="312" spans="1:34" ht="41.45">
      <c r="A312" t="s">
        <v>428</v>
      </c>
      <c r="B312" t="s">
        <v>428</v>
      </c>
      <c r="C312" s="172" t="s">
        <v>423</v>
      </c>
      <c r="D312" s="172" t="s">
        <v>104</v>
      </c>
      <c r="E312" t="s">
        <v>263</v>
      </c>
      <c r="F312" t="s">
        <v>105</v>
      </c>
      <c r="G312" cm="1">
        <f t="array" ref="G312">IF(OR(ISERROR($I$2),ISERROR($J$2),ISERROR($K$2)),0,IF(
    IF(SUMPRODUCT((TRIM(_xlfn.TEXTSPLIT(C312,"• "))&lt;&gt;"")*COUNTIF(J:J,SUBSTITUTE(TRIM(_xlfn.TEXTSPLIT(C312,"• ")),CHAR(10),"")))&gt;0,1,IF(C312="All",1,0))
    +
    IF(SUMPRODUCT((TRIM(_xlfn.TEXTSPLIT(E312,","))&lt;&gt;"")*COUNTIF(K:K,TRIM(_xlfn.TEXTSPLIT(E312,","))))&gt;0,1,IF(E312="All",1,0))
    +
    IF(SUMPRODUCT((TRIM(_xlfn.TEXTSPLIT(D312,"• "))&lt;&gt;"")*COUNTIF(I:I,SUBSTITUTE(TRIM(_xlfn.TEXTSPLIT(D312,"• ")),CHAR(10),"")))&gt;0,1,IF(D312="All",1,0))
    =3,
    1,
    IF(F312="All",1,0)
))</f>
        <v>0</v>
      </c>
      <c r="N312" s="175" t="e" vm="1">
        <f t="shared" si="80"/>
        <v>#VALUE!</v>
      </c>
      <c r="O312">
        <f t="shared" si="84"/>
        <v>0</v>
      </c>
      <c r="P312">
        <f t="shared" si="84"/>
        <v>0</v>
      </c>
      <c r="Q312">
        <f t="shared" si="84"/>
        <v>0</v>
      </c>
      <c r="R312">
        <f t="shared" si="84"/>
        <v>0</v>
      </c>
      <c r="S312">
        <f t="shared" si="84"/>
        <v>0</v>
      </c>
      <c r="T312" s="175"/>
      <c r="U312" s="175"/>
      <c r="V312" s="175"/>
      <c r="W312" t="e" vm="1">
        <f t="shared" si="72"/>
        <v>#VALUE!</v>
      </c>
      <c r="Y312" s="175" t="e" vm="1">
        <f t="shared" si="82"/>
        <v>#VALUE!</v>
      </c>
      <c r="Z312" s="175">
        <f t="shared" si="83"/>
        <v>0</v>
      </c>
      <c r="AA312" s="175">
        <f t="shared" si="83"/>
        <v>0</v>
      </c>
      <c r="AB312" s="175">
        <f t="shared" si="83"/>
        <v>0</v>
      </c>
      <c r="AC312" s="175">
        <f t="shared" si="83"/>
        <v>0</v>
      </c>
      <c r="AD312" t="e" vm="1">
        <f t="shared" si="73"/>
        <v>#VALUE!</v>
      </c>
      <c r="AF312" s="175" t="e" vm="1">
        <f t="shared" si="74"/>
        <v>#VALUE!</v>
      </c>
      <c r="AG312" s="175">
        <f t="shared" si="74"/>
        <v>0</v>
      </c>
      <c r="AH312" t="e" vm="1">
        <f t="shared" si="75"/>
        <v>#VALUE!</v>
      </c>
    </row>
    <row r="313" spans="1:34" ht="41.45">
      <c r="A313" t="s">
        <v>429</v>
      </c>
      <c r="B313" t="s">
        <v>429</v>
      </c>
      <c r="C313" s="172" t="s">
        <v>423</v>
      </c>
      <c r="D313" s="172" t="s">
        <v>104</v>
      </c>
      <c r="E313" t="s">
        <v>263</v>
      </c>
      <c r="F313" t="s">
        <v>105</v>
      </c>
      <c r="G313" cm="1">
        <f t="array" ref="G313">IF(OR(ISERROR($I$2),ISERROR($J$2),ISERROR($K$2)),0,IF(
    IF(SUMPRODUCT((TRIM(_xlfn.TEXTSPLIT(C313,"• "))&lt;&gt;"")*COUNTIF(J:J,SUBSTITUTE(TRIM(_xlfn.TEXTSPLIT(C313,"• ")),CHAR(10),"")))&gt;0,1,IF(C313="All",1,0))
    +
    IF(SUMPRODUCT((TRIM(_xlfn.TEXTSPLIT(E313,","))&lt;&gt;"")*COUNTIF(K:K,TRIM(_xlfn.TEXTSPLIT(E313,","))))&gt;0,1,IF(E313="All",1,0))
    +
    IF(SUMPRODUCT((TRIM(_xlfn.TEXTSPLIT(D313,"• "))&lt;&gt;"")*COUNTIF(I:I,SUBSTITUTE(TRIM(_xlfn.TEXTSPLIT(D313,"• ")),CHAR(10),"")))&gt;0,1,IF(D313="All",1,0))
    =3,
    1,
    IF(F313="All",1,0)
))</f>
        <v>0</v>
      </c>
      <c r="N313" s="175" t="e" vm="1">
        <f t="shared" si="80"/>
        <v>#VALUE!</v>
      </c>
      <c r="O313">
        <f t="shared" ref="O313:S322" si="85">IF(O$1="",0,IF(ISNUMBER(SEARCH(O$1,$D313)),1,0))</f>
        <v>0</v>
      </c>
      <c r="P313">
        <f t="shared" si="85"/>
        <v>0</v>
      </c>
      <c r="Q313">
        <f t="shared" si="85"/>
        <v>0</v>
      </c>
      <c r="R313">
        <f t="shared" si="85"/>
        <v>0</v>
      </c>
      <c r="S313">
        <f t="shared" si="85"/>
        <v>0</v>
      </c>
      <c r="T313" s="175"/>
      <c r="U313" s="175"/>
      <c r="V313" s="175"/>
      <c r="W313" t="e" vm="1">
        <f t="shared" si="72"/>
        <v>#VALUE!</v>
      </c>
      <c r="Y313" s="175" t="e" vm="1">
        <f t="shared" si="82"/>
        <v>#VALUE!</v>
      </c>
      <c r="Z313" s="175">
        <f t="shared" si="83"/>
        <v>0</v>
      </c>
      <c r="AA313" s="175">
        <f t="shared" si="83"/>
        <v>0</v>
      </c>
      <c r="AB313" s="175">
        <f t="shared" si="83"/>
        <v>0</v>
      </c>
      <c r="AC313" s="175">
        <f t="shared" si="83"/>
        <v>0</v>
      </c>
      <c r="AD313" t="e" vm="1">
        <f t="shared" si="73"/>
        <v>#VALUE!</v>
      </c>
      <c r="AF313" s="175" t="e" vm="1">
        <f t="shared" si="74"/>
        <v>#VALUE!</v>
      </c>
      <c r="AG313" s="175">
        <f t="shared" si="74"/>
        <v>0</v>
      </c>
      <c r="AH313" t="e" vm="1">
        <f t="shared" si="75"/>
        <v>#VALUE!</v>
      </c>
    </row>
    <row r="314" spans="1:34" ht="41.45">
      <c r="A314" t="s">
        <v>430</v>
      </c>
      <c r="B314" t="s">
        <v>430</v>
      </c>
      <c r="C314" s="172" t="s">
        <v>423</v>
      </c>
      <c r="D314" s="172" t="s">
        <v>104</v>
      </c>
      <c r="E314" t="s">
        <v>263</v>
      </c>
      <c r="F314" t="s">
        <v>105</v>
      </c>
      <c r="G314" cm="1">
        <f t="array" ref="G314">IF(OR(ISERROR($I$2),ISERROR($J$2),ISERROR($K$2)),0,IF(
    IF(SUMPRODUCT((TRIM(_xlfn.TEXTSPLIT(C314,"• "))&lt;&gt;"")*COUNTIF(J:J,SUBSTITUTE(TRIM(_xlfn.TEXTSPLIT(C314,"• ")),CHAR(10),"")))&gt;0,1,IF(C314="All",1,0))
    +
    IF(SUMPRODUCT((TRIM(_xlfn.TEXTSPLIT(E314,","))&lt;&gt;"")*COUNTIF(K:K,TRIM(_xlfn.TEXTSPLIT(E314,","))))&gt;0,1,IF(E314="All",1,0))
    +
    IF(SUMPRODUCT((TRIM(_xlfn.TEXTSPLIT(D314,"• "))&lt;&gt;"")*COUNTIF(I:I,SUBSTITUTE(TRIM(_xlfn.TEXTSPLIT(D314,"• ")),CHAR(10),"")))&gt;0,1,IF(D314="All",1,0))
    =3,
    1,
    IF(F314="All",1,0)
))</f>
        <v>0</v>
      </c>
      <c r="N314" s="175" t="e" vm="1">
        <f t="shared" si="80"/>
        <v>#VALUE!</v>
      </c>
      <c r="O314">
        <f t="shared" si="85"/>
        <v>0</v>
      </c>
      <c r="P314">
        <f t="shared" si="85"/>
        <v>0</v>
      </c>
      <c r="Q314">
        <f t="shared" si="85"/>
        <v>0</v>
      </c>
      <c r="R314">
        <f t="shared" si="85"/>
        <v>0</v>
      </c>
      <c r="S314">
        <f t="shared" si="85"/>
        <v>0</v>
      </c>
      <c r="T314" s="175"/>
      <c r="U314" s="175"/>
      <c r="V314" s="175"/>
      <c r="W314" t="e" vm="1">
        <f t="shared" si="72"/>
        <v>#VALUE!</v>
      </c>
      <c r="Y314" s="175" t="e" vm="1">
        <f t="shared" si="82"/>
        <v>#VALUE!</v>
      </c>
      <c r="Z314" s="175">
        <f t="shared" si="83"/>
        <v>0</v>
      </c>
      <c r="AA314" s="175">
        <f t="shared" si="83"/>
        <v>0</v>
      </c>
      <c r="AB314" s="175">
        <f t="shared" si="83"/>
        <v>0</v>
      </c>
      <c r="AC314" s="175">
        <f t="shared" si="83"/>
        <v>0</v>
      </c>
      <c r="AD314" t="e" vm="1">
        <f t="shared" si="73"/>
        <v>#VALUE!</v>
      </c>
      <c r="AF314" s="175" t="e" vm="1">
        <f t="shared" si="74"/>
        <v>#VALUE!</v>
      </c>
      <c r="AG314" s="175">
        <f t="shared" si="74"/>
        <v>0</v>
      </c>
      <c r="AH314" t="e" vm="1">
        <f t="shared" si="75"/>
        <v>#VALUE!</v>
      </c>
    </row>
    <row r="315" spans="1:34" ht="41.45">
      <c r="A315" t="s">
        <v>431</v>
      </c>
      <c r="B315" t="s">
        <v>431</v>
      </c>
      <c r="C315" s="172" t="s">
        <v>423</v>
      </c>
      <c r="D315" s="172" t="s">
        <v>104</v>
      </c>
      <c r="E315" t="s">
        <v>263</v>
      </c>
      <c r="F315" t="s">
        <v>105</v>
      </c>
      <c r="G315" cm="1">
        <f t="array" ref="G315">IF(OR(ISERROR($I$2),ISERROR($J$2),ISERROR($K$2)),0,IF(
    IF(SUMPRODUCT((TRIM(_xlfn.TEXTSPLIT(C315,"• "))&lt;&gt;"")*COUNTIF(J:J,SUBSTITUTE(TRIM(_xlfn.TEXTSPLIT(C315,"• ")),CHAR(10),"")))&gt;0,1,IF(C315="All",1,0))
    +
    IF(SUMPRODUCT((TRIM(_xlfn.TEXTSPLIT(E315,","))&lt;&gt;"")*COUNTIF(K:K,TRIM(_xlfn.TEXTSPLIT(E315,","))))&gt;0,1,IF(E315="All",1,0))
    +
    IF(SUMPRODUCT((TRIM(_xlfn.TEXTSPLIT(D315,"• "))&lt;&gt;"")*COUNTIF(I:I,SUBSTITUTE(TRIM(_xlfn.TEXTSPLIT(D315,"• ")),CHAR(10),"")))&gt;0,1,IF(D315="All",1,0))
    =3,
    1,
    IF(F315="All",1,0)
))</f>
        <v>0</v>
      </c>
      <c r="N315" s="175" t="e" vm="1">
        <f t="shared" si="80"/>
        <v>#VALUE!</v>
      </c>
      <c r="O315">
        <f t="shared" si="85"/>
        <v>0</v>
      </c>
      <c r="P315">
        <f t="shared" si="85"/>
        <v>0</v>
      </c>
      <c r="Q315">
        <f t="shared" si="85"/>
        <v>0</v>
      </c>
      <c r="R315">
        <f t="shared" si="85"/>
        <v>0</v>
      </c>
      <c r="S315">
        <f t="shared" si="85"/>
        <v>0</v>
      </c>
      <c r="T315" s="175"/>
      <c r="U315" s="175"/>
      <c r="V315" s="175"/>
      <c r="W315" t="e" vm="1">
        <f t="shared" si="72"/>
        <v>#VALUE!</v>
      </c>
      <c r="Y315" s="175" t="e" vm="1">
        <f t="shared" si="82"/>
        <v>#VALUE!</v>
      </c>
      <c r="Z315" s="175">
        <f t="shared" si="83"/>
        <v>0</v>
      </c>
      <c r="AA315" s="175">
        <f t="shared" si="83"/>
        <v>0</v>
      </c>
      <c r="AB315" s="175">
        <f t="shared" si="83"/>
        <v>0</v>
      </c>
      <c r="AC315" s="175">
        <f t="shared" si="83"/>
        <v>0</v>
      </c>
      <c r="AD315" t="e" vm="1">
        <f t="shared" si="73"/>
        <v>#VALUE!</v>
      </c>
      <c r="AF315" s="175" t="e" vm="1">
        <f t="shared" si="74"/>
        <v>#VALUE!</v>
      </c>
      <c r="AG315" s="175">
        <f t="shared" si="74"/>
        <v>0</v>
      </c>
      <c r="AH315" t="e" vm="1">
        <f t="shared" si="75"/>
        <v>#VALUE!</v>
      </c>
    </row>
    <row r="316" spans="1:34" ht="41.45">
      <c r="A316" t="s">
        <v>432</v>
      </c>
      <c r="B316" t="s">
        <v>432</v>
      </c>
      <c r="C316" s="172" t="s">
        <v>423</v>
      </c>
      <c r="D316" s="172" t="s">
        <v>104</v>
      </c>
      <c r="E316" t="s">
        <v>263</v>
      </c>
      <c r="F316" t="s">
        <v>105</v>
      </c>
      <c r="G316" cm="1">
        <f t="array" ref="G316">IF(OR(ISERROR($I$2),ISERROR($J$2),ISERROR($K$2)),0,IF(
    IF(SUMPRODUCT((TRIM(_xlfn.TEXTSPLIT(C316,"• "))&lt;&gt;"")*COUNTIF(J:J,SUBSTITUTE(TRIM(_xlfn.TEXTSPLIT(C316,"• ")),CHAR(10),"")))&gt;0,1,IF(C316="All",1,0))
    +
    IF(SUMPRODUCT((TRIM(_xlfn.TEXTSPLIT(E316,","))&lt;&gt;"")*COUNTIF(K:K,TRIM(_xlfn.TEXTSPLIT(E316,","))))&gt;0,1,IF(E316="All",1,0))
    +
    IF(SUMPRODUCT((TRIM(_xlfn.TEXTSPLIT(D316,"• "))&lt;&gt;"")*COUNTIF(I:I,SUBSTITUTE(TRIM(_xlfn.TEXTSPLIT(D316,"• ")),CHAR(10),"")))&gt;0,1,IF(D316="All",1,0))
    =3,
    1,
    IF(F316="All",1,0)
))</f>
        <v>0</v>
      </c>
      <c r="N316" s="175" t="e" vm="1">
        <f t="shared" si="80"/>
        <v>#VALUE!</v>
      </c>
      <c r="O316">
        <f t="shared" si="85"/>
        <v>0</v>
      </c>
      <c r="P316">
        <f t="shared" si="85"/>
        <v>0</v>
      </c>
      <c r="Q316">
        <f t="shared" si="85"/>
        <v>0</v>
      </c>
      <c r="R316">
        <f t="shared" si="85"/>
        <v>0</v>
      </c>
      <c r="S316">
        <f t="shared" si="85"/>
        <v>0</v>
      </c>
      <c r="T316" s="175"/>
      <c r="U316" s="175"/>
      <c r="V316" s="175"/>
      <c r="W316" t="e" vm="1">
        <f t="shared" si="72"/>
        <v>#VALUE!</v>
      </c>
      <c r="Y316" s="175" t="e" vm="1">
        <f t="shared" si="82"/>
        <v>#VALUE!</v>
      </c>
      <c r="Z316" s="175">
        <f t="shared" si="83"/>
        <v>0</v>
      </c>
      <c r="AA316" s="175">
        <f t="shared" si="83"/>
        <v>0</v>
      </c>
      <c r="AB316" s="175">
        <f t="shared" si="83"/>
        <v>0</v>
      </c>
      <c r="AC316" s="175">
        <f t="shared" si="83"/>
        <v>0</v>
      </c>
      <c r="AD316" t="e" vm="1">
        <f t="shared" si="73"/>
        <v>#VALUE!</v>
      </c>
      <c r="AF316" s="175" t="e" vm="1">
        <f t="shared" si="74"/>
        <v>#VALUE!</v>
      </c>
      <c r="AG316" s="175">
        <f t="shared" si="74"/>
        <v>0</v>
      </c>
      <c r="AH316" t="e" vm="1">
        <f t="shared" si="75"/>
        <v>#VALUE!</v>
      </c>
    </row>
    <row r="317" spans="1:34" ht="41.45">
      <c r="A317" t="s">
        <v>433</v>
      </c>
      <c r="B317" t="s">
        <v>433</v>
      </c>
      <c r="C317" s="172" t="s">
        <v>367</v>
      </c>
      <c r="D317" s="172" t="s">
        <v>104</v>
      </c>
      <c r="E317" t="s">
        <v>263</v>
      </c>
      <c r="F317" t="s">
        <v>105</v>
      </c>
      <c r="G317" cm="1">
        <f t="array" ref="G317">IF(OR(ISERROR($I$2),ISERROR($J$2),ISERROR($K$2)),0,IF(
    IF(SUMPRODUCT((TRIM(_xlfn.TEXTSPLIT(C317,"• "))&lt;&gt;"")*COUNTIF(J:J,SUBSTITUTE(TRIM(_xlfn.TEXTSPLIT(C317,"• ")),CHAR(10),"")))&gt;0,1,IF(C317="All",1,0))
    +
    IF(SUMPRODUCT((TRIM(_xlfn.TEXTSPLIT(E317,","))&lt;&gt;"")*COUNTIF(K:K,TRIM(_xlfn.TEXTSPLIT(E317,","))))&gt;0,1,IF(E317="All",1,0))
    +
    IF(SUMPRODUCT((TRIM(_xlfn.TEXTSPLIT(D317,"• "))&lt;&gt;"")*COUNTIF(I:I,SUBSTITUTE(TRIM(_xlfn.TEXTSPLIT(D317,"• ")),CHAR(10),"")))&gt;0,1,IF(D317="All",1,0))
    =3,
    1,
    IF(F317="All",1,0)
))</f>
        <v>0</v>
      </c>
      <c r="N317" s="175" t="e" vm="1">
        <f t="shared" si="80"/>
        <v>#VALUE!</v>
      </c>
      <c r="O317">
        <f t="shared" si="85"/>
        <v>0</v>
      </c>
      <c r="P317">
        <f t="shared" si="85"/>
        <v>0</v>
      </c>
      <c r="Q317">
        <f t="shared" si="85"/>
        <v>0</v>
      </c>
      <c r="R317">
        <f t="shared" si="85"/>
        <v>0</v>
      </c>
      <c r="S317">
        <f t="shared" si="85"/>
        <v>0</v>
      </c>
      <c r="T317" s="175"/>
      <c r="U317" s="175"/>
      <c r="V317" s="175"/>
      <c r="W317" t="e" vm="1">
        <f t="shared" si="72"/>
        <v>#VALUE!</v>
      </c>
      <c r="Y317" s="175" t="e" vm="1">
        <f t="shared" si="82"/>
        <v>#VALUE!</v>
      </c>
      <c r="Z317" s="175">
        <f t="shared" si="83"/>
        <v>0</v>
      </c>
      <c r="AA317" s="175">
        <f t="shared" si="83"/>
        <v>0</v>
      </c>
      <c r="AB317" s="175">
        <f t="shared" si="83"/>
        <v>0</v>
      </c>
      <c r="AC317" s="175">
        <f t="shared" si="83"/>
        <v>0</v>
      </c>
      <c r="AD317" t="e" vm="1">
        <f t="shared" si="73"/>
        <v>#VALUE!</v>
      </c>
      <c r="AF317" s="175" t="e" vm="1">
        <f t="shared" si="74"/>
        <v>#VALUE!</v>
      </c>
      <c r="AG317" s="175">
        <f t="shared" si="74"/>
        <v>0</v>
      </c>
      <c r="AH317" t="e" vm="1">
        <f t="shared" si="75"/>
        <v>#VALUE!</v>
      </c>
    </row>
    <row r="318" spans="1:34" ht="41.45">
      <c r="A318" t="s">
        <v>434</v>
      </c>
      <c r="B318" t="s">
        <v>434</v>
      </c>
      <c r="C318" s="172" t="s">
        <v>367</v>
      </c>
      <c r="D318" s="172" t="s">
        <v>104</v>
      </c>
      <c r="E318" t="s">
        <v>263</v>
      </c>
      <c r="F318" t="s">
        <v>105</v>
      </c>
      <c r="G318" cm="1">
        <f t="array" ref="G318">IF(OR(ISERROR($I$2),ISERROR($J$2),ISERROR($K$2)),0,IF(
    IF(SUMPRODUCT((TRIM(_xlfn.TEXTSPLIT(C318,"• "))&lt;&gt;"")*COUNTIF(J:J,SUBSTITUTE(TRIM(_xlfn.TEXTSPLIT(C318,"• ")),CHAR(10),"")))&gt;0,1,IF(C318="All",1,0))
    +
    IF(SUMPRODUCT((TRIM(_xlfn.TEXTSPLIT(E318,","))&lt;&gt;"")*COUNTIF(K:K,TRIM(_xlfn.TEXTSPLIT(E318,","))))&gt;0,1,IF(E318="All",1,0))
    +
    IF(SUMPRODUCT((TRIM(_xlfn.TEXTSPLIT(D318,"• "))&lt;&gt;"")*COUNTIF(I:I,SUBSTITUTE(TRIM(_xlfn.TEXTSPLIT(D318,"• ")),CHAR(10),"")))&gt;0,1,IF(D318="All",1,0))
    =3,
    1,
    IF(F318="All",1,0)
))</f>
        <v>0</v>
      </c>
      <c r="N318" s="175" t="e" vm="1">
        <f t="shared" si="80"/>
        <v>#VALUE!</v>
      </c>
      <c r="O318">
        <f t="shared" si="85"/>
        <v>0</v>
      </c>
      <c r="P318">
        <f t="shared" si="85"/>
        <v>0</v>
      </c>
      <c r="Q318">
        <f t="shared" si="85"/>
        <v>0</v>
      </c>
      <c r="R318">
        <f t="shared" si="85"/>
        <v>0</v>
      </c>
      <c r="S318">
        <f t="shared" si="85"/>
        <v>0</v>
      </c>
      <c r="T318" s="175"/>
      <c r="U318" s="175"/>
      <c r="V318" s="175"/>
      <c r="W318" t="e" vm="1">
        <f t="shared" si="72"/>
        <v>#VALUE!</v>
      </c>
      <c r="Y318" s="175" t="e" vm="1">
        <f t="shared" si="82"/>
        <v>#VALUE!</v>
      </c>
      <c r="Z318" s="175">
        <f t="shared" si="83"/>
        <v>0</v>
      </c>
      <c r="AA318" s="175">
        <f t="shared" si="83"/>
        <v>0</v>
      </c>
      <c r="AB318" s="175">
        <f t="shared" si="83"/>
        <v>0</v>
      </c>
      <c r="AC318" s="175">
        <f t="shared" si="83"/>
        <v>0</v>
      </c>
      <c r="AD318" t="e" vm="1">
        <f t="shared" si="73"/>
        <v>#VALUE!</v>
      </c>
      <c r="AF318" s="175" t="e" vm="1">
        <f t="shared" si="74"/>
        <v>#VALUE!</v>
      </c>
      <c r="AG318" s="175">
        <f t="shared" si="74"/>
        <v>0</v>
      </c>
      <c r="AH318" t="e" vm="1">
        <f t="shared" si="75"/>
        <v>#VALUE!</v>
      </c>
    </row>
    <row r="319" spans="1:34" ht="41.45">
      <c r="A319" t="s">
        <v>435</v>
      </c>
      <c r="B319" t="s">
        <v>435</v>
      </c>
      <c r="C319" s="172" t="s">
        <v>367</v>
      </c>
      <c r="D319" s="172" t="s">
        <v>104</v>
      </c>
      <c r="E319" t="s">
        <v>263</v>
      </c>
      <c r="F319" t="s">
        <v>105</v>
      </c>
      <c r="G319" cm="1">
        <f t="array" ref="G319">IF(OR(ISERROR($I$2),ISERROR($J$2),ISERROR($K$2)),0,IF(
    IF(SUMPRODUCT((TRIM(_xlfn.TEXTSPLIT(C319,"• "))&lt;&gt;"")*COUNTIF(J:J,SUBSTITUTE(TRIM(_xlfn.TEXTSPLIT(C319,"• ")),CHAR(10),"")))&gt;0,1,IF(C319="All",1,0))
    +
    IF(SUMPRODUCT((TRIM(_xlfn.TEXTSPLIT(E319,","))&lt;&gt;"")*COUNTIF(K:K,TRIM(_xlfn.TEXTSPLIT(E319,","))))&gt;0,1,IF(E319="All",1,0))
    +
    IF(SUMPRODUCT((TRIM(_xlfn.TEXTSPLIT(D319,"• "))&lt;&gt;"")*COUNTIF(I:I,SUBSTITUTE(TRIM(_xlfn.TEXTSPLIT(D319,"• ")),CHAR(10),"")))&gt;0,1,IF(D319="All",1,0))
    =3,
    1,
    IF(F319="All",1,0)
))</f>
        <v>0</v>
      </c>
      <c r="N319" s="175" t="e" vm="1">
        <f t="shared" si="80"/>
        <v>#VALUE!</v>
      </c>
      <c r="O319">
        <f t="shared" si="85"/>
        <v>0</v>
      </c>
      <c r="P319">
        <f t="shared" si="85"/>
        <v>0</v>
      </c>
      <c r="Q319">
        <f t="shared" si="85"/>
        <v>0</v>
      </c>
      <c r="R319">
        <f t="shared" si="85"/>
        <v>0</v>
      </c>
      <c r="S319">
        <f t="shared" si="85"/>
        <v>0</v>
      </c>
      <c r="T319" s="175"/>
      <c r="U319" s="175"/>
      <c r="V319" s="175"/>
      <c r="W319" t="e" vm="1">
        <f t="shared" si="72"/>
        <v>#VALUE!</v>
      </c>
      <c r="Y319" s="175" t="e" vm="1">
        <f t="shared" si="82"/>
        <v>#VALUE!</v>
      </c>
      <c r="Z319" s="175">
        <f t="shared" si="83"/>
        <v>0</v>
      </c>
      <c r="AA319" s="175">
        <f t="shared" si="83"/>
        <v>0</v>
      </c>
      <c r="AB319" s="175">
        <f t="shared" si="83"/>
        <v>0</v>
      </c>
      <c r="AC319" s="175">
        <f t="shared" si="83"/>
        <v>0</v>
      </c>
      <c r="AD319" t="e" vm="1">
        <f t="shared" si="73"/>
        <v>#VALUE!</v>
      </c>
      <c r="AF319" s="175" t="e" vm="1">
        <f t="shared" si="74"/>
        <v>#VALUE!</v>
      </c>
      <c r="AG319" s="175">
        <f t="shared" si="74"/>
        <v>0</v>
      </c>
      <c r="AH319" t="e" vm="1">
        <f t="shared" si="75"/>
        <v>#VALUE!</v>
      </c>
    </row>
    <row r="320" spans="1:34" ht="55.15">
      <c r="A320" t="s">
        <v>436</v>
      </c>
      <c r="B320" t="s">
        <v>436</v>
      </c>
      <c r="C320" s="172" t="s">
        <v>99</v>
      </c>
      <c r="D320" s="172" t="s">
        <v>104</v>
      </c>
      <c r="E320" t="s">
        <v>263</v>
      </c>
      <c r="F320" t="s">
        <v>105</v>
      </c>
      <c r="G320" cm="1">
        <f t="array" ref="G320">IF(OR(ISERROR($I$2),ISERROR($J$2),ISERROR($K$2)),0,IF(
    IF(SUMPRODUCT((TRIM(_xlfn.TEXTSPLIT(C320,"• "))&lt;&gt;"")*COUNTIF(J:J,SUBSTITUTE(TRIM(_xlfn.TEXTSPLIT(C320,"• ")),CHAR(10),"")))&gt;0,1,IF(C320="All",1,0))
    +
    IF(SUMPRODUCT((TRIM(_xlfn.TEXTSPLIT(E320,","))&lt;&gt;"")*COUNTIF(K:K,TRIM(_xlfn.TEXTSPLIT(E320,","))))&gt;0,1,IF(E320="All",1,0))
    +
    IF(SUMPRODUCT((TRIM(_xlfn.TEXTSPLIT(D320,"• "))&lt;&gt;"")*COUNTIF(I:I,SUBSTITUTE(TRIM(_xlfn.TEXTSPLIT(D320,"• ")),CHAR(10),"")))&gt;0,1,IF(D320="All",1,0))
    =3,
    1,
    IF(F320="All",1,0)
))</f>
        <v>0</v>
      </c>
      <c r="N320" s="175" t="e" vm="1">
        <f t="shared" si="80"/>
        <v>#VALUE!</v>
      </c>
      <c r="O320">
        <f t="shared" si="85"/>
        <v>0</v>
      </c>
      <c r="P320">
        <f t="shared" si="85"/>
        <v>0</v>
      </c>
      <c r="Q320">
        <f t="shared" si="85"/>
        <v>0</v>
      </c>
      <c r="R320">
        <f t="shared" si="85"/>
        <v>0</v>
      </c>
      <c r="S320">
        <f t="shared" si="85"/>
        <v>0</v>
      </c>
      <c r="T320" s="175"/>
      <c r="U320" s="175"/>
      <c r="V320" s="175"/>
      <c r="W320" t="e" vm="1">
        <f t="shared" si="72"/>
        <v>#VALUE!</v>
      </c>
      <c r="Y320" s="175" t="e" vm="1">
        <f t="shared" si="82"/>
        <v>#VALUE!</v>
      </c>
      <c r="Z320" s="175">
        <f t="shared" si="83"/>
        <v>0</v>
      </c>
      <c r="AA320" s="175">
        <f t="shared" si="83"/>
        <v>0</v>
      </c>
      <c r="AB320" s="175">
        <f t="shared" si="83"/>
        <v>0</v>
      </c>
      <c r="AC320" s="175">
        <f t="shared" si="83"/>
        <v>0</v>
      </c>
      <c r="AD320" t="e" vm="1">
        <f t="shared" si="73"/>
        <v>#VALUE!</v>
      </c>
      <c r="AF320" s="175" t="e" vm="1">
        <f t="shared" si="74"/>
        <v>#VALUE!</v>
      </c>
      <c r="AG320" s="175">
        <f t="shared" si="74"/>
        <v>0</v>
      </c>
      <c r="AH320" t="e" vm="1">
        <f t="shared" si="75"/>
        <v>#VALUE!</v>
      </c>
    </row>
    <row r="321" spans="1:34" ht="55.15">
      <c r="A321" t="s">
        <v>437</v>
      </c>
      <c r="B321" t="s">
        <v>437</v>
      </c>
      <c r="C321" s="172" t="s">
        <v>99</v>
      </c>
      <c r="D321" s="172" t="s">
        <v>104</v>
      </c>
      <c r="E321" t="s">
        <v>263</v>
      </c>
      <c r="F321" t="s">
        <v>105</v>
      </c>
      <c r="G321" cm="1">
        <f t="array" ref="G321">IF(OR(ISERROR($I$2),ISERROR($J$2),ISERROR($K$2)),0,IF(
    IF(SUMPRODUCT((TRIM(_xlfn.TEXTSPLIT(C321,"• "))&lt;&gt;"")*COUNTIF(J:J,SUBSTITUTE(TRIM(_xlfn.TEXTSPLIT(C321,"• ")),CHAR(10),"")))&gt;0,1,IF(C321="All",1,0))
    +
    IF(SUMPRODUCT((TRIM(_xlfn.TEXTSPLIT(E321,","))&lt;&gt;"")*COUNTIF(K:K,TRIM(_xlfn.TEXTSPLIT(E321,","))))&gt;0,1,IF(E321="All",1,0))
    +
    IF(SUMPRODUCT((TRIM(_xlfn.TEXTSPLIT(D321,"• "))&lt;&gt;"")*COUNTIF(I:I,SUBSTITUTE(TRIM(_xlfn.TEXTSPLIT(D321,"• ")),CHAR(10),"")))&gt;0,1,IF(D321="All",1,0))
    =3,
    1,
    IF(F321="All",1,0)
))</f>
        <v>0</v>
      </c>
      <c r="N321" s="175" t="e" vm="1">
        <f t="shared" si="80"/>
        <v>#VALUE!</v>
      </c>
      <c r="O321">
        <f t="shared" si="85"/>
        <v>0</v>
      </c>
      <c r="P321">
        <f t="shared" si="85"/>
        <v>0</v>
      </c>
      <c r="Q321">
        <f t="shared" si="85"/>
        <v>0</v>
      </c>
      <c r="R321">
        <f t="shared" si="85"/>
        <v>0</v>
      </c>
      <c r="S321">
        <f t="shared" si="85"/>
        <v>0</v>
      </c>
      <c r="T321" s="175"/>
      <c r="U321" s="175"/>
      <c r="V321" s="175"/>
      <c r="W321" t="e" vm="1">
        <f t="shared" si="72"/>
        <v>#VALUE!</v>
      </c>
      <c r="Y321" s="175" t="e" vm="1">
        <f t="shared" si="82"/>
        <v>#VALUE!</v>
      </c>
      <c r="Z321" s="175">
        <f t="shared" si="83"/>
        <v>0</v>
      </c>
      <c r="AA321" s="175">
        <f t="shared" si="83"/>
        <v>0</v>
      </c>
      <c r="AB321" s="175">
        <f t="shared" si="83"/>
        <v>0</v>
      </c>
      <c r="AC321" s="175">
        <f t="shared" si="83"/>
        <v>0</v>
      </c>
      <c r="AD321" t="e" vm="1">
        <f t="shared" si="73"/>
        <v>#VALUE!</v>
      </c>
      <c r="AF321" s="175" t="e" vm="1">
        <f t="shared" si="74"/>
        <v>#VALUE!</v>
      </c>
      <c r="AG321" s="175">
        <f t="shared" si="74"/>
        <v>0</v>
      </c>
      <c r="AH321" t="e" vm="1">
        <f t="shared" si="75"/>
        <v>#VALUE!</v>
      </c>
    </row>
    <row r="322" spans="1:34" ht="55.15">
      <c r="A322" t="s">
        <v>438</v>
      </c>
      <c r="B322" t="s">
        <v>438</v>
      </c>
      <c r="C322" s="172" t="s">
        <v>99</v>
      </c>
      <c r="D322" s="172" t="s">
        <v>104</v>
      </c>
      <c r="E322" t="s">
        <v>263</v>
      </c>
      <c r="F322" t="s">
        <v>105</v>
      </c>
      <c r="G322" cm="1">
        <f t="array" ref="G322">IF(OR(ISERROR($I$2),ISERROR($J$2),ISERROR($K$2)),0,IF(
    IF(SUMPRODUCT((TRIM(_xlfn.TEXTSPLIT(C322,"• "))&lt;&gt;"")*COUNTIF(J:J,SUBSTITUTE(TRIM(_xlfn.TEXTSPLIT(C322,"• ")),CHAR(10),"")))&gt;0,1,IF(C322="All",1,0))
    +
    IF(SUMPRODUCT((TRIM(_xlfn.TEXTSPLIT(E322,","))&lt;&gt;"")*COUNTIF(K:K,TRIM(_xlfn.TEXTSPLIT(E322,","))))&gt;0,1,IF(E322="All",1,0))
    +
    IF(SUMPRODUCT((TRIM(_xlfn.TEXTSPLIT(D322,"• "))&lt;&gt;"")*COUNTIF(I:I,SUBSTITUTE(TRIM(_xlfn.TEXTSPLIT(D322,"• ")),CHAR(10),"")))&gt;0,1,IF(D322="All",1,0))
    =3,
    1,
    IF(F322="All",1,0)
))</f>
        <v>0</v>
      </c>
      <c r="N322" s="175" t="e" vm="1">
        <f t="shared" si="80"/>
        <v>#VALUE!</v>
      </c>
      <c r="O322">
        <f t="shared" si="85"/>
        <v>0</v>
      </c>
      <c r="P322">
        <f t="shared" si="85"/>
        <v>0</v>
      </c>
      <c r="Q322">
        <f t="shared" si="85"/>
        <v>0</v>
      </c>
      <c r="R322">
        <f t="shared" si="85"/>
        <v>0</v>
      </c>
      <c r="S322">
        <f t="shared" si="85"/>
        <v>0</v>
      </c>
      <c r="T322" s="175"/>
      <c r="U322" s="175"/>
      <c r="V322" s="175"/>
      <c r="W322" t="e" vm="1">
        <f t="shared" si="72"/>
        <v>#VALUE!</v>
      </c>
      <c r="Y322" s="175" t="e" vm="1">
        <f t="shared" si="82"/>
        <v>#VALUE!</v>
      </c>
      <c r="Z322" s="175">
        <f t="shared" si="83"/>
        <v>0</v>
      </c>
      <c r="AA322" s="175">
        <f t="shared" si="83"/>
        <v>0</v>
      </c>
      <c r="AB322" s="175">
        <f t="shared" si="83"/>
        <v>0</v>
      </c>
      <c r="AC322" s="175">
        <f t="shared" si="83"/>
        <v>0</v>
      </c>
      <c r="AD322" t="e" vm="1">
        <f t="shared" si="73"/>
        <v>#VALUE!</v>
      </c>
      <c r="AF322" s="175" t="e" vm="1">
        <f t="shared" si="74"/>
        <v>#VALUE!</v>
      </c>
      <c r="AG322" s="175">
        <f t="shared" si="74"/>
        <v>0</v>
      </c>
      <c r="AH322" t="e" vm="1">
        <f t="shared" si="75"/>
        <v>#VALUE!</v>
      </c>
    </row>
    <row r="323" spans="1:34" ht="41.45">
      <c r="A323" t="s">
        <v>439</v>
      </c>
      <c r="B323" t="s">
        <v>439</v>
      </c>
      <c r="C323" s="172" t="s">
        <v>384</v>
      </c>
      <c r="D323" s="172" t="s">
        <v>104</v>
      </c>
      <c r="E323" t="s">
        <v>263</v>
      </c>
      <c r="F323" t="s">
        <v>105</v>
      </c>
      <c r="G323" cm="1">
        <f t="array" ref="G323">IF(OR(ISERROR($I$2),ISERROR($J$2),ISERROR($K$2)),0,IF(
    IF(SUMPRODUCT((TRIM(_xlfn.TEXTSPLIT(C323,"• "))&lt;&gt;"")*COUNTIF(J:J,SUBSTITUTE(TRIM(_xlfn.TEXTSPLIT(C323,"• ")),CHAR(10),"")))&gt;0,1,IF(C323="All",1,0))
    +
    IF(SUMPRODUCT((TRIM(_xlfn.TEXTSPLIT(E323,","))&lt;&gt;"")*COUNTIF(K:K,TRIM(_xlfn.TEXTSPLIT(E323,","))))&gt;0,1,IF(E323="All",1,0))
    +
    IF(SUMPRODUCT((TRIM(_xlfn.TEXTSPLIT(D323,"• "))&lt;&gt;"")*COUNTIF(I:I,SUBSTITUTE(TRIM(_xlfn.TEXTSPLIT(D323,"• ")),CHAR(10),"")))&gt;0,1,IF(D323="All",1,0))
    =3,
    1,
    IF(F323="All",1,0)
))</f>
        <v>0</v>
      </c>
      <c r="N323" s="175" t="e" vm="1">
        <f t="shared" ref="N323:N354" si="86">IF(N$1="",0,IF(ISNUMBER(SEARCH(N$1,$D323)),1,0))</f>
        <v>#VALUE!</v>
      </c>
      <c r="O323">
        <f t="shared" ref="O323:S332" si="87">IF(O$1="",0,IF(ISNUMBER(SEARCH(O$1,$D323)),1,0))</f>
        <v>0</v>
      </c>
      <c r="P323">
        <f t="shared" si="87"/>
        <v>0</v>
      </c>
      <c r="Q323">
        <f t="shared" si="87"/>
        <v>0</v>
      </c>
      <c r="R323">
        <f t="shared" si="87"/>
        <v>0</v>
      </c>
      <c r="S323">
        <f t="shared" si="87"/>
        <v>0</v>
      </c>
      <c r="T323" s="175"/>
      <c r="U323" s="175"/>
      <c r="V323" s="175"/>
      <c r="W323" t="e" vm="1">
        <f t="shared" ref="W323:W386" si="88">_xlfn.TEXTJOIN(",",TRUE,_xlfn._xlws.FILTER($N$1:$S$1,N323:S323,1))</f>
        <v>#VALUE!</v>
      </c>
      <c r="Y323" s="175" t="e" vm="1">
        <f t="shared" si="82"/>
        <v>#VALUE!</v>
      </c>
      <c r="Z323" s="175">
        <f t="shared" si="83"/>
        <v>0</v>
      </c>
      <c r="AA323" s="175">
        <f t="shared" si="83"/>
        <v>0</v>
      </c>
      <c r="AB323" s="175">
        <f t="shared" si="83"/>
        <v>0</v>
      </c>
      <c r="AC323" s="175">
        <f t="shared" si="83"/>
        <v>0</v>
      </c>
      <c r="AD323" t="e" vm="1">
        <f t="shared" ref="AD323:AD386" si="89">_xlfn.TEXTJOIN(",",TRUE,_xlfn._xlws.FILTER($Y$1:$AC$1,Y323:AC323,1))</f>
        <v>#VALUE!</v>
      </c>
      <c r="AF323" s="175" t="e" vm="1">
        <f t="shared" ref="AF323:AG386" si="90">IF(AF$1="",0,IF(ISNUMBER(SEARCH(AF$1,$E323)),1,0))</f>
        <v>#VALUE!</v>
      </c>
      <c r="AG323" s="175">
        <f t="shared" si="90"/>
        <v>0</v>
      </c>
      <c r="AH323" t="e" vm="1">
        <f t="shared" ref="AH323:AH386" si="91">_xlfn.TEXTJOIN(",",TRUE,_xlfn._xlws.FILTER($AF$1:$AG$1,AF323:AG323,1))</f>
        <v>#VALUE!</v>
      </c>
    </row>
    <row r="324" spans="1:34" ht="55.15">
      <c r="A324" t="s">
        <v>440</v>
      </c>
      <c r="B324" t="s">
        <v>440</v>
      </c>
      <c r="C324" s="172" t="s">
        <v>99</v>
      </c>
      <c r="D324" s="172" t="s">
        <v>104</v>
      </c>
      <c r="E324" t="s">
        <v>263</v>
      </c>
      <c r="F324" t="s">
        <v>105</v>
      </c>
      <c r="G324" cm="1">
        <f t="array" ref="G324">IF(OR(ISERROR($I$2),ISERROR($J$2),ISERROR($K$2)),0,IF(
    IF(SUMPRODUCT((TRIM(_xlfn.TEXTSPLIT(C324,"• "))&lt;&gt;"")*COUNTIF(J:J,SUBSTITUTE(TRIM(_xlfn.TEXTSPLIT(C324,"• ")),CHAR(10),"")))&gt;0,1,IF(C324="All",1,0))
    +
    IF(SUMPRODUCT((TRIM(_xlfn.TEXTSPLIT(E324,","))&lt;&gt;"")*COUNTIF(K:K,TRIM(_xlfn.TEXTSPLIT(E324,","))))&gt;0,1,IF(E324="All",1,0))
    +
    IF(SUMPRODUCT((TRIM(_xlfn.TEXTSPLIT(D324,"• "))&lt;&gt;"")*COUNTIF(I:I,SUBSTITUTE(TRIM(_xlfn.TEXTSPLIT(D324,"• ")),CHAR(10),"")))&gt;0,1,IF(D324="All",1,0))
    =3,
    1,
    IF(F324="All",1,0)
))</f>
        <v>0</v>
      </c>
      <c r="N324" s="175" t="e" vm="1">
        <f t="shared" si="86"/>
        <v>#VALUE!</v>
      </c>
      <c r="O324">
        <f t="shared" si="87"/>
        <v>0</v>
      </c>
      <c r="P324">
        <f t="shared" si="87"/>
        <v>0</v>
      </c>
      <c r="Q324">
        <f t="shared" si="87"/>
        <v>0</v>
      </c>
      <c r="R324">
        <f t="shared" si="87"/>
        <v>0</v>
      </c>
      <c r="S324">
        <f t="shared" si="87"/>
        <v>0</v>
      </c>
      <c r="T324" s="175"/>
      <c r="U324" s="175"/>
      <c r="V324" s="175"/>
      <c r="W324" t="e" vm="1">
        <f t="shared" si="88"/>
        <v>#VALUE!</v>
      </c>
      <c r="Y324" s="175" t="e" vm="1">
        <f t="shared" si="82"/>
        <v>#VALUE!</v>
      </c>
      <c r="Z324" s="175">
        <f t="shared" si="83"/>
        <v>0</v>
      </c>
      <c r="AA324" s="175">
        <f t="shared" si="83"/>
        <v>0</v>
      </c>
      <c r="AB324" s="175">
        <f t="shared" si="83"/>
        <v>0</v>
      </c>
      <c r="AC324" s="175">
        <f t="shared" si="83"/>
        <v>0</v>
      </c>
      <c r="AD324" t="e" vm="1">
        <f t="shared" si="89"/>
        <v>#VALUE!</v>
      </c>
      <c r="AF324" s="175" t="e" vm="1">
        <f t="shared" si="90"/>
        <v>#VALUE!</v>
      </c>
      <c r="AG324" s="175">
        <f t="shared" si="90"/>
        <v>0</v>
      </c>
      <c r="AH324" t="e" vm="1">
        <f t="shared" si="91"/>
        <v>#VALUE!</v>
      </c>
    </row>
    <row r="325" spans="1:34" ht="55.15">
      <c r="A325" t="s">
        <v>441</v>
      </c>
      <c r="B325" t="s">
        <v>441</v>
      </c>
      <c r="C325" s="172" t="s">
        <v>99</v>
      </c>
      <c r="D325" s="172" t="s">
        <v>104</v>
      </c>
      <c r="E325" t="s">
        <v>263</v>
      </c>
      <c r="F325" t="s">
        <v>105</v>
      </c>
      <c r="G325" cm="1">
        <f t="array" ref="G325">IF(OR(ISERROR($I$2),ISERROR($J$2),ISERROR($K$2)),0,IF(
    IF(SUMPRODUCT((TRIM(_xlfn.TEXTSPLIT(C325,"• "))&lt;&gt;"")*COUNTIF(J:J,SUBSTITUTE(TRIM(_xlfn.TEXTSPLIT(C325,"• ")),CHAR(10),"")))&gt;0,1,IF(C325="All",1,0))
    +
    IF(SUMPRODUCT((TRIM(_xlfn.TEXTSPLIT(E325,","))&lt;&gt;"")*COUNTIF(K:K,TRIM(_xlfn.TEXTSPLIT(E325,","))))&gt;0,1,IF(E325="All",1,0))
    +
    IF(SUMPRODUCT((TRIM(_xlfn.TEXTSPLIT(D325,"• "))&lt;&gt;"")*COUNTIF(I:I,SUBSTITUTE(TRIM(_xlfn.TEXTSPLIT(D325,"• ")),CHAR(10),"")))&gt;0,1,IF(D325="All",1,0))
    =3,
    1,
    IF(F325="All",1,0)
))</f>
        <v>0</v>
      </c>
      <c r="N325" s="175" t="e" vm="1">
        <f t="shared" si="86"/>
        <v>#VALUE!</v>
      </c>
      <c r="O325">
        <f t="shared" si="87"/>
        <v>0</v>
      </c>
      <c r="P325">
        <f t="shared" si="87"/>
        <v>0</v>
      </c>
      <c r="Q325">
        <f t="shared" si="87"/>
        <v>0</v>
      </c>
      <c r="R325">
        <f t="shared" si="87"/>
        <v>0</v>
      </c>
      <c r="S325">
        <f t="shared" si="87"/>
        <v>0</v>
      </c>
      <c r="T325" s="175"/>
      <c r="U325" s="175"/>
      <c r="V325" s="175"/>
      <c r="W325" t="e" vm="1">
        <f t="shared" si="88"/>
        <v>#VALUE!</v>
      </c>
      <c r="Y325" s="175" t="e" vm="1">
        <f t="shared" si="82"/>
        <v>#VALUE!</v>
      </c>
      <c r="Z325" s="175">
        <f t="shared" ref="Z325:AC356" si="92">IF(Z$1="",0,IF(ISNUMBER(SEARCH(Z$1,$C325)),1,0))</f>
        <v>0</v>
      </c>
      <c r="AA325" s="175">
        <f t="shared" si="92"/>
        <v>0</v>
      </c>
      <c r="AB325" s="175">
        <f t="shared" si="92"/>
        <v>0</v>
      </c>
      <c r="AC325" s="175">
        <f t="shared" si="92"/>
        <v>0</v>
      </c>
      <c r="AD325" t="e" vm="1">
        <f t="shared" si="89"/>
        <v>#VALUE!</v>
      </c>
      <c r="AF325" s="175" t="e" vm="1">
        <f t="shared" si="90"/>
        <v>#VALUE!</v>
      </c>
      <c r="AG325" s="175">
        <f t="shared" si="90"/>
        <v>0</v>
      </c>
      <c r="AH325" t="e" vm="1">
        <f t="shared" si="91"/>
        <v>#VALUE!</v>
      </c>
    </row>
    <row r="326" spans="1:34" ht="55.15">
      <c r="A326" t="s">
        <v>442</v>
      </c>
      <c r="B326" t="s">
        <v>442</v>
      </c>
      <c r="C326" s="172" t="s">
        <v>99</v>
      </c>
      <c r="D326" s="172" t="s">
        <v>104</v>
      </c>
      <c r="E326" t="s">
        <v>263</v>
      </c>
      <c r="F326" t="s">
        <v>105</v>
      </c>
      <c r="G326" cm="1">
        <f t="array" ref="G326">IF(OR(ISERROR($I$2),ISERROR($J$2),ISERROR($K$2)),0,IF(
    IF(SUMPRODUCT((TRIM(_xlfn.TEXTSPLIT(C326,"• "))&lt;&gt;"")*COUNTIF(J:J,SUBSTITUTE(TRIM(_xlfn.TEXTSPLIT(C326,"• ")),CHAR(10),"")))&gt;0,1,IF(C326="All",1,0))
    +
    IF(SUMPRODUCT((TRIM(_xlfn.TEXTSPLIT(E326,","))&lt;&gt;"")*COUNTIF(K:K,TRIM(_xlfn.TEXTSPLIT(E326,","))))&gt;0,1,IF(E326="All",1,0))
    +
    IF(SUMPRODUCT((TRIM(_xlfn.TEXTSPLIT(D326,"• "))&lt;&gt;"")*COUNTIF(I:I,SUBSTITUTE(TRIM(_xlfn.TEXTSPLIT(D326,"• ")),CHAR(10),"")))&gt;0,1,IF(D326="All",1,0))
    =3,
    1,
    IF(F326="All",1,0)
))</f>
        <v>0</v>
      </c>
      <c r="N326" s="175" t="e" vm="1">
        <f t="shared" si="86"/>
        <v>#VALUE!</v>
      </c>
      <c r="O326">
        <f t="shared" si="87"/>
        <v>0</v>
      </c>
      <c r="P326">
        <f t="shared" si="87"/>
        <v>0</v>
      </c>
      <c r="Q326">
        <f t="shared" si="87"/>
        <v>0</v>
      </c>
      <c r="R326">
        <f t="shared" si="87"/>
        <v>0</v>
      </c>
      <c r="S326">
        <f t="shared" si="87"/>
        <v>0</v>
      </c>
      <c r="T326" s="175"/>
      <c r="U326" s="175"/>
      <c r="V326" s="175"/>
      <c r="W326" t="e" vm="1">
        <f t="shared" si="88"/>
        <v>#VALUE!</v>
      </c>
      <c r="Y326" s="175" t="e" vm="1">
        <f t="shared" si="82"/>
        <v>#VALUE!</v>
      </c>
      <c r="Z326" s="175">
        <f t="shared" si="92"/>
        <v>0</v>
      </c>
      <c r="AA326" s="175">
        <f t="shared" si="92"/>
        <v>0</v>
      </c>
      <c r="AB326" s="175">
        <f t="shared" si="92"/>
        <v>0</v>
      </c>
      <c r="AC326" s="175">
        <f t="shared" si="92"/>
        <v>0</v>
      </c>
      <c r="AD326" t="e" vm="1">
        <f t="shared" si="89"/>
        <v>#VALUE!</v>
      </c>
      <c r="AF326" s="175" t="e" vm="1">
        <f t="shared" si="90"/>
        <v>#VALUE!</v>
      </c>
      <c r="AG326" s="175">
        <f t="shared" si="90"/>
        <v>0</v>
      </c>
      <c r="AH326" t="e" vm="1">
        <f t="shared" si="91"/>
        <v>#VALUE!</v>
      </c>
    </row>
    <row r="327" spans="1:34" ht="55.15">
      <c r="A327" t="s">
        <v>443</v>
      </c>
      <c r="B327" t="s">
        <v>443</v>
      </c>
      <c r="C327" s="172" t="s">
        <v>99</v>
      </c>
      <c r="D327" s="172" t="s">
        <v>104</v>
      </c>
      <c r="E327" t="s">
        <v>263</v>
      </c>
      <c r="F327" t="s">
        <v>105</v>
      </c>
      <c r="G327" cm="1">
        <f t="array" ref="G327">IF(OR(ISERROR($I$2),ISERROR($J$2),ISERROR($K$2)),0,IF(
    IF(SUMPRODUCT((TRIM(_xlfn.TEXTSPLIT(C327,"• "))&lt;&gt;"")*COUNTIF(J:J,SUBSTITUTE(TRIM(_xlfn.TEXTSPLIT(C327,"• ")),CHAR(10),"")))&gt;0,1,IF(C327="All",1,0))
    +
    IF(SUMPRODUCT((TRIM(_xlfn.TEXTSPLIT(E327,","))&lt;&gt;"")*COUNTIF(K:K,TRIM(_xlfn.TEXTSPLIT(E327,","))))&gt;0,1,IF(E327="All",1,0))
    +
    IF(SUMPRODUCT((TRIM(_xlfn.TEXTSPLIT(D327,"• "))&lt;&gt;"")*COUNTIF(I:I,SUBSTITUTE(TRIM(_xlfn.TEXTSPLIT(D327,"• ")),CHAR(10),"")))&gt;0,1,IF(D327="All",1,0))
    =3,
    1,
    IF(F327="All",1,0)
))</f>
        <v>0</v>
      </c>
      <c r="N327" s="175" t="e" vm="1">
        <f t="shared" si="86"/>
        <v>#VALUE!</v>
      </c>
      <c r="O327">
        <f t="shared" si="87"/>
        <v>0</v>
      </c>
      <c r="P327">
        <f t="shared" si="87"/>
        <v>0</v>
      </c>
      <c r="Q327">
        <f t="shared" si="87"/>
        <v>0</v>
      </c>
      <c r="R327">
        <f t="shared" si="87"/>
        <v>0</v>
      </c>
      <c r="S327">
        <f t="shared" si="87"/>
        <v>0</v>
      </c>
      <c r="T327" s="175"/>
      <c r="U327" s="175"/>
      <c r="V327" s="175"/>
      <c r="W327" t="e" vm="1">
        <f t="shared" si="88"/>
        <v>#VALUE!</v>
      </c>
      <c r="Y327" s="175" t="e" vm="1">
        <f t="shared" si="82"/>
        <v>#VALUE!</v>
      </c>
      <c r="Z327" s="175">
        <f t="shared" si="92"/>
        <v>0</v>
      </c>
      <c r="AA327" s="175">
        <f t="shared" si="92"/>
        <v>0</v>
      </c>
      <c r="AB327" s="175">
        <f t="shared" si="92"/>
        <v>0</v>
      </c>
      <c r="AC327" s="175">
        <f t="shared" si="92"/>
        <v>0</v>
      </c>
      <c r="AD327" t="e" vm="1">
        <f t="shared" si="89"/>
        <v>#VALUE!</v>
      </c>
      <c r="AF327" s="175" t="e" vm="1">
        <f t="shared" si="90"/>
        <v>#VALUE!</v>
      </c>
      <c r="AG327" s="175">
        <f t="shared" si="90"/>
        <v>0</v>
      </c>
      <c r="AH327" t="e" vm="1">
        <f t="shared" si="91"/>
        <v>#VALUE!</v>
      </c>
    </row>
    <row r="328" spans="1:34" ht="55.15">
      <c r="A328" t="s">
        <v>444</v>
      </c>
      <c r="B328" t="s">
        <v>444</v>
      </c>
      <c r="C328" s="172" t="s">
        <v>99</v>
      </c>
      <c r="D328" s="172" t="s">
        <v>104</v>
      </c>
      <c r="E328" t="s">
        <v>263</v>
      </c>
      <c r="F328" t="s">
        <v>105</v>
      </c>
      <c r="G328" cm="1">
        <f t="array" ref="G328">IF(OR(ISERROR($I$2),ISERROR($J$2),ISERROR($K$2)),0,IF(
    IF(SUMPRODUCT((TRIM(_xlfn.TEXTSPLIT(C328,"• "))&lt;&gt;"")*COUNTIF(J:J,SUBSTITUTE(TRIM(_xlfn.TEXTSPLIT(C328,"• ")),CHAR(10),"")))&gt;0,1,IF(C328="All",1,0))
    +
    IF(SUMPRODUCT((TRIM(_xlfn.TEXTSPLIT(E328,","))&lt;&gt;"")*COUNTIF(K:K,TRIM(_xlfn.TEXTSPLIT(E328,","))))&gt;0,1,IF(E328="All",1,0))
    +
    IF(SUMPRODUCT((TRIM(_xlfn.TEXTSPLIT(D328,"• "))&lt;&gt;"")*COUNTIF(I:I,SUBSTITUTE(TRIM(_xlfn.TEXTSPLIT(D328,"• ")),CHAR(10),"")))&gt;0,1,IF(D328="All",1,0))
    =3,
    1,
    IF(F328="All",1,0)
))</f>
        <v>0</v>
      </c>
      <c r="N328" s="175" t="e" vm="1">
        <f t="shared" si="86"/>
        <v>#VALUE!</v>
      </c>
      <c r="O328">
        <f t="shared" si="87"/>
        <v>0</v>
      </c>
      <c r="P328">
        <f t="shared" si="87"/>
        <v>0</v>
      </c>
      <c r="Q328">
        <f t="shared" si="87"/>
        <v>0</v>
      </c>
      <c r="R328">
        <f t="shared" si="87"/>
        <v>0</v>
      </c>
      <c r="S328">
        <f t="shared" si="87"/>
        <v>0</v>
      </c>
      <c r="T328" s="175"/>
      <c r="U328" s="175"/>
      <c r="V328" s="175"/>
      <c r="W328" t="e" vm="1">
        <f t="shared" si="88"/>
        <v>#VALUE!</v>
      </c>
      <c r="Y328" s="175" t="e" vm="1">
        <f t="shared" si="82"/>
        <v>#VALUE!</v>
      </c>
      <c r="Z328" s="175">
        <f t="shared" si="92"/>
        <v>0</v>
      </c>
      <c r="AA328" s="175">
        <f t="shared" si="92"/>
        <v>0</v>
      </c>
      <c r="AB328" s="175">
        <f t="shared" si="92"/>
        <v>0</v>
      </c>
      <c r="AC328" s="175">
        <f t="shared" si="92"/>
        <v>0</v>
      </c>
      <c r="AD328" t="e" vm="1">
        <f t="shared" si="89"/>
        <v>#VALUE!</v>
      </c>
      <c r="AF328" s="175" t="e" vm="1">
        <f t="shared" si="90"/>
        <v>#VALUE!</v>
      </c>
      <c r="AG328" s="175">
        <f t="shared" si="90"/>
        <v>0</v>
      </c>
      <c r="AH328" t="e" vm="1">
        <f t="shared" si="91"/>
        <v>#VALUE!</v>
      </c>
    </row>
    <row r="329" spans="1:34" ht="55.15">
      <c r="A329" t="s">
        <v>445</v>
      </c>
      <c r="B329" t="s">
        <v>445</v>
      </c>
      <c r="C329" s="172" t="s">
        <v>99</v>
      </c>
      <c r="D329" s="172" t="s">
        <v>104</v>
      </c>
      <c r="E329" t="s">
        <v>263</v>
      </c>
      <c r="F329" t="s">
        <v>105</v>
      </c>
      <c r="G329" cm="1">
        <f t="array" ref="G329">IF(OR(ISERROR($I$2),ISERROR($J$2),ISERROR($K$2)),0,IF(
    IF(SUMPRODUCT((TRIM(_xlfn.TEXTSPLIT(C329,"• "))&lt;&gt;"")*COUNTIF(J:J,SUBSTITUTE(TRIM(_xlfn.TEXTSPLIT(C329,"• ")),CHAR(10),"")))&gt;0,1,IF(C329="All",1,0))
    +
    IF(SUMPRODUCT((TRIM(_xlfn.TEXTSPLIT(E329,","))&lt;&gt;"")*COUNTIF(K:K,TRIM(_xlfn.TEXTSPLIT(E329,","))))&gt;0,1,IF(E329="All",1,0))
    +
    IF(SUMPRODUCT((TRIM(_xlfn.TEXTSPLIT(D329,"• "))&lt;&gt;"")*COUNTIF(I:I,SUBSTITUTE(TRIM(_xlfn.TEXTSPLIT(D329,"• ")),CHAR(10),"")))&gt;0,1,IF(D329="All",1,0))
    =3,
    1,
    IF(F329="All",1,0)
))</f>
        <v>0</v>
      </c>
      <c r="N329" s="175" t="e" vm="1">
        <f t="shared" si="86"/>
        <v>#VALUE!</v>
      </c>
      <c r="O329">
        <f t="shared" si="87"/>
        <v>0</v>
      </c>
      <c r="P329">
        <f t="shared" si="87"/>
        <v>0</v>
      </c>
      <c r="Q329">
        <f t="shared" si="87"/>
        <v>0</v>
      </c>
      <c r="R329">
        <f t="shared" si="87"/>
        <v>0</v>
      </c>
      <c r="S329">
        <f t="shared" si="87"/>
        <v>0</v>
      </c>
      <c r="T329" s="175"/>
      <c r="U329" s="175"/>
      <c r="V329" s="175"/>
      <c r="W329" t="e" vm="1">
        <f t="shared" si="88"/>
        <v>#VALUE!</v>
      </c>
      <c r="Y329" s="175" t="e" vm="1">
        <f t="shared" si="82"/>
        <v>#VALUE!</v>
      </c>
      <c r="Z329" s="175">
        <f t="shared" si="92"/>
        <v>0</v>
      </c>
      <c r="AA329" s="175">
        <f t="shared" si="92"/>
        <v>0</v>
      </c>
      <c r="AB329" s="175">
        <f t="shared" si="92"/>
        <v>0</v>
      </c>
      <c r="AC329" s="175">
        <f t="shared" si="92"/>
        <v>0</v>
      </c>
      <c r="AD329" t="e" vm="1">
        <f t="shared" si="89"/>
        <v>#VALUE!</v>
      </c>
      <c r="AF329" s="175" t="e" vm="1">
        <f t="shared" si="90"/>
        <v>#VALUE!</v>
      </c>
      <c r="AG329" s="175">
        <f t="shared" si="90"/>
        <v>0</v>
      </c>
      <c r="AH329" t="e" vm="1">
        <f t="shared" si="91"/>
        <v>#VALUE!</v>
      </c>
    </row>
    <row r="330" spans="1:34" ht="55.15">
      <c r="A330" t="s">
        <v>446</v>
      </c>
      <c r="B330" t="s">
        <v>446</v>
      </c>
      <c r="C330" s="172" t="s">
        <v>99</v>
      </c>
      <c r="D330" s="172" t="s">
        <v>104</v>
      </c>
      <c r="E330" t="s">
        <v>263</v>
      </c>
      <c r="F330" t="s">
        <v>105</v>
      </c>
      <c r="G330" cm="1">
        <f t="array" ref="G330">IF(OR(ISERROR($I$2),ISERROR($J$2),ISERROR($K$2)),0,IF(
    IF(SUMPRODUCT((TRIM(_xlfn.TEXTSPLIT(C330,"• "))&lt;&gt;"")*COUNTIF(J:J,SUBSTITUTE(TRIM(_xlfn.TEXTSPLIT(C330,"• ")),CHAR(10),"")))&gt;0,1,IF(C330="All",1,0))
    +
    IF(SUMPRODUCT((TRIM(_xlfn.TEXTSPLIT(E330,","))&lt;&gt;"")*COUNTIF(K:K,TRIM(_xlfn.TEXTSPLIT(E330,","))))&gt;0,1,IF(E330="All",1,0))
    +
    IF(SUMPRODUCT((TRIM(_xlfn.TEXTSPLIT(D330,"• "))&lt;&gt;"")*COUNTIF(I:I,SUBSTITUTE(TRIM(_xlfn.TEXTSPLIT(D330,"• ")),CHAR(10),"")))&gt;0,1,IF(D330="All",1,0))
    =3,
    1,
    IF(F330="All",1,0)
))</f>
        <v>0</v>
      </c>
      <c r="N330" s="175" t="e" vm="1">
        <f t="shared" si="86"/>
        <v>#VALUE!</v>
      </c>
      <c r="O330">
        <f t="shared" si="87"/>
        <v>0</v>
      </c>
      <c r="P330">
        <f t="shared" si="87"/>
        <v>0</v>
      </c>
      <c r="Q330">
        <f t="shared" si="87"/>
        <v>0</v>
      </c>
      <c r="R330">
        <f t="shared" si="87"/>
        <v>0</v>
      </c>
      <c r="S330">
        <f t="shared" si="87"/>
        <v>0</v>
      </c>
      <c r="T330" s="175"/>
      <c r="U330" s="175"/>
      <c r="V330" s="175"/>
      <c r="W330" t="e" vm="1">
        <f t="shared" si="88"/>
        <v>#VALUE!</v>
      </c>
      <c r="Y330" s="175" t="e" vm="1">
        <f t="shared" si="82"/>
        <v>#VALUE!</v>
      </c>
      <c r="Z330" s="175">
        <f t="shared" si="92"/>
        <v>0</v>
      </c>
      <c r="AA330" s="175">
        <f t="shared" si="92"/>
        <v>0</v>
      </c>
      <c r="AB330" s="175">
        <f t="shared" si="92"/>
        <v>0</v>
      </c>
      <c r="AC330" s="175">
        <f t="shared" si="92"/>
        <v>0</v>
      </c>
      <c r="AD330" t="e" vm="1">
        <f t="shared" si="89"/>
        <v>#VALUE!</v>
      </c>
      <c r="AF330" s="175" t="e" vm="1">
        <f t="shared" si="90"/>
        <v>#VALUE!</v>
      </c>
      <c r="AG330" s="175">
        <f t="shared" si="90"/>
        <v>0</v>
      </c>
      <c r="AH330" t="e" vm="1">
        <f t="shared" si="91"/>
        <v>#VALUE!</v>
      </c>
    </row>
    <row r="331" spans="1:34" ht="41.45">
      <c r="A331" t="s">
        <v>447</v>
      </c>
      <c r="B331" t="s">
        <v>447</v>
      </c>
      <c r="C331" s="172" t="s">
        <v>384</v>
      </c>
      <c r="D331" s="172" t="s">
        <v>104</v>
      </c>
      <c r="E331" t="s">
        <v>263</v>
      </c>
      <c r="F331" t="s">
        <v>105</v>
      </c>
      <c r="G331" cm="1">
        <f t="array" ref="G331">IF(OR(ISERROR($I$2),ISERROR($J$2),ISERROR($K$2)),0,IF(
    IF(SUMPRODUCT((TRIM(_xlfn.TEXTSPLIT(C331,"• "))&lt;&gt;"")*COUNTIF(J:J,SUBSTITUTE(TRIM(_xlfn.TEXTSPLIT(C331,"• ")),CHAR(10),"")))&gt;0,1,IF(C331="All",1,0))
    +
    IF(SUMPRODUCT((TRIM(_xlfn.TEXTSPLIT(E331,","))&lt;&gt;"")*COUNTIF(K:K,TRIM(_xlfn.TEXTSPLIT(E331,","))))&gt;0,1,IF(E331="All",1,0))
    +
    IF(SUMPRODUCT((TRIM(_xlfn.TEXTSPLIT(D331,"• "))&lt;&gt;"")*COUNTIF(I:I,SUBSTITUTE(TRIM(_xlfn.TEXTSPLIT(D331,"• ")),CHAR(10),"")))&gt;0,1,IF(D331="All",1,0))
    =3,
    1,
    IF(F331="All",1,0)
))</f>
        <v>0</v>
      </c>
      <c r="N331" s="175" t="e" vm="1">
        <f t="shared" si="86"/>
        <v>#VALUE!</v>
      </c>
      <c r="O331">
        <f t="shared" si="87"/>
        <v>0</v>
      </c>
      <c r="P331">
        <f t="shared" si="87"/>
        <v>0</v>
      </c>
      <c r="Q331">
        <f t="shared" si="87"/>
        <v>0</v>
      </c>
      <c r="R331">
        <f t="shared" si="87"/>
        <v>0</v>
      </c>
      <c r="S331">
        <f t="shared" si="87"/>
        <v>0</v>
      </c>
      <c r="T331" s="175"/>
      <c r="U331" s="175"/>
      <c r="V331" s="175"/>
      <c r="W331" t="e" vm="1">
        <f t="shared" si="88"/>
        <v>#VALUE!</v>
      </c>
      <c r="Y331" s="175" t="e" vm="1">
        <f t="shared" si="82"/>
        <v>#VALUE!</v>
      </c>
      <c r="Z331" s="175">
        <f t="shared" si="92"/>
        <v>0</v>
      </c>
      <c r="AA331" s="175">
        <f t="shared" si="92"/>
        <v>0</v>
      </c>
      <c r="AB331" s="175">
        <f t="shared" si="92"/>
        <v>0</v>
      </c>
      <c r="AC331" s="175">
        <f t="shared" si="92"/>
        <v>0</v>
      </c>
      <c r="AD331" t="e" vm="1">
        <f t="shared" si="89"/>
        <v>#VALUE!</v>
      </c>
      <c r="AF331" s="175" t="e" vm="1">
        <f t="shared" si="90"/>
        <v>#VALUE!</v>
      </c>
      <c r="AG331" s="175">
        <f t="shared" si="90"/>
        <v>0</v>
      </c>
      <c r="AH331" t="e" vm="1">
        <f t="shared" si="91"/>
        <v>#VALUE!</v>
      </c>
    </row>
    <row r="332" spans="1:34" ht="55.15">
      <c r="A332" t="s">
        <v>448</v>
      </c>
      <c r="B332" t="s">
        <v>448</v>
      </c>
      <c r="C332" s="172" t="s">
        <v>99</v>
      </c>
      <c r="D332" s="172" t="s">
        <v>104</v>
      </c>
      <c r="E332" t="s">
        <v>263</v>
      </c>
      <c r="F332" t="s">
        <v>105</v>
      </c>
      <c r="G332" cm="1">
        <f t="array" ref="G332">IF(OR(ISERROR($I$2),ISERROR($J$2),ISERROR($K$2)),0,IF(
    IF(SUMPRODUCT((TRIM(_xlfn.TEXTSPLIT(C332,"• "))&lt;&gt;"")*COUNTIF(J:J,SUBSTITUTE(TRIM(_xlfn.TEXTSPLIT(C332,"• ")),CHAR(10),"")))&gt;0,1,IF(C332="All",1,0))
    +
    IF(SUMPRODUCT((TRIM(_xlfn.TEXTSPLIT(E332,","))&lt;&gt;"")*COUNTIF(K:K,TRIM(_xlfn.TEXTSPLIT(E332,","))))&gt;0,1,IF(E332="All",1,0))
    +
    IF(SUMPRODUCT((TRIM(_xlfn.TEXTSPLIT(D332,"• "))&lt;&gt;"")*COUNTIF(I:I,SUBSTITUTE(TRIM(_xlfn.TEXTSPLIT(D332,"• ")),CHAR(10),"")))&gt;0,1,IF(D332="All",1,0))
    =3,
    1,
    IF(F332="All",1,0)
))</f>
        <v>0</v>
      </c>
      <c r="N332" s="175" t="e" vm="1">
        <f t="shared" si="86"/>
        <v>#VALUE!</v>
      </c>
      <c r="O332">
        <f t="shared" si="87"/>
        <v>0</v>
      </c>
      <c r="P332">
        <f t="shared" si="87"/>
        <v>0</v>
      </c>
      <c r="Q332">
        <f t="shared" si="87"/>
        <v>0</v>
      </c>
      <c r="R332">
        <f t="shared" si="87"/>
        <v>0</v>
      </c>
      <c r="S332">
        <f t="shared" si="87"/>
        <v>0</v>
      </c>
      <c r="T332" s="175"/>
      <c r="U332" s="175"/>
      <c r="V332" s="175"/>
      <c r="W332" t="e" vm="1">
        <f t="shared" si="88"/>
        <v>#VALUE!</v>
      </c>
      <c r="Y332" s="175" t="e" vm="1">
        <f t="shared" si="82"/>
        <v>#VALUE!</v>
      </c>
      <c r="Z332" s="175">
        <f t="shared" si="92"/>
        <v>0</v>
      </c>
      <c r="AA332" s="175">
        <f t="shared" si="92"/>
        <v>0</v>
      </c>
      <c r="AB332" s="175">
        <f t="shared" si="92"/>
        <v>0</v>
      </c>
      <c r="AC332" s="175">
        <f t="shared" si="92"/>
        <v>0</v>
      </c>
      <c r="AD332" t="e" vm="1">
        <f t="shared" si="89"/>
        <v>#VALUE!</v>
      </c>
      <c r="AF332" s="175" t="e" vm="1">
        <f t="shared" si="90"/>
        <v>#VALUE!</v>
      </c>
      <c r="AG332" s="175">
        <f t="shared" si="90"/>
        <v>0</v>
      </c>
      <c r="AH332" t="e" vm="1">
        <f t="shared" si="91"/>
        <v>#VALUE!</v>
      </c>
    </row>
    <row r="333" spans="1:34" ht="41.45">
      <c r="A333" t="s">
        <v>449</v>
      </c>
      <c r="B333" t="s">
        <v>449</v>
      </c>
      <c r="C333" s="172" t="s">
        <v>384</v>
      </c>
      <c r="D333" s="172" t="s">
        <v>104</v>
      </c>
      <c r="E333" t="s">
        <v>263</v>
      </c>
      <c r="F333" t="s">
        <v>105</v>
      </c>
      <c r="G333" cm="1">
        <f t="array" ref="G333">IF(OR(ISERROR($I$2),ISERROR($J$2),ISERROR($K$2)),0,IF(
    IF(SUMPRODUCT((TRIM(_xlfn.TEXTSPLIT(C333,"• "))&lt;&gt;"")*COUNTIF(J:J,SUBSTITUTE(TRIM(_xlfn.TEXTSPLIT(C333,"• ")),CHAR(10),"")))&gt;0,1,IF(C333="All",1,0))
    +
    IF(SUMPRODUCT((TRIM(_xlfn.TEXTSPLIT(E333,","))&lt;&gt;"")*COUNTIF(K:K,TRIM(_xlfn.TEXTSPLIT(E333,","))))&gt;0,1,IF(E333="All",1,0))
    +
    IF(SUMPRODUCT((TRIM(_xlfn.TEXTSPLIT(D333,"• "))&lt;&gt;"")*COUNTIF(I:I,SUBSTITUTE(TRIM(_xlfn.TEXTSPLIT(D333,"• ")),CHAR(10),"")))&gt;0,1,IF(D333="All",1,0))
    =3,
    1,
    IF(F333="All",1,0)
))</f>
        <v>0</v>
      </c>
      <c r="N333" s="175" t="e" vm="1">
        <f t="shared" si="86"/>
        <v>#VALUE!</v>
      </c>
      <c r="O333">
        <f t="shared" ref="O333:S342" si="93">IF(O$1="",0,IF(ISNUMBER(SEARCH(O$1,$D333)),1,0))</f>
        <v>0</v>
      </c>
      <c r="P333">
        <f t="shared" si="93"/>
        <v>0</v>
      </c>
      <c r="Q333">
        <f t="shared" si="93"/>
        <v>0</v>
      </c>
      <c r="R333">
        <f t="shared" si="93"/>
        <v>0</v>
      </c>
      <c r="S333">
        <f t="shared" si="93"/>
        <v>0</v>
      </c>
      <c r="T333" s="175"/>
      <c r="U333" s="175"/>
      <c r="V333" s="175"/>
      <c r="W333" t="e" vm="1">
        <f t="shared" si="88"/>
        <v>#VALUE!</v>
      </c>
      <c r="Y333" s="175" t="e" vm="1">
        <f t="shared" si="82"/>
        <v>#VALUE!</v>
      </c>
      <c r="Z333" s="175">
        <f t="shared" si="92"/>
        <v>0</v>
      </c>
      <c r="AA333" s="175">
        <f t="shared" si="92"/>
        <v>0</v>
      </c>
      <c r="AB333" s="175">
        <f t="shared" si="92"/>
        <v>0</v>
      </c>
      <c r="AC333" s="175">
        <f t="shared" si="92"/>
        <v>0</v>
      </c>
      <c r="AD333" t="e" vm="1">
        <f t="shared" si="89"/>
        <v>#VALUE!</v>
      </c>
      <c r="AF333" s="175" t="e" vm="1">
        <f t="shared" si="90"/>
        <v>#VALUE!</v>
      </c>
      <c r="AG333" s="175">
        <f t="shared" si="90"/>
        <v>0</v>
      </c>
      <c r="AH333" t="e" vm="1">
        <f t="shared" si="91"/>
        <v>#VALUE!</v>
      </c>
    </row>
    <row r="334" spans="1:34" ht="41.45">
      <c r="A334" t="s">
        <v>450</v>
      </c>
      <c r="B334" t="s">
        <v>450</v>
      </c>
      <c r="C334" s="172" t="s">
        <v>384</v>
      </c>
      <c r="D334" s="172" t="s">
        <v>104</v>
      </c>
      <c r="E334" t="s">
        <v>263</v>
      </c>
      <c r="F334" t="s">
        <v>105</v>
      </c>
      <c r="G334" cm="1">
        <f t="array" ref="G334">IF(OR(ISERROR($I$2),ISERROR($J$2),ISERROR($K$2)),0,IF(
    IF(SUMPRODUCT((TRIM(_xlfn.TEXTSPLIT(C334,"• "))&lt;&gt;"")*COUNTIF(J:J,SUBSTITUTE(TRIM(_xlfn.TEXTSPLIT(C334,"• ")),CHAR(10),"")))&gt;0,1,IF(C334="All",1,0))
    +
    IF(SUMPRODUCT((TRIM(_xlfn.TEXTSPLIT(E334,","))&lt;&gt;"")*COUNTIF(K:K,TRIM(_xlfn.TEXTSPLIT(E334,","))))&gt;0,1,IF(E334="All",1,0))
    +
    IF(SUMPRODUCT((TRIM(_xlfn.TEXTSPLIT(D334,"• "))&lt;&gt;"")*COUNTIF(I:I,SUBSTITUTE(TRIM(_xlfn.TEXTSPLIT(D334,"• ")),CHAR(10),"")))&gt;0,1,IF(D334="All",1,0))
    =3,
    1,
    IF(F334="All",1,0)
))</f>
        <v>0</v>
      </c>
      <c r="N334" s="175" t="e" vm="1">
        <f t="shared" si="86"/>
        <v>#VALUE!</v>
      </c>
      <c r="O334">
        <f t="shared" si="93"/>
        <v>0</v>
      </c>
      <c r="P334">
        <f t="shared" si="93"/>
        <v>0</v>
      </c>
      <c r="Q334">
        <f t="shared" si="93"/>
        <v>0</v>
      </c>
      <c r="R334">
        <f t="shared" si="93"/>
        <v>0</v>
      </c>
      <c r="S334">
        <f t="shared" si="93"/>
        <v>0</v>
      </c>
      <c r="T334" s="175"/>
      <c r="U334" s="175"/>
      <c r="V334" s="175"/>
      <c r="W334" t="e" vm="1">
        <f t="shared" si="88"/>
        <v>#VALUE!</v>
      </c>
      <c r="Y334" s="175" t="e" vm="1">
        <f t="shared" si="82"/>
        <v>#VALUE!</v>
      </c>
      <c r="Z334" s="175">
        <f t="shared" si="92"/>
        <v>0</v>
      </c>
      <c r="AA334" s="175">
        <f t="shared" si="92"/>
        <v>0</v>
      </c>
      <c r="AB334" s="175">
        <f t="shared" si="92"/>
        <v>0</v>
      </c>
      <c r="AC334" s="175">
        <f t="shared" si="92"/>
        <v>0</v>
      </c>
      <c r="AD334" t="e" vm="1">
        <f t="shared" si="89"/>
        <v>#VALUE!</v>
      </c>
      <c r="AF334" s="175" t="e" vm="1">
        <f t="shared" si="90"/>
        <v>#VALUE!</v>
      </c>
      <c r="AG334" s="175">
        <f t="shared" si="90"/>
        <v>0</v>
      </c>
      <c r="AH334" t="e" vm="1">
        <f t="shared" si="91"/>
        <v>#VALUE!</v>
      </c>
    </row>
    <row r="335" spans="1:34" ht="41.45">
      <c r="A335" t="s">
        <v>451</v>
      </c>
      <c r="B335" t="s">
        <v>451</v>
      </c>
      <c r="C335" s="172" t="s">
        <v>384</v>
      </c>
      <c r="D335" s="172" t="s">
        <v>104</v>
      </c>
      <c r="E335" t="s">
        <v>263</v>
      </c>
      <c r="F335" t="s">
        <v>105</v>
      </c>
      <c r="G335" cm="1">
        <f t="array" ref="G335">IF(OR(ISERROR($I$2),ISERROR($J$2),ISERROR($K$2)),0,IF(
    IF(SUMPRODUCT((TRIM(_xlfn.TEXTSPLIT(C335,"• "))&lt;&gt;"")*COUNTIF(J:J,SUBSTITUTE(TRIM(_xlfn.TEXTSPLIT(C335,"• ")),CHAR(10),"")))&gt;0,1,IF(C335="All",1,0))
    +
    IF(SUMPRODUCT((TRIM(_xlfn.TEXTSPLIT(E335,","))&lt;&gt;"")*COUNTIF(K:K,TRIM(_xlfn.TEXTSPLIT(E335,","))))&gt;0,1,IF(E335="All",1,0))
    +
    IF(SUMPRODUCT((TRIM(_xlfn.TEXTSPLIT(D335,"• "))&lt;&gt;"")*COUNTIF(I:I,SUBSTITUTE(TRIM(_xlfn.TEXTSPLIT(D335,"• ")),CHAR(10),"")))&gt;0,1,IF(D335="All",1,0))
    =3,
    1,
    IF(F335="All",1,0)
))</f>
        <v>0</v>
      </c>
      <c r="N335" s="175" t="e" vm="1">
        <f t="shared" si="86"/>
        <v>#VALUE!</v>
      </c>
      <c r="O335">
        <f t="shared" si="93"/>
        <v>0</v>
      </c>
      <c r="P335">
        <f t="shared" si="93"/>
        <v>0</v>
      </c>
      <c r="Q335">
        <f t="shared" si="93"/>
        <v>0</v>
      </c>
      <c r="R335">
        <f t="shared" si="93"/>
        <v>0</v>
      </c>
      <c r="S335">
        <f t="shared" si="93"/>
        <v>0</v>
      </c>
      <c r="T335" s="175"/>
      <c r="U335" s="175"/>
      <c r="V335" s="175"/>
      <c r="W335" t="e" vm="1">
        <f t="shared" si="88"/>
        <v>#VALUE!</v>
      </c>
      <c r="Y335" s="175" t="e" vm="1">
        <f t="shared" si="82"/>
        <v>#VALUE!</v>
      </c>
      <c r="Z335" s="175">
        <f t="shared" si="92"/>
        <v>0</v>
      </c>
      <c r="AA335" s="175">
        <f t="shared" si="92"/>
        <v>0</v>
      </c>
      <c r="AB335" s="175">
        <f t="shared" si="92"/>
        <v>0</v>
      </c>
      <c r="AC335" s="175">
        <f t="shared" si="92"/>
        <v>0</v>
      </c>
      <c r="AD335" t="e" vm="1">
        <f t="shared" si="89"/>
        <v>#VALUE!</v>
      </c>
      <c r="AF335" s="175" t="e" vm="1">
        <f t="shared" si="90"/>
        <v>#VALUE!</v>
      </c>
      <c r="AG335" s="175">
        <f t="shared" si="90"/>
        <v>0</v>
      </c>
      <c r="AH335" t="e" vm="1">
        <f t="shared" si="91"/>
        <v>#VALUE!</v>
      </c>
    </row>
    <row r="336" spans="1:34" ht="41.45">
      <c r="A336" t="s">
        <v>452</v>
      </c>
      <c r="B336" t="s">
        <v>452</v>
      </c>
      <c r="C336" s="172" t="s">
        <v>384</v>
      </c>
      <c r="D336" s="172" t="s">
        <v>104</v>
      </c>
      <c r="E336" t="s">
        <v>263</v>
      </c>
      <c r="F336" t="s">
        <v>105</v>
      </c>
      <c r="G336" cm="1">
        <f t="array" ref="G336">IF(OR(ISERROR($I$2),ISERROR($J$2),ISERROR($K$2)),0,IF(
    IF(SUMPRODUCT((TRIM(_xlfn.TEXTSPLIT(C336,"• "))&lt;&gt;"")*COUNTIF(J:J,SUBSTITUTE(TRIM(_xlfn.TEXTSPLIT(C336,"• ")),CHAR(10),"")))&gt;0,1,IF(C336="All",1,0))
    +
    IF(SUMPRODUCT((TRIM(_xlfn.TEXTSPLIT(E336,","))&lt;&gt;"")*COUNTIF(K:K,TRIM(_xlfn.TEXTSPLIT(E336,","))))&gt;0,1,IF(E336="All",1,0))
    +
    IF(SUMPRODUCT((TRIM(_xlfn.TEXTSPLIT(D336,"• "))&lt;&gt;"")*COUNTIF(I:I,SUBSTITUTE(TRIM(_xlfn.TEXTSPLIT(D336,"• ")),CHAR(10),"")))&gt;0,1,IF(D336="All",1,0))
    =3,
    1,
    IF(F336="All",1,0)
))</f>
        <v>0</v>
      </c>
      <c r="N336" s="175" t="e" vm="1">
        <f t="shared" si="86"/>
        <v>#VALUE!</v>
      </c>
      <c r="O336">
        <f t="shared" si="93"/>
        <v>0</v>
      </c>
      <c r="P336">
        <f t="shared" si="93"/>
        <v>0</v>
      </c>
      <c r="Q336">
        <f t="shared" si="93"/>
        <v>0</v>
      </c>
      <c r="R336">
        <f t="shared" si="93"/>
        <v>0</v>
      </c>
      <c r="S336">
        <f t="shared" si="93"/>
        <v>0</v>
      </c>
      <c r="T336" s="175"/>
      <c r="U336" s="175"/>
      <c r="V336" s="175"/>
      <c r="W336" t="e" vm="1">
        <f t="shared" si="88"/>
        <v>#VALUE!</v>
      </c>
      <c r="Y336" s="175" t="e" vm="1">
        <f t="shared" si="82"/>
        <v>#VALUE!</v>
      </c>
      <c r="Z336" s="175">
        <f t="shared" si="92"/>
        <v>0</v>
      </c>
      <c r="AA336" s="175">
        <f t="shared" si="92"/>
        <v>0</v>
      </c>
      <c r="AB336" s="175">
        <f t="shared" si="92"/>
        <v>0</v>
      </c>
      <c r="AC336" s="175">
        <f t="shared" si="92"/>
        <v>0</v>
      </c>
      <c r="AD336" t="e" vm="1">
        <f t="shared" si="89"/>
        <v>#VALUE!</v>
      </c>
      <c r="AF336" s="175" t="e" vm="1">
        <f t="shared" si="90"/>
        <v>#VALUE!</v>
      </c>
      <c r="AG336" s="175">
        <f t="shared" si="90"/>
        <v>0</v>
      </c>
      <c r="AH336" t="e" vm="1">
        <f t="shared" si="91"/>
        <v>#VALUE!</v>
      </c>
    </row>
    <row r="337" spans="1:34" ht="41.45">
      <c r="A337" t="s">
        <v>453</v>
      </c>
      <c r="B337" t="s">
        <v>453</v>
      </c>
      <c r="C337" s="172" t="s">
        <v>384</v>
      </c>
      <c r="D337" s="172" t="s">
        <v>104</v>
      </c>
      <c r="E337" t="s">
        <v>263</v>
      </c>
      <c r="F337" t="s">
        <v>105</v>
      </c>
      <c r="G337" cm="1">
        <f t="array" ref="G337">IF(OR(ISERROR($I$2),ISERROR($J$2),ISERROR($K$2)),0,IF(
    IF(SUMPRODUCT((TRIM(_xlfn.TEXTSPLIT(C337,"• "))&lt;&gt;"")*COUNTIF(J:J,SUBSTITUTE(TRIM(_xlfn.TEXTSPLIT(C337,"• ")),CHAR(10),"")))&gt;0,1,IF(C337="All",1,0))
    +
    IF(SUMPRODUCT((TRIM(_xlfn.TEXTSPLIT(E337,","))&lt;&gt;"")*COUNTIF(K:K,TRIM(_xlfn.TEXTSPLIT(E337,","))))&gt;0,1,IF(E337="All",1,0))
    +
    IF(SUMPRODUCT((TRIM(_xlfn.TEXTSPLIT(D337,"• "))&lt;&gt;"")*COUNTIF(I:I,SUBSTITUTE(TRIM(_xlfn.TEXTSPLIT(D337,"• ")),CHAR(10),"")))&gt;0,1,IF(D337="All",1,0))
    =3,
    1,
    IF(F337="All",1,0)
))</f>
        <v>0</v>
      </c>
      <c r="N337" s="175" t="e" vm="1">
        <f t="shared" si="86"/>
        <v>#VALUE!</v>
      </c>
      <c r="O337">
        <f t="shared" si="93"/>
        <v>0</v>
      </c>
      <c r="P337">
        <f t="shared" si="93"/>
        <v>0</v>
      </c>
      <c r="Q337">
        <f t="shared" si="93"/>
        <v>0</v>
      </c>
      <c r="R337">
        <f t="shared" si="93"/>
        <v>0</v>
      </c>
      <c r="S337">
        <f t="shared" si="93"/>
        <v>0</v>
      </c>
      <c r="T337" s="175"/>
      <c r="U337" s="175"/>
      <c r="V337" s="175"/>
      <c r="W337" t="e" vm="1">
        <f t="shared" si="88"/>
        <v>#VALUE!</v>
      </c>
      <c r="Y337" s="175" t="e" vm="1">
        <f t="shared" si="82"/>
        <v>#VALUE!</v>
      </c>
      <c r="Z337" s="175">
        <f t="shared" si="92"/>
        <v>0</v>
      </c>
      <c r="AA337" s="175">
        <f t="shared" si="92"/>
        <v>0</v>
      </c>
      <c r="AB337" s="175">
        <f t="shared" si="92"/>
        <v>0</v>
      </c>
      <c r="AC337" s="175">
        <f t="shared" si="92"/>
        <v>0</v>
      </c>
      <c r="AD337" t="e" vm="1">
        <f t="shared" si="89"/>
        <v>#VALUE!</v>
      </c>
      <c r="AF337" s="175" t="e" vm="1">
        <f t="shared" si="90"/>
        <v>#VALUE!</v>
      </c>
      <c r="AG337" s="175">
        <f t="shared" si="90"/>
        <v>0</v>
      </c>
      <c r="AH337" t="e" vm="1">
        <f t="shared" si="91"/>
        <v>#VALUE!</v>
      </c>
    </row>
    <row r="338" spans="1:34" ht="55.15">
      <c r="A338" t="s">
        <v>454</v>
      </c>
      <c r="B338" t="s">
        <v>454</v>
      </c>
      <c r="C338" s="172" t="s">
        <v>99</v>
      </c>
      <c r="D338" s="172" t="s">
        <v>104</v>
      </c>
      <c r="E338" t="s">
        <v>263</v>
      </c>
      <c r="F338" t="s">
        <v>105</v>
      </c>
      <c r="G338" cm="1">
        <f t="array" ref="G338">IF(OR(ISERROR($I$2),ISERROR($J$2),ISERROR($K$2)),0,IF(
    IF(SUMPRODUCT((TRIM(_xlfn.TEXTSPLIT(C338,"• "))&lt;&gt;"")*COUNTIF(J:J,SUBSTITUTE(TRIM(_xlfn.TEXTSPLIT(C338,"• ")),CHAR(10),"")))&gt;0,1,IF(C338="All",1,0))
    +
    IF(SUMPRODUCT((TRIM(_xlfn.TEXTSPLIT(E338,","))&lt;&gt;"")*COUNTIF(K:K,TRIM(_xlfn.TEXTSPLIT(E338,","))))&gt;0,1,IF(E338="All",1,0))
    +
    IF(SUMPRODUCT((TRIM(_xlfn.TEXTSPLIT(D338,"• "))&lt;&gt;"")*COUNTIF(I:I,SUBSTITUTE(TRIM(_xlfn.TEXTSPLIT(D338,"• ")),CHAR(10),"")))&gt;0,1,IF(D338="All",1,0))
    =3,
    1,
    IF(F338="All",1,0)
))</f>
        <v>0</v>
      </c>
      <c r="N338" s="175" t="e" vm="1">
        <f t="shared" si="86"/>
        <v>#VALUE!</v>
      </c>
      <c r="O338">
        <f t="shared" si="93"/>
        <v>0</v>
      </c>
      <c r="P338">
        <f t="shared" si="93"/>
        <v>0</v>
      </c>
      <c r="Q338">
        <f t="shared" si="93"/>
        <v>0</v>
      </c>
      <c r="R338">
        <f t="shared" si="93"/>
        <v>0</v>
      </c>
      <c r="S338">
        <f t="shared" si="93"/>
        <v>0</v>
      </c>
      <c r="T338" s="175"/>
      <c r="U338" s="175"/>
      <c r="V338" s="175"/>
      <c r="W338" t="e" vm="1">
        <f t="shared" si="88"/>
        <v>#VALUE!</v>
      </c>
      <c r="Y338" s="175" t="e" vm="1">
        <f t="shared" si="82"/>
        <v>#VALUE!</v>
      </c>
      <c r="Z338" s="175">
        <f t="shared" si="92"/>
        <v>0</v>
      </c>
      <c r="AA338" s="175">
        <f t="shared" si="92"/>
        <v>0</v>
      </c>
      <c r="AB338" s="175">
        <f t="shared" si="92"/>
        <v>0</v>
      </c>
      <c r="AC338" s="175">
        <f t="shared" si="92"/>
        <v>0</v>
      </c>
      <c r="AD338" t="e" vm="1">
        <f t="shared" si="89"/>
        <v>#VALUE!</v>
      </c>
      <c r="AF338" s="175" t="e" vm="1">
        <f t="shared" si="90"/>
        <v>#VALUE!</v>
      </c>
      <c r="AG338" s="175">
        <f t="shared" si="90"/>
        <v>0</v>
      </c>
      <c r="AH338" t="e" vm="1">
        <f t="shared" si="91"/>
        <v>#VALUE!</v>
      </c>
    </row>
    <row r="339" spans="1:34" ht="55.15">
      <c r="A339" t="s">
        <v>455</v>
      </c>
      <c r="B339" t="s">
        <v>455</v>
      </c>
      <c r="C339" s="172" t="s">
        <v>99</v>
      </c>
      <c r="D339" s="172" t="s">
        <v>104</v>
      </c>
      <c r="E339" t="s">
        <v>263</v>
      </c>
      <c r="F339" t="s">
        <v>105</v>
      </c>
      <c r="G339" cm="1">
        <f t="array" ref="G339">IF(OR(ISERROR($I$2),ISERROR($J$2),ISERROR($K$2)),0,IF(
    IF(SUMPRODUCT((TRIM(_xlfn.TEXTSPLIT(C339,"• "))&lt;&gt;"")*COUNTIF(J:J,SUBSTITUTE(TRIM(_xlfn.TEXTSPLIT(C339,"• ")),CHAR(10),"")))&gt;0,1,IF(C339="All",1,0))
    +
    IF(SUMPRODUCT((TRIM(_xlfn.TEXTSPLIT(E339,","))&lt;&gt;"")*COUNTIF(K:K,TRIM(_xlfn.TEXTSPLIT(E339,","))))&gt;0,1,IF(E339="All",1,0))
    +
    IF(SUMPRODUCT((TRIM(_xlfn.TEXTSPLIT(D339,"• "))&lt;&gt;"")*COUNTIF(I:I,SUBSTITUTE(TRIM(_xlfn.TEXTSPLIT(D339,"• ")),CHAR(10),"")))&gt;0,1,IF(D339="All",1,0))
    =3,
    1,
    IF(F339="All",1,0)
))</f>
        <v>0</v>
      </c>
      <c r="N339" s="175" t="e" vm="1">
        <f t="shared" si="86"/>
        <v>#VALUE!</v>
      </c>
      <c r="O339">
        <f t="shared" si="93"/>
        <v>0</v>
      </c>
      <c r="P339">
        <f t="shared" si="93"/>
        <v>0</v>
      </c>
      <c r="Q339">
        <f t="shared" si="93"/>
        <v>0</v>
      </c>
      <c r="R339">
        <f t="shared" si="93"/>
        <v>0</v>
      </c>
      <c r="S339">
        <f t="shared" si="93"/>
        <v>0</v>
      </c>
      <c r="T339" s="175"/>
      <c r="U339" s="175"/>
      <c r="V339" s="175"/>
      <c r="W339" t="e" vm="1">
        <f t="shared" si="88"/>
        <v>#VALUE!</v>
      </c>
      <c r="Y339" s="175" t="e" vm="1">
        <f t="shared" si="82"/>
        <v>#VALUE!</v>
      </c>
      <c r="Z339" s="175">
        <f t="shared" si="92"/>
        <v>0</v>
      </c>
      <c r="AA339" s="175">
        <f t="shared" si="92"/>
        <v>0</v>
      </c>
      <c r="AB339" s="175">
        <f t="shared" si="92"/>
        <v>0</v>
      </c>
      <c r="AC339" s="175">
        <f t="shared" si="92"/>
        <v>0</v>
      </c>
      <c r="AD339" t="e" vm="1">
        <f t="shared" si="89"/>
        <v>#VALUE!</v>
      </c>
      <c r="AF339" s="175" t="e" vm="1">
        <f t="shared" si="90"/>
        <v>#VALUE!</v>
      </c>
      <c r="AG339" s="175">
        <f t="shared" si="90"/>
        <v>0</v>
      </c>
      <c r="AH339" t="e" vm="1">
        <f t="shared" si="91"/>
        <v>#VALUE!</v>
      </c>
    </row>
    <row r="340" spans="1:34" ht="55.15">
      <c r="A340" t="s">
        <v>456</v>
      </c>
      <c r="B340" t="s">
        <v>456</v>
      </c>
      <c r="C340" s="172" t="s">
        <v>99</v>
      </c>
      <c r="D340" s="172" t="s">
        <v>104</v>
      </c>
      <c r="E340" t="s">
        <v>263</v>
      </c>
      <c r="F340" t="s">
        <v>105</v>
      </c>
      <c r="G340" cm="1">
        <f t="array" ref="G340">IF(OR(ISERROR($I$2),ISERROR($J$2),ISERROR($K$2)),0,IF(
    IF(SUMPRODUCT((TRIM(_xlfn.TEXTSPLIT(C340,"• "))&lt;&gt;"")*COUNTIF(J:J,SUBSTITUTE(TRIM(_xlfn.TEXTSPLIT(C340,"• ")),CHAR(10),"")))&gt;0,1,IF(C340="All",1,0))
    +
    IF(SUMPRODUCT((TRIM(_xlfn.TEXTSPLIT(E340,","))&lt;&gt;"")*COUNTIF(K:K,TRIM(_xlfn.TEXTSPLIT(E340,","))))&gt;0,1,IF(E340="All",1,0))
    +
    IF(SUMPRODUCT((TRIM(_xlfn.TEXTSPLIT(D340,"• "))&lt;&gt;"")*COUNTIF(I:I,SUBSTITUTE(TRIM(_xlfn.TEXTSPLIT(D340,"• ")),CHAR(10),"")))&gt;0,1,IF(D340="All",1,0))
    =3,
    1,
    IF(F340="All",1,0)
))</f>
        <v>0</v>
      </c>
      <c r="N340" s="175" t="e" vm="1">
        <f t="shared" si="86"/>
        <v>#VALUE!</v>
      </c>
      <c r="O340">
        <f t="shared" si="93"/>
        <v>0</v>
      </c>
      <c r="P340">
        <f t="shared" si="93"/>
        <v>0</v>
      </c>
      <c r="Q340">
        <f t="shared" si="93"/>
        <v>0</v>
      </c>
      <c r="R340">
        <f t="shared" si="93"/>
        <v>0</v>
      </c>
      <c r="S340">
        <f t="shared" si="93"/>
        <v>0</v>
      </c>
      <c r="T340" s="175"/>
      <c r="U340" s="175"/>
      <c r="V340" s="175"/>
      <c r="W340" t="e" vm="1">
        <f t="shared" si="88"/>
        <v>#VALUE!</v>
      </c>
      <c r="Y340" s="175" t="e" vm="1">
        <f t="shared" si="82"/>
        <v>#VALUE!</v>
      </c>
      <c r="Z340" s="175">
        <f t="shared" si="92"/>
        <v>0</v>
      </c>
      <c r="AA340" s="175">
        <f t="shared" si="92"/>
        <v>0</v>
      </c>
      <c r="AB340" s="175">
        <f t="shared" si="92"/>
        <v>0</v>
      </c>
      <c r="AC340" s="175">
        <f t="shared" si="92"/>
        <v>0</v>
      </c>
      <c r="AD340" t="e" vm="1">
        <f t="shared" si="89"/>
        <v>#VALUE!</v>
      </c>
      <c r="AF340" s="175" t="e" vm="1">
        <f t="shared" si="90"/>
        <v>#VALUE!</v>
      </c>
      <c r="AG340" s="175">
        <f t="shared" si="90"/>
        <v>0</v>
      </c>
      <c r="AH340" t="e" vm="1">
        <f t="shared" si="91"/>
        <v>#VALUE!</v>
      </c>
    </row>
    <row r="341" spans="1:34" ht="55.15">
      <c r="A341" t="s">
        <v>457</v>
      </c>
      <c r="B341" t="s">
        <v>457</v>
      </c>
      <c r="C341" s="172" t="s">
        <v>99</v>
      </c>
      <c r="D341" s="172" t="s">
        <v>104</v>
      </c>
      <c r="E341" t="s">
        <v>263</v>
      </c>
      <c r="F341" t="s">
        <v>105</v>
      </c>
      <c r="G341" cm="1">
        <f t="array" ref="G341">IF(OR(ISERROR($I$2),ISERROR($J$2),ISERROR($K$2)),0,IF(
    IF(SUMPRODUCT((TRIM(_xlfn.TEXTSPLIT(C341,"• "))&lt;&gt;"")*COUNTIF(J:J,SUBSTITUTE(TRIM(_xlfn.TEXTSPLIT(C341,"• ")),CHAR(10),"")))&gt;0,1,IF(C341="All",1,0))
    +
    IF(SUMPRODUCT((TRIM(_xlfn.TEXTSPLIT(E341,","))&lt;&gt;"")*COUNTIF(K:K,TRIM(_xlfn.TEXTSPLIT(E341,","))))&gt;0,1,IF(E341="All",1,0))
    +
    IF(SUMPRODUCT((TRIM(_xlfn.TEXTSPLIT(D341,"• "))&lt;&gt;"")*COUNTIF(I:I,SUBSTITUTE(TRIM(_xlfn.TEXTSPLIT(D341,"• ")),CHAR(10),"")))&gt;0,1,IF(D341="All",1,0))
    =3,
    1,
    IF(F341="All",1,0)
))</f>
        <v>0</v>
      </c>
      <c r="N341" s="175" t="e" vm="1">
        <f t="shared" si="86"/>
        <v>#VALUE!</v>
      </c>
      <c r="O341">
        <f t="shared" si="93"/>
        <v>0</v>
      </c>
      <c r="P341">
        <f t="shared" si="93"/>
        <v>0</v>
      </c>
      <c r="Q341">
        <f t="shared" si="93"/>
        <v>0</v>
      </c>
      <c r="R341">
        <f t="shared" si="93"/>
        <v>0</v>
      </c>
      <c r="S341">
        <f t="shared" si="93"/>
        <v>0</v>
      </c>
      <c r="T341" s="175"/>
      <c r="U341" s="175"/>
      <c r="V341" s="175"/>
      <c r="W341" t="e" vm="1">
        <f t="shared" si="88"/>
        <v>#VALUE!</v>
      </c>
      <c r="Y341" s="175" t="e" vm="1">
        <f t="shared" si="82"/>
        <v>#VALUE!</v>
      </c>
      <c r="Z341" s="175">
        <f t="shared" si="92"/>
        <v>0</v>
      </c>
      <c r="AA341" s="175">
        <f t="shared" si="92"/>
        <v>0</v>
      </c>
      <c r="AB341" s="175">
        <f t="shared" si="92"/>
        <v>0</v>
      </c>
      <c r="AC341" s="175">
        <f t="shared" si="92"/>
        <v>0</v>
      </c>
      <c r="AD341" t="e" vm="1">
        <f t="shared" si="89"/>
        <v>#VALUE!</v>
      </c>
      <c r="AF341" s="175" t="e" vm="1">
        <f t="shared" si="90"/>
        <v>#VALUE!</v>
      </c>
      <c r="AG341" s="175">
        <f t="shared" si="90"/>
        <v>0</v>
      </c>
      <c r="AH341" t="e" vm="1">
        <f t="shared" si="91"/>
        <v>#VALUE!</v>
      </c>
    </row>
    <row r="342" spans="1:34" ht="55.15">
      <c r="A342" t="s">
        <v>458</v>
      </c>
      <c r="B342" t="s">
        <v>458</v>
      </c>
      <c r="C342" s="172" t="s">
        <v>99</v>
      </c>
      <c r="D342" s="172" t="s">
        <v>104</v>
      </c>
      <c r="E342" t="s">
        <v>263</v>
      </c>
      <c r="F342" t="s">
        <v>105</v>
      </c>
      <c r="G342" cm="1">
        <f t="array" ref="G342">IF(OR(ISERROR($I$2),ISERROR($J$2),ISERROR($K$2)),0,IF(
    IF(SUMPRODUCT((TRIM(_xlfn.TEXTSPLIT(C342,"• "))&lt;&gt;"")*COUNTIF(J:J,SUBSTITUTE(TRIM(_xlfn.TEXTSPLIT(C342,"• ")),CHAR(10),"")))&gt;0,1,IF(C342="All",1,0))
    +
    IF(SUMPRODUCT((TRIM(_xlfn.TEXTSPLIT(E342,","))&lt;&gt;"")*COUNTIF(K:K,TRIM(_xlfn.TEXTSPLIT(E342,","))))&gt;0,1,IF(E342="All",1,0))
    +
    IF(SUMPRODUCT((TRIM(_xlfn.TEXTSPLIT(D342,"• "))&lt;&gt;"")*COUNTIF(I:I,SUBSTITUTE(TRIM(_xlfn.TEXTSPLIT(D342,"• ")),CHAR(10),"")))&gt;0,1,IF(D342="All",1,0))
    =3,
    1,
    IF(F342="All",1,0)
))</f>
        <v>0</v>
      </c>
      <c r="N342" s="175" t="e" vm="1">
        <f t="shared" si="86"/>
        <v>#VALUE!</v>
      </c>
      <c r="O342">
        <f t="shared" si="93"/>
        <v>0</v>
      </c>
      <c r="P342">
        <f t="shared" si="93"/>
        <v>0</v>
      </c>
      <c r="Q342">
        <f t="shared" si="93"/>
        <v>0</v>
      </c>
      <c r="R342">
        <f t="shared" si="93"/>
        <v>0</v>
      </c>
      <c r="S342">
        <f t="shared" si="93"/>
        <v>0</v>
      </c>
      <c r="T342" s="175"/>
      <c r="U342" s="175"/>
      <c r="V342" s="175"/>
      <c r="W342" t="e" vm="1">
        <f t="shared" si="88"/>
        <v>#VALUE!</v>
      </c>
      <c r="Y342" s="175" t="e" vm="1">
        <f t="shared" si="82"/>
        <v>#VALUE!</v>
      </c>
      <c r="Z342" s="175">
        <f t="shared" si="92"/>
        <v>0</v>
      </c>
      <c r="AA342" s="175">
        <f t="shared" si="92"/>
        <v>0</v>
      </c>
      <c r="AB342" s="175">
        <f t="shared" si="92"/>
        <v>0</v>
      </c>
      <c r="AC342" s="175">
        <f t="shared" si="92"/>
        <v>0</v>
      </c>
      <c r="AD342" t="e" vm="1">
        <f t="shared" si="89"/>
        <v>#VALUE!</v>
      </c>
      <c r="AF342" s="175" t="e" vm="1">
        <f t="shared" si="90"/>
        <v>#VALUE!</v>
      </c>
      <c r="AG342" s="175">
        <f t="shared" si="90"/>
        <v>0</v>
      </c>
      <c r="AH342" t="e" vm="1">
        <f t="shared" si="91"/>
        <v>#VALUE!</v>
      </c>
    </row>
    <row r="343" spans="1:34" ht="55.15">
      <c r="A343" t="s">
        <v>459</v>
      </c>
      <c r="B343" t="s">
        <v>459</v>
      </c>
      <c r="C343" s="172" t="s">
        <v>99</v>
      </c>
      <c r="D343" s="172" t="s">
        <v>104</v>
      </c>
      <c r="E343" t="s">
        <v>263</v>
      </c>
      <c r="F343" t="s">
        <v>105</v>
      </c>
      <c r="G343" cm="1">
        <f t="array" ref="G343">IF(OR(ISERROR($I$2),ISERROR($J$2),ISERROR($K$2)),0,IF(
    IF(SUMPRODUCT((TRIM(_xlfn.TEXTSPLIT(C343,"• "))&lt;&gt;"")*COUNTIF(J:J,SUBSTITUTE(TRIM(_xlfn.TEXTSPLIT(C343,"• ")),CHAR(10),"")))&gt;0,1,IF(C343="All",1,0))
    +
    IF(SUMPRODUCT((TRIM(_xlfn.TEXTSPLIT(E343,","))&lt;&gt;"")*COUNTIF(K:K,TRIM(_xlfn.TEXTSPLIT(E343,","))))&gt;0,1,IF(E343="All",1,0))
    +
    IF(SUMPRODUCT((TRIM(_xlfn.TEXTSPLIT(D343,"• "))&lt;&gt;"")*COUNTIF(I:I,SUBSTITUTE(TRIM(_xlfn.TEXTSPLIT(D343,"• ")),CHAR(10),"")))&gt;0,1,IF(D343="All",1,0))
    =3,
    1,
    IF(F343="All",1,0)
))</f>
        <v>0</v>
      </c>
      <c r="N343" s="175" t="e" vm="1">
        <f t="shared" si="86"/>
        <v>#VALUE!</v>
      </c>
      <c r="O343">
        <f t="shared" ref="O343:S352" si="94">IF(O$1="",0,IF(ISNUMBER(SEARCH(O$1,$D343)),1,0))</f>
        <v>0</v>
      </c>
      <c r="P343">
        <f t="shared" si="94"/>
        <v>0</v>
      </c>
      <c r="Q343">
        <f t="shared" si="94"/>
        <v>0</v>
      </c>
      <c r="R343">
        <f t="shared" si="94"/>
        <v>0</v>
      </c>
      <c r="S343">
        <f t="shared" si="94"/>
        <v>0</v>
      </c>
      <c r="T343" s="175"/>
      <c r="U343" s="175"/>
      <c r="V343" s="175"/>
      <c r="W343" t="e" vm="1">
        <f t="shared" si="88"/>
        <v>#VALUE!</v>
      </c>
      <c r="Y343" s="175" t="e" vm="1">
        <f t="shared" si="82"/>
        <v>#VALUE!</v>
      </c>
      <c r="Z343" s="175">
        <f t="shared" si="92"/>
        <v>0</v>
      </c>
      <c r="AA343" s="175">
        <f t="shared" si="92"/>
        <v>0</v>
      </c>
      <c r="AB343" s="175">
        <f t="shared" si="92"/>
        <v>0</v>
      </c>
      <c r="AC343" s="175">
        <f t="shared" si="92"/>
        <v>0</v>
      </c>
      <c r="AD343" t="e" vm="1">
        <f t="shared" si="89"/>
        <v>#VALUE!</v>
      </c>
      <c r="AF343" s="175" t="e" vm="1">
        <f t="shared" si="90"/>
        <v>#VALUE!</v>
      </c>
      <c r="AG343" s="175">
        <f t="shared" si="90"/>
        <v>0</v>
      </c>
      <c r="AH343" t="e" vm="1">
        <f t="shared" si="91"/>
        <v>#VALUE!</v>
      </c>
    </row>
    <row r="344" spans="1:34" ht="55.15">
      <c r="A344" t="s">
        <v>460</v>
      </c>
      <c r="B344" t="s">
        <v>460</v>
      </c>
      <c r="C344" s="172" t="s">
        <v>99</v>
      </c>
      <c r="D344" s="172" t="s">
        <v>104</v>
      </c>
      <c r="E344" t="s">
        <v>263</v>
      </c>
      <c r="F344" t="s">
        <v>105</v>
      </c>
      <c r="G344" cm="1">
        <f t="array" ref="G344">IF(OR(ISERROR($I$2),ISERROR($J$2),ISERROR($K$2)),0,IF(
    IF(SUMPRODUCT((TRIM(_xlfn.TEXTSPLIT(C344,"• "))&lt;&gt;"")*COUNTIF(J:J,SUBSTITUTE(TRIM(_xlfn.TEXTSPLIT(C344,"• ")),CHAR(10),"")))&gt;0,1,IF(C344="All",1,0))
    +
    IF(SUMPRODUCT((TRIM(_xlfn.TEXTSPLIT(E344,","))&lt;&gt;"")*COUNTIF(K:K,TRIM(_xlfn.TEXTSPLIT(E344,","))))&gt;0,1,IF(E344="All",1,0))
    +
    IF(SUMPRODUCT((TRIM(_xlfn.TEXTSPLIT(D344,"• "))&lt;&gt;"")*COUNTIF(I:I,SUBSTITUTE(TRIM(_xlfn.TEXTSPLIT(D344,"• ")),CHAR(10),"")))&gt;0,1,IF(D344="All",1,0))
    =3,
    1,
    IF(F344="All",1,0)
))</f>
        <v>0</v>
      </c>
      <c r="N344" s="175" t="e" vm="1">
        <f t="shared" si="86"/>
        <v>#VALUE!</v>
      </c>
      <c r="O344">
        <f t="shared" si="94"/>
        <v>0</v>
      </c>
      <c r="P344">
        <f t="shared" si="94"/>
        <v>0</v>
      </c>
      <c r="Q344">
        <f t="shared" si="94"/>
        <v>0</v>
      </c>
      <c r="R344">
        <f t="shared" si="94"/>
        <v>0</v>
      </c>
      <c r="S344">
        <f t="shared" si="94"/>
        <v>0</v>
      </c>
      <c r="T344" s="175"/>
      <c r="U344" s="175"/>
      <c r="V344" s="175"/>
      <c r="W344" t="e" vm="1">
        <f t="shared" si="88"/>
        <v>#VALUE!</v>
      </c>
      <c r="Y344" s="175" t="e" vm="1">
        <f t="shared" si="82"/>
        <v>#VALUE!</v>
      </c>
      <c r="Z344" s="175">
        <f t="shared" si="92"/>
        <v>0</v>
      </c>
      <c r="AA344" s="175">
        <f t="shared" si="92"/>
        <v>0</v>
      </c>
      <c r="AB344" s="175">
        <f t="shared" si="92"/>
        <v>0</v>
      </c>
      <c r="AC344" s="175">
        <f t="shared" si="92"/>
        <v>0</v>
      </c>
      <c r="AD344" t="e" vm="1">
        <f t="shared" si="89"/>
        <v>#VALUE!</v>
      </c>
      <c r="AF344" s="175" t="e" vm="1">
        <f t="shared" si="90"/>
        <v>#VALUE!</v>
      </c>
      <c r="AG344" s="175">
        <f t="shared" si="90"/>
        <v>0</v>
      </c>
      <c r="AH344" t="e" vm="1">
        <f t="shared" si="91"/>
        <v>#VALUE!</v>
      </c>
    </row>
    <row r="345" spans="1:34" ht="55.15">
      <c r="A345" t="s">
        <v>461</v>
      </c>
      <c r="B345" t="s">
        <v>461</v>
      </c>
      <c r="C345" s="172" t="s">
        <v>99</v>
      </c>
      <c r="D345" s="172" t="s">
        <v>104</v>
      </c>
      <c r="E345" t="s">
        <v>263</v>
      </c>
      <c r="F345" t="s">
        <v>105</v>
      </c>
      <c r="G345" cm="1">
        <f t="array" ref="G345">IF(OR(ISERROR($I$2),ISERROR($J$2),ISERROR($K$2)),0,IF(
    IF(SUMPRODUCT((TRIM(_xlfn.TEXTSPLIT(C345,"• "))&lt;&gt;"")*COUNTIF(J:J,SUBSTITUTE(TRIM(_xlfn.TEXTSPLIT(C345,"• ")),CHAR(10),"")))&gt;0,1,IF(C345="All",1,0))
    +
    IF(SUMPRODUCT((TRIM(_xlfn.TEXTSPLIT(E345,","))&lt;&gt;"")*COUNTIF(K:K,TRIM(_xlfn.TEXTSPLIT(E345,","))))&gt;0,1,IF(E345="All",1,0))
    +
    IF(SUMPRODUCT((TRIM(_xlfn.TEXTSPLIT(D345,"• "))&lt;&gt;"")*COUNTIF(I:I,SUBSTITUTE(TRIM(_xlfn.TEXTSPLIT(D345,"• ")),CHAR(10),"")))&gt;0,1,IF(D345="All",1,0))
    =3,
    1,
    IF(F345="All",1,0)
))</f>
        <v>0</v>
      </c>
      <c r="N345" s="175" t="e" vm="1">
        <f t="shared" si="86"/>
        <v>#VALUE!</v>
      </c>
      <c r="O345">
        <f t="shared" si="94"/>
        <v>0</v>
      </c>
      <c r="P345">
        <f t="shared" si="94"/>
        <v>0</v>
      </c>
      <c r="Q345">
        <f t="shared" si="94"/>
        <v>0</v>
      </c>
      <c r="R345">
        <f t="shared" si="94"/>
        <v>0</v>
      </c>
      <c r="S345">
        <f t="shared" si="94"/>
        <v>0</v>
      </c>
      <c r="T345" s="175"/>
      <c r="U345" s="175"/>
      <c r="V345" s="175"/>
      <c r="W345" t="e" vm="1">
        <f t="shared" si="88"/>
        <v>#VALUE!</v>
      </c>
      <c r="Y345" s="175" t="e" vm="1">
        <f t="shared" si="82"/>
        <v>#VALUE!</v>
      </c>
      <c r="Z345" s="175">
        <f t="shared" si="92"/>
        <v>0</v>
      </c>
      <c r="AA345" s="175">
        <f t="shared" si="92"/>
        <v>0</v>
      </c>
      <c r="AB345" s="175">
        <f t="shared" si="92"/>
        <v>0</v>
      </c>
      <c r="AC345" s="175">
        <f t="shared" si="92"/>
        <v>0</v>
      </c>
      <c r="AD345" t="e" vm="1">
        <f t="shared" si="89"/>
        <v>#VALUE!</v>
      </c>
      <c r="AF345" s="175" t="e" vm="1">
        <f t="shared" si="90"/>
        <v>#VALUE!</v>
      </c>
      <c r="AG345" s="175">
        <f t="shared" si="90"/>
        <v>0</v>
      </c>
      <c r="AH345" t="e" vm="1">
        <f t="shared" si="91"/>
        <v>#VALUE!</v>
      </c>
    </row>
    <row r="346" spans="1:34" ht="55.15">
      <c r="A346" t="s">
        <v>462</v>
      </c>
      <c r="B346" t="s">
        <v>462</v>
      </c>
      <c r="C346" s="172" t="s">
        <v>99</v>
      </c>
      <c r="D346" s="172" t="s">
        <v>104</v>
      </c>
      <c r="E346" t="s">
        <v>263</v>
      </c>
      <c r="F346" t="s">
        <v>105</v>
      </c>
      <c r="G346" cm="1">
        <f t="array" ref="G346">IF(OR(ISERROR($I$2),ISERROR($J$2),ISERROR($K$2)),0,IF(
    IF(SUMPRODUCT((TRIM(_xlfn.TEXTSPLIT(C346,"• "))&lt;&gt;"")*COUNTIF(J:J,SUBSTITUTE(TRIM(_xlfn.TEXTSPLIT(C346,"• ")),CHAR(10),"")))&gt;0,1,IF(C346="All",1,0))
    +
    IF(SUMPRODUCT((TRIM(_xlfn.TEXTSPLIT(E346,","))&lt;&gt;"")*COUNTIF(K:K,TRIM(_xlfn.TEXTSPLIT(E346,","))))&gt;0,1,IF(E346="All",1,0))
    +
    IF(SUMPRODUCT((TRIM(_xlfn.TEXTSPLIT(D346,"• "))&lt;&gt;"")*COUNTIF(I:I,SUBSTITUTE(TRIM(_xlfn.TEXTSPLIT(D346,"• ")),CHAR(10),"")))&gt;0,1,IF(D346="All",1,0))
    =3,
    1,
    IF(F346="All",1,0)
))</f>
        <v>0</v>
      </c>
      <c r="N346" s="175" t="e" vm="1">
        <f t="shared" si="86"/>
        <v>#VALUE!</v>
      </c>
      <c r="O346">
        <f t="shared" si="94"/>
        <v>0</v>
      </c>
      <c r="P346">
        <f t="shared" si="94"/>
        <v>0</v>
      </c>
      <c r="Q346">
        <f t="shared" si="94"/>
        <v>0</v>
      </c>
      <c r="R346">
        <f t="shared" si="94"/>
        <v>0</v>
      </c>
      <c r="S346">
        <f t="shared" si="94"/>
        <v>0</v>
      </c>
      <c r="T346" s="175"/>
      <c r="U346" s="175"/>
      <c r="V346" s="175"/>
      <c r="W346" t="e" vm="1">
        <f t="shared" si="88"/>
        <v>#VALUE!</v>
      </c>
      <c r="Y346" s="175" t="e" vm="1">
        <f t="shared" si="82"/>
        <v>#VALUE!</v>
      </c>
      <c r="Z346" s="175">
        <f t="shared" si="92"/>
        <v>0</v>
      </c>
      <c r="AA346" s="175">
        <f t="shared" si="92"/>
        <v>0</v>
      </c>
      <c r="AB346" s="175">
        <f t="shared" si="92"/>
        <v>0</v>
      </c>
      <c r="AC346" s="175">
        <f t="shared" si="92"/>
        <v>0</v>
      </c>
      <c r="AD346" t="e" vm="1">
        <f t="shared" si="89"/>
        <v>#VALUE!</v>
      </c>
      <c r="AF346" s="175" t="e" vm="1">
        <f t="shared" si="90"/>
        <v>#VALUE!</v>
      </c>
      <c r="AG346" s="175">
        <f t="shared" si="90"/>
        <v>0</v>
      </c>
      <c r="AH346" t="e" vm="1">
        <f t="shared" si="91"/>
        <v>#VALUE!</v>
      </c>
    </row>
    <row r="347" spans="1:34" ht="55.15">
      <c r="A347" t="s">
        <v>463</v>
      </c>
      <c r="B347" t="s">
        <v>463</v>
      </c>
      <c r="C347" s="172" t="s">
        <v>99</v>
      </c>
      <c r="D347" s="172" t="s">
        <v>104</v>
      </c>
      <c r="E347" t="s">
        <v>263</v>
      </c>
      <c r="F347" t="s">
        <v>105</v>
      </c>
      <c r="G347" cm="1">
        <f t="array" ref="G347">IF(OR(ISERROR($I$2),ISERROR($J$2),ISERROR($K$2)),0,IF(
    IF(SUMPRODUCT((TRIM(_xlfn.TEXTSPLIT(C347,"• "))&lt;&gt;"")*COUNTIF(J:J,SUBSTITUTE(TRIM(_xlfn.TEXTSPLIT(C347,"• ")),CHAR(10),"")))&gt;0,1,IF(C347="All",1,0))
    +
    IF(SUMPRODUCT((TRIM(_xlfn.TEXTSPLIT(E347,","))&lt;&gt;"")*COUNTIF(K:K,TRIM(_xlfn.TEXTSPLIT(E347,","))))&gt;0,1,IF(E347="All",1,0))
    +
    IF(SUMPRODUCT((TRIM(_xlfn.TEXTSPLIT(D347,"• "))&lt;&gt;"")*COUNTIF(I:I,SUBSTITUTE(TRIM(_xlfn.TEXTSPLIT(D347,"• ")),CHAR(10),"")))&gt;0,1,IF(D347="All",1,0))
    =3,
    1,
    IF(F347="All",1,0)
))</f>
        <v>0</v>
      </c>
      <c r="N347" s="175" t="e" vm="1">
        <f t="shared" si="86"/>
        <v>#VALUE!</v>
      </c>
      <c r="O347">
        <f t="shared" si="94"/>
        <v>0</v>
      </c>
      <c r="P347">
        <f t="shared" si="94"/>
        <v>0</v>
      </c>
      <c r="Q347">
        <f t="shared" si="94"/>
        <v>0</v>
      </c>
      <c r="R347">
        <f t="shared" si="94"/>
        <v>0</v>
      </c>
      <c r="S347">
        <f t="shared" si="94"/>
        <v>0</v>
      </c>
      <c r="T347" s="175"/>
      <c r="U347" s="175"/>
      <c r="V347" s="175"/>
      <c r="W347" t="e" vm="1">
        <f t="shared" si="88"/>
        <v>#VALUE!</v>
      </c>
      <c r="Y347" s="175" t="e" vm="1">
        <f t="shared" si="82"/>
        <v>#VALUE!</v>
      </c>
      <c r="Z347" s="175">
        <f t="shared" si="92"/>
        <v>0</v>
      </c>
      <c r="AA347" s="175">
        <f t="shared" si="92"/>
        <v>0</v>
      </c>
      <c r="AB347" s="175">
        <f t="shared" si="92"/>
        <v>0</v>
      </c>
      <c r="AC347" s="175">
        <f t="shared" si="92"/>
        <v>0</v>
      </c>
      <c r="AD347" t="e" vm="1">
        <f t="shared" si="89"/>
        <v>#VALUE!</v>
      </c>
      <c r="AF347" s="175" t="e" vm="1">
        <f t="shared" si="90"/>
        <v>#VALUE!</v>
      </c>
      <c r="AG347" s="175">
        <f t="shared" si="90"/>
        <v>0</v>
      </c>
      <c r="AH347" t="e" vm="1">
        <f t="shared" si="91"/>
        <v>#VALUE!</v>
      </c>
    </row>
    <row r="348" spans="1:34" ht="55.15">
      <c r="A348" t="s">
        <v>464</v>
      </c>
      <c r="B348" t="s">
        <v>464</v>
      </c>
      <c r="C348" s="172" t="s">
        <v>99</v>
      </c>
      <c r="D348" s="172" t="s">
        <v>104</v>
      </c>
      <c r="E348" t="s">
        <v>263</v>
      </c>
      <c r="F348" t="s">
        <v>105</v>
      </c>
      <c r="G348" cm="1">
        <f t="array" ref="G348">IF(OR(ISERROR($I$2),ISERROR($J$2),ISERROR($K$2)),0,IF(
    IF(SUMPRODUCT((TRIM(_xlfn.TEXTSPLIT(C348,"• "))&lt;&gt;"")*COUNTIF(J:J,SUBSTITUTE(TRIM(_xlfn.TEXTSPLIT(C348,"• ")),CHAR(10),"")))&gt;0,1,IF(C348="All",1,0))
    +
    IF(SUMPRODUCT((TRIM(_xlfn.TEXTSPLIT(E348,","))&lt;&gt;"")*COUNTIF(K:K,TRIM(_xlfn.TEXTSPLIT(E348,","))))&gt;0,1,IF(E348="All",1,0))
    +
    IF(SUMPRODUCT((TRIM(_xlfn.TEXTSPLIT(D348,"• "))&lt;&gt;"")*COUNTIF(I:I,SUBSTITUTE(TRIM(_xlfn.TEXTSPLIT(D348,"• ")),CHAR(10),"")))&gt;0,1,IF(D348="All",1,0))
    =3,
    1,
    IF(F348="All",1,0)
))</f>
        <v>0</v>
      </c>
      <c r="N348" s="175" t="e" vm="1">
        <f t="shared" si="86"/>
        <v>#VALUE!</v>
      </c>
      <c r="O348">
        <f t="shared" si="94"/>
        <v>0</v>
      </c>
      <c r="P348">
        <f t="shared" si="94"/>
        <v>0</v>
      </c>
      <c r="Q348">
        <f t="shared" si="94"/>
        <v>0</v>
      </c>
      <c r="R348">
        <f t="shared" si="94"/>
        <v>0</v>
      </c>
      <c r="S348">
        <f t="shared" si="94"/>
        <v>0</v>
      </c>
      <c r="T348" s="175"/>
      <c r="U348" s="175"/>
      <c r="V348" s="175"/>
      <c r="W348" t="e" vm="1">
        <f t="shared" si="88"/>
        <v>#VALUE!</v>
      </c>
      <c r="Y348" s="175" t="e" vm="1">
        <f t="shared" si="82"/>
        <v>#VALUE!</v>
      </c>
      <c r="Z348" s="175">
        <f t="shared" si="92"/>
        <v>0</v>
      </c>
      <c r="AA348" s="175">
        <f t="shared" si="92"/>
        <v>0</v>
      </c>
      <c r="AB348" s="175">
        <f t="shared" si="92"/>
        <v>0</v>
      </c>
      <c r="AC348" s="175">
        <f t="shared" si="92"/>
        <v>0</v>
      </c>
      <c r="AD348" t="e" vm="1">
        <f t="shared" si="89"/>
        <v>#VALUE!</v>
      </c>
      <c r="AF348" s="175" t="e" vm="1">
        <f t="shared" si="90"/>
        <v>#VALUE!</v>
      </c>
      <c r="AG348" s="175">
        <f t="shared" si="90"/>
        <v>0</v>
      </c>
      <c r="AH348" t="e" vm="1">
        <f t="shared" si="91"/>
        <v>#VALUE!</v>
      </c>
    </row>
    <row r="349" spans="1:34" ht="55.15">
      <c r="A349" t="s">
        <v>465</v>
      </c>
      <c r="B349" t="s">
        <v>465</v>
      </c>
      <c r="C349" s="172" t="s">
        <v>99</v>
      </c>
      <c r="D349" s="172" t="s">
        <v>104</v>
      </c>
      <c r="E349" t="s">
        <v>263</v>
      </c>
      <c r="F349" t="s">
        <v>105</v>
      </c>
      <c r="G349" cm="1">
        <f t="array" ref="G349">IF(OR(ISERROR($I$2),ISERROR($J$2),ISERROR($K$2)),0,IF(
    IF(SUMPRODUCT((TRIM(_xlfn.TEXTSPLIT(C349,"• "))&lt;&gt;"")*COUNTIF(J:J,SUBSTITUTE(TRIM(_xlfn.TEXTSPLIT(C349,"• ")),CHAR(10),"")))&gt;0,1,IF(C349="All",1,0))
    +
    IF(SUMPRODUCT((TRIM(_xlfn.TEXTSPLIT(E349,","))&lt;&gt;"")*COUNTIF(K:K,TRIM(_xlfn.TEXTSPLIT(E349,","))))&gt;0,1,IF(E349="All",1,0))
    +
    IF(SUMPRODUCT((TRIM(_xlfn.TEXTSPLIT(D349,"• "))&lt;&gt;"")*COUNTIF(I:I,SUBSTITUTE(TRIM(_xlfn.TEXTSPLIT(D349,"• ")),CHAR(10),"")))&gt;0,1,IF(D349="All",1,0))
    =3,
    1,
    IF(F349="All",1,0)
))</f>
        <v>0</v>
      </c>
      <c r="N349" s="175" t="e" vm="1">
        <f t="shared" si="86"/>
        <v>#VALUE!</v>
      </c>
      <c r="O349">
        <f t="shared" si="94"/>
        <v>0</v>
      </c>
      <c r="P349">
        <f t="shared" si="94"/>
        <v>0</v>
      </c>
      <c r="Q349">
        <f t="shared" si="94"/>
        <v>0</v>
      </c>
      <c r="R349">
        <f t="shared" si="94"/>
        <v>0</v>
      </c>
      <c r="S349">
        <f t="shared" si="94"/>
        <v>0</v>
      </c>
      <c r="T349" s="175"/>
      <c r="U349" s="175"/>
      <c r="V349" s="175"/>
      <c r="W349" t="e" vm="1">
        <f t="shared" si="88"/>
        <v>#VALUE!</v>
      </c>
      <c r="Y349" s="175" t="e" vm="1">
        <f t="shared" si="82"/>
        <v>#VALUE!</v>
      </c>
      <c r="Z349" s="175">
        <f t="shared" si="92"/>
        <v>0</v>
      </c>
      <c r="AA349" s="175">
        <f t="shared" si="92"/>
        <v>0</v>
      </c>
      <c r="AB349" s="175">
        <f t="shared" si="92"/>
        <v>0</v>
      </c>
      <c r="AC349" s="175">
        <f t="shared" si="92"/>
        <v>0</v>
      </c>
      <c r="AD349" t="e" vm="1">
        <f t="shared" si="89"/>
        <v>#VALUE!</v>
      </c>
      <c r="AF349" s="175" t="e" vm="1">
        <f t="shared" si="90"/>
        <v>#VALUE!</v>
      </c>
      <c r="AG349" s="175">
        <f t="shared" si="90"/>
        <v>0</v>
      </c>
      <c r="AH349" t="e" vm="1">
        <f t="shared" si="91"/>
        <v>#VALUE!</v>
      </c>
    </row>
    <row r="350" spans="1:34" ht="55.15">
      <c r="A350" t="s">
        <v>466</v>
      </c>
      <c r="B350" t="s">
        <v>466</v>
      </c>
      <c r="C350" s="172" t="s">
        <v>99</v>
      </c>
      <c r="D350" s="172" t="s">
        <v>104</v>
      </c>
      <c r="E350" t="s">
        <v>263</v>
      </c>
      <c r="F350" t="s">
        <v>105</v>
      </c>
      <c r="G350" cm="1">
        <f t="array" ref="G350">IF(OR(ISERROR($I$2),ISERROR($J$2),ISERROR($K$2)),0,IF(
    IF(SUMPRODUCT((TRIM(_xlfn.TEXTSPLIT(C350,"• "))&lt;&gt;"")*COUNTIF(J:J,SUBSTITUTE(TRIM(_xlfn.TEXTSPLIT(C350,"• ")),CHAR(10),"")))&gt;0,1,IF(C350="All",1,0))
    +
    IF(SUMPRODUCT((TRIM(_xlfn.TEXTSPLIT(E350,","))&lt;&gt;"")*COUNTIF(K:K,TRIM(_xlfn.TEXTSPLIT(E350,","))))&gt;0,1,IF(E350="All",1,0))
    +
    IF(SUMPRODUCT((TRIM(_xlfn.TEXTSPLIT(D350,"• "))&lt;&gt;"")*COUNTIF(I:I,SUBSTITUTE(TRIM(_xlfn.TEXTSPLIT(D350,"• ")),CHAR(10),"")))&gt;0,1,IF(D350="All",1,0))
    =3,
    1,
    IF(F350="All",1,0)
))</f>
        <v>0</v>
      </c>
      <c r="N350" s="175" t="e" vm="1">
        <f t="shared" si="86"/>
        <v>#VALUE!</v>
      </c>
      <c r="O350">
        <f t="shared" si="94"/>
        <v>0</v>
      </c>
      <c r="P350">
        <f t="shared" si="94"/>
        <v>0</v>
      </c>
      <c r="Q350">
        <f t="shared" si="94"/>
        <v>0</v>
      </c>
      <c r="R350">
        <f t="shared" si="94"/>
        <v>0</v>
      </c>
      <c r="S350">
        <f t="shared" si="94"/>
        <v>0</v>
      </c>
      <c r="T350" s="175"/>
      <c r="U350" s="175"/>
      <c r="V350" s="175"/>
      <c r="W350" t="e" vm="1">
        <f t="shared" si="88"/>
        <v>#VALUE!</v>
      </c>
      <c r="Y350" s="175" t="e" vm="1">
        <f t="shared" si="82"/>
        <v>#VALUE!</v>
      </c>
      <c r="Z350" s="175">
        <f t="shared" si="92"/>
        <v>0</v>
      </c>
      <c r="AA350" s="175">
        <f t="shared" si="92"/>
        <v>0</v>
      </c>
      <c r="AB350" s="175">
        <f t="shared" si="92"/>
        <v>0</v>
      </c>
      <c r="AC350" s="175">
        <f t="shared" si="92"/>
        <v>0</v>
      </c>
      <c r="AD350" t="e" vm="1">
        <f t="shared" si="89"/>
        <v>#VALUE!</v>
      </c>
      <c r="AF350" s="175" t="e" vm="1">
        <f t="shared" si="90"/>
        <v>#VALUE!</v>
      </c>
      <c r="AG350" s="175">
        <f t="shared" si="90"/>
        <v>0</v>
      </c>
      <c r="AH350" t="e" vm="1">
        <f t="shared" si="91"/>
        <v>#VALUE!</v>
      </c>
    </row>
    <row r="351" spans="1:34" ht="55.15">
      <c r="A351" t="s">
        <v>467</v>
      </c>
      <c r="B351" t="s">
        <v>467</v>
      </c>
      <c r="C351" s="172" t="s">
        <v>99</v>
      </c>
      <c r="D351" s="172" t="s">
        <v>104</v>
      </c>
      <c r="E351" t="s">
        <v>263</v>
      </c>
      <c r="F351" t="s">
        <v>105</v>
      </c>
      <c r="G351" cm="1">
        <f t="array" ref="G351">IF(OR(ISERROR($I$2),ISERROR($J$2),ISERROR($K$2)),0,IF(
    IF(SUMPRODUCT((TRIM(_xlfn.TEXTSPLIT(C351,"• "))&lt;&gt;"")*COUNTIF(J:J,SUBSTITUTE(TRIM(_xlfn.TEXTSPLIT(C351,"• ")),CHAR(10),"")))&gt;0,1,IF(C351="All",1,0))
    +
    IF(SUMPRODUCT((TRIM(_xlfn.TEXTSPLIT(E351,","))&lt;&gt;"")*COUNTIF(K:K,TRIM(_xlfn.TEXTSPLIT(E351,","))))&gt;0,1,IF(E351="All",1,0))
    +
    IF(SUMPRODUCT((TRIM(_xlfn.TEXTSPLIT(D351,"• "))&lt;&gt;"")*COUNTIF(I:I,SUBSTITUTE(TRIM(_xlfn.TEXTSPLIT(D351,"• ")),CHAR(10),"")))&gt;0,1,IF(D351="All",1,0))
    =3,
    1,
    IF(F351="All",1,0)
))</f>
        <v>0</v>
      </c>
      <c r="N351" s="175" t="e" vm="1">
        <f t="shared" si="86"/>
        <v>#VALUE!</v>
      </c>
      <c r="O351">
        <f t="shared" si="94"/>
        <v>0</v>
      </c>
      <c r="P351">
        <f t="shared" si="94"/>
        <v>0</v>
      </c>
      <c r="Q351">
        <f t="shared" si="94"/>
        <v>0</v>
      </c>
      <c r="R351">
        <f t="shared" si="94"/>
        <v>0</v>
      </c>
      <c r="S351">
        <f t="shared" si="94"/>
        <v>0</v>
      </c>
      <c r="T351" s="175"/>
      <c r="U351" s="175"/>
      <c r="V351" s="175"/>
      <c r="W351" t="e" vm="1">
        <f t="shared" si="88"/>
        <v>#VALUE!</v>
      </c>
      <c r="Y351" s="175" t="e" vm="1">
        <f t="shared" si="82"/>
        <v>#VALUE!</v>
      </c>
      <c r="Z351" s="175">
        <f t="shared" si="92"/>
        <v>0</v>
      </c>
      <c r="AA351" s="175">
        <f t="shared" si="92"/>
        <v>0</v>
      </c>
      <c r="AB351" s="175">
        <f t="shared" si="92"/>
        <v>0</v>
      </c>
      <c r="AC351" s="175">
        <f t="shared" si="92"/>
        <v>0</v>
      </c>
      <c r="AD351" t="e" vm="1">
        <f t="shared" si="89"/>
        <v>#VALUE!</v>
      </c>
      <c r="AF351" s="175" t="e" vm="1">
        <f t="shared" si="90"/>
        <v>#VALUE!</v>
      </c>
      <c r="AG351" s="175">
        <f t="shared" si="90"/>
        <v>0</v>
      </c>
      <c r="AH351" t="e" vm="1">
        <f t="shared" si="91"/>
        <v>#VALUE!</v>
      </c>
    </row>
    <row r="352" spans="1:34" ht="55.15">
      <c r="A352" t="s">
        <v>468</v>
      </c>
      <c r="B352" t="s">
        <v>468</v>
      </c>
      <c r="C352" s="172" t="s">
        <v>99</v>
      </c>
      <c r="D352" s="172" t="s">
        <v>104</v>
      </c>
      <c r="E352" t="s">
        <v>263</v>
      </c>
      <c r="F352" t="s">
        <v>105</v>
      </c>
      <c r="G352" cm="1">
        <f t="array" ref="G352">IF(OR(ISERROR($I$2),ISERROR($J$2),ISERROR($K$2)),0,IF(
    IF(SUMPRODUCT((TRIM(_xlfn.TEXTSPLIT(C352,"• "))&lt;&gt;"")*COUNTIF(J:J,SUBSTITUTE(TRIM(_xlfn.TEXTSPLIT(C352,"• ")),CHAR(10),"")))&gt;0,1,IF(C352="All",1,0))
    +
    IF(SUMPRODUCT((TRIM(_xlfn.TEXTSPLIT(E352,","))&lt;&gt;"")*COUNTIF(K:K,TRIM(_xlfn.TEXTSPLIT(E352,","))))&gt;0,1,IF(E352="All",1,0))
    +
    IF(SUMPRODUCT((TRIM(_xlfn.TEXTSPLIT(D352,"• "))&lt;&gt;"")*COUNTIF(I:I,SUBSTITUTE(TRIM(_xlfn.TEXTSPLIT(D352,"• ")),CHAR(10),"")))&gt;0,1,IF(D352="All",1,0))
    =3,
    1,
    IF(F352="All",1,0)
))</f>
        <v>0</v>
      </c>
      <c r="N352" s="175" t="e" vm="1">
        <f t="shared" si="86"/>
        <v>#VALUE!</v>
      </c>
      <c r="O352">
        <f t="shared" si="94"/>
        <v>0</v>
      </c>
      <c r="P352">
        <f t="shared" si="94"/>
        <v>0</v>
      </c>
      <c r="Q352">
        <f t="shared" si="94"/>
        <v>0</v>
      </c>
      <c r="R352">
        <f t="shared" si="94"/>
        <v>0</v>
      </c>
      <c r="S352">
        <f t="shared" si="94"/>
        <v>0</v>
      </c>
      <c r="T352" s="175"/>
      <c r="U352" s="175"/>
      <c r="V352" s="175"/>
      <c r="W352" t="e" vm="1">
        <f t="shared" si="88"/>
        <v>#VALUE!</v>
      </c>
      <c r="Y352" s="175" t="e" vm="1">
        <f t="shared" si="82"/>
        <v>#VALUE!</v>
      </c>
      <c r="Z352" s="175">
        <f t="shared" si="92"/>
        <v>0</v>
      </c>
      <c r="AA352" s="175">
        <f t="shared" si="92"/>
        <v>0</v>
      </c>
      <c r="AB352" s="175">
        <f t="shared" si="92"/>
        <v>0</v>
      </c>
      <c r="AC352" s="175">
        <f t="shared" si="92"/>
        <v>0</v>
      </c>
      <c r="AD352" t="e" vm="1">
        <f t="shared" si="89"/>
        <v>#VALUE!</v>
      </c>
      <c r="AF352" s="175" t="e" vm="1">
        <f t="shared" si="90"/>
        <v>#VALUE!</v>
      </c>
      <c r="AG352" s="175">
        <f t="shared" si="90"/>
        <v>0</v>
      </c>
      <c r="AH352" t="e" vm="1">
        <f t="shared" si="91"/>
        <v>#VALUE!</v>
      </c>
    </row>
    <row r="353" spans="1:34" ht="55.15">
      <c r="A353" t="s">
        <v>469</v>
      </c>
      <c r="B353" t="s">
        <v>469</v>
      </c>
      <c r="C353" s="172" t="s">
        <v>99</v>
      </c>
      <c r="D353" s="172" t="s">
        <v>104</v>
      </c>
      <c r="E353" t="s">
        <v>263</v>
      </c>
      <c r="F353" t="s">
        <v>105</v>
      </c>
      <c r="G353" cm="1">
        <f t="array" ref="G353">IF(OR(ISERROR($I$2),ISERROR($J$2),ISERROR($K$2)),0,IF(
    IF(SUMPRODUCT((TRIM(_xlfn.TEXTSPLIT(C353,"• "))&lt;&gt;"")*COUNTIF(J:J,SUBSTITUTE(TRIM(_xlfn.TEXTSPLIT(C353,"• ")),CHAR(10),"")))&gt;0,1,IF(C353="All",1,0))
    +
    IF(SUMPRODUCT((TRIM(_xlfn.TEXTSPLIT(E353,","))&lt;&gt;"")*COUNTIF(K:K,TRIM(_xlfn.TEXTSPLIT(E353,","))))&gt;0,1,IF(E353="All",1,0))
    +
    IF(SUMPRODUCT((TRIM(_xlfn.TEXTSPLIT(D353,"• "))&lt;&gt;"")*COUNTIF(I:I,SUBSTITUTE(TRIM(_xlfn.TEXTSPLIT(D353,"• ")),CHAR(10),"")))&gt;0,1,IF(D353="All",1,0))
    =3,
    1,
    IF(F353="All",1,0)
))</f>
        <v>0</v>
      </c>
      <c r="N353" s="175" t="e" vm="1">
        <f t="shared" si="86"/>
        <v>#VALUE!</v>
      </c>
      <c r="O353">
        <f t="shared" ref="O353:S362" si="95">IF(O$1="",0,IF(ISNUMBER(SEARCH(O$1,$D353)),1,0))</f>
        <v>0</v>
      </c>
      <c r="P353">
        <f t="shared" si="95"/>
        <v>0</v>
      </c>
      <c r="Q353">
        <f t="shared" si="95"/>
        <v>0</v>
      </c>
      <c r="R353">
        <f t="shared" si="95"/>
        <v>0</v>
      </c>
      <c r="S353">
        <f t="shared" si="95"/>
        <v>0</v>
      </c>
      <c r="T353" s="175"/>
      <c r="U353" s="175"/>
      <c r="V353" s="175"/>
      <c r="W353" t="e" vm="1">
        <f t="shared" si="88"/>
        <v>#VALUE!</v>
      </c>
      <c r="Y353" s="175" t="e" vm="1">
        <f t="shared" si="82"/>
        <v>#VALUE!</v>
      </c>
      <c r="Z353" s="175">
        <f t="shared" si="92"/>
        <v>0</v>
      </c>
      <c r="AA353" s="175">
        <f t="shared" si="92"/>
        <v>0</v>
      </c>
      <c r="AB353" s="175">
        <f t="shared" si="92"/>
        <v>0</v>
      </c>
      <c r="AC353" s="175">
        <f t="shared" si="92"/>
        <v>0</v>
      </c>
      <c r="AD353" t="e" vm="1">
        <f t="shared" si="89"/>
        <v>#VALUE!</v>
      </c>
      <c r="AF353" s="175" t="e" vm="1">
        <f t="shared" si="90"/>
        <v>#VALUE!</v>
      </c>
      <c r="AG353" s="175">
        <f t="shared" si="90"/>
        <v>0</v>
      </c>
      <c r="AH353" t="e" vm="1">
        <f t="shared" si="91"/>
        <v>#VALUE!</v>
      </c>
    </row>
    <row r="354" spans="1:34" ht="55.15">
      <c r="A354" t="s">
        <v>470</v>
      </c>
      <c r="B354" t="s">
        <v>470</v>
      </c>
      <c r="C354" s="172" t="s">
        <v>99</v>
      </c>
      <c r="D354" s="172" t="s">
        <v>104</v>
      </c>
      <c r="E354" t="s">
        <v>263</v>
      </c>
      <c r="F354" t="s">
        <v>105</v>
      </c>
      <c r="G354" cm="1">
        <f t="array" ref="G354">IF(OR(ISERROR($I$2),ISERROR($J$2),ISERROR($K$2)),0,IF(
    IF(SUMPRODUCT((TRIM(_xlfn.TEXTSPLIT(C354,"• "))&lt;&gt;"")*COUNTIF(J:J,SUBSTITUTE(TRIM(_xlfn.TEXTSPLIT(C354,"• ")),CHAR(10),"")))&gt;0,1,IF(C354="All",1,0))
    +
    IF(SUMPRODUCT((TRIM(_xlfn.TEXTSPLIT(E354,","))&lt;&gt;"")*COUNTIF(K:K,TRIM(_xlfn.TEXTSPLIT(E354,","))))&gt;0,1,IF(E354="All",1,0))
    +
    IF(SUMPRODUCT((TRIM(_xlfn.TEXTSPLIT(D354,"• "))&lt;&gt;"")*COUNTIF(I:I,SUBSTITUTE(TRIM(_xlfn.TEXTSPLIT(D354,"• ")),CHAR(10),"")))&gt;0,1,IF(D354="All",1,0))
    =3,
    1,
    IF(F354="All",1,0)
))</f>
        <v>0</v>
      </c>
      <c r="N354" s="175" t="e" vm="1">
        <f t="shared" si="86"/>
        <v>#VALUE!</v>
      </c>
      <c r="O354">
        <f t="shared" si="95"/>
        <v>0</v>
      </c>
      <c r="P354">
        <f t="shared" si="95"/>
        <v>0</v>
      </c>
      <c r="Q354">
        <f t="shared" si="95"/>
        <v>0</v>
      </c>
      <c r="R354">
        <f t="shared" si="95"/>
        <v>0</v>
      </c>
      <c r="S354">
        <f t="shared" si="95"/>
        <v>0</v>
      </c>
      <c r="T354" s="175"/>
      <c r="U354" s="175"/>
      <c r="V354" s="175"/>
      <c r="W354" t="e" vm="1">
        <f t="shared" si="88"/>
        <v>#VALUE!</v>
      </c>
      <c r="Y354" s="175" t="e" vm="1">
        <f t="shared" si="82"/>
        <v>#VALUE!</v>
      </c>
      <c r="Z354" s="175">
        <f t="shared" si="92"/>
        <v>0</v>
      </c>
      <c r="AA354" s="175">
        <f t="shared" si="92"/>
        <v>0</v>
      </c>
      <c r="AB354" s="175">
        <f t="shared" si="92"/>
        <v>0</v>
      </c>
      <c r="AC354" s="175">
        <f t="shared" si="92"/>
        <v>0</v>
      </c>
      <c r="AD354" t="e" vm="1">
        <f t="shared" si="89"/>
        <v>#VALUE!</v>
      </c>
      <c r="AF354" s="175" t="e" vm="1">
        <f t="shared" si="90"/>
        <v>#VALUE!</v>
      </c>
      <c r="AG354" s="175">
        <f t="shared" si="90"/>
        <v>0</v>
      </c>
      <c r="AH354" t="e" vm="1">
        <f t="shared" si="91"/>
        <v>#VALUE!</v>
      </c>
    </row>
    <row r="355" spans="1:34" ht="55.15">
      <c r="A355" t="s">
        <v>471</v>
      </c>
      <c r="B355" t="s">
        <v>471</v>
      </c>
      <c r="C355" s="172" t="s">
        <v>99</v>
      </c>
      <c r="D355" s="172" t="s">
        <v>104</v>
      </c>
      <c r="E355" t="s">
        <v>263</v>
      </c>
      <c r="F355" t="s">
        <v>105</v>
      </c>
      <c r="G355" cm="1">
        <f t="array" ref="G355">IF(OR(ISERROR($I$2),ISERROR($J$2),ISERROR($K$2)),0,IF(
    IF(SUMPRODUCT((TRIM(_xlfn.TEXTSPLIT(C355,"• "))&lt;&gt;"")*COUNTIF(J:J,SUBSTITUTE(TRIM(_xlfn.TEXTSPLIT(C355,"• ")),CHAR(10),"")))&gt;0,1,IF(C355="All",1,0))
    +
    IF(SUMPRODUCT((TRIM(_xlfn.TEXTSPLIT(E355,","))&lt;&gt;"")*COUNTIF(K:K,TRIM(_xlfn.TEXTSPLIT(E355,","))))&gt;0,1,IF(E355="All",1,0))
    +
    IF(SUMPRODUCT((TRIM(_xlfn.TEXTSPLIT(D355,"• "))&lt;&gt;"")*COUNTIF(I:I,SUBSTITUTE(TRIM(_xlfn.TEXTSPLIT(D355,"• ")),CHAR(10),"")))&gt;0,1,IF(D355="All",1,0))
    =3,
    1,
    IF(F355="All",1,0)
))</f>
        <v>0</v>
      </c>
      <c r="N355" s="175" t="e" vm="1">
        <f t="shared" ref="N355:N386" si="96">IF(N$1="",0,IF(ISNUMBER(SEARCH(N$1,$D355)),1,0))</f>
        <v>#VALUE!</v>
      </c>
      <c r="O355">
        <f t="shared" si="95"/>
        <v>0</v>
      </c>
      <c r="P355">
        <f t="shared" si="95"/>
        <v>0</v>
      </c>
      <c r="Q355">
        <f t="shared" si="95"/>
        <v>0</v>
      </c>
      <c r="R355">
        <f t="shared" si="95"/>
        <v>0</v>
      </c>
      <c r="S355">
        <f t="shared" si="95"/>
        <v>0</v>
      </c>
      <c r="T355" s="175"/>
      <c r="U355" s="175"/>
      <c r="V355" s="175"/>
      <c r="W355" t="e" vm="1">
        <f t="shared" si="88"/>
        <v>#VALUE!</v>
      </c>
      <c r="Y355" s="175" t="e" vm="1">
        <f t="shared" si="82"/>
        <v>#VALUE!</v>
      </c>
      <c r="Z355" s="175">
        <f t="shared" si="92"/>
        <v>0</v>
      </c>
      <c r="AA355" s="175">
        <f t="shared" si="92"/>
        <v>0</v>
      </c>
      <c r="AB355" s="175">
        <f t="shared" si="92"/>
        <v>0</v>
      </c>
      <c r="AC355" s="175">
        <f t="shared" si="92"/>
        <v>0</v>
      </c>
      <c r="AD355" t="e" vm="1">
        <f t="shared" si="89"/>
        <v>#VALUE!</v>
      </c>
      <c r="AF355" s="175" t="e" vm="1">
        <f t="shared" si="90"/>
        <v>#VALUE!</v>
      </c>
      <c r="AG355" s="175">
        <f t="shared" si="90"/>
        <v>0</v>
      </c>
      <c r="AH355" t="e" vm="1">
        <f t="shared" si="91"/>
        <v>#VALUE!</v>
      </c>
    </row>
    <row r="356" spans="1:34" ht="55.15">
      <c r="A356" t="s">
        <v>472</v>
      </c>
      <c r="B356" t="s">
        <v>472</v>
      </c>
      <c r="C356" s="172" t="s">
        <v>99</v>
      </c>
      <c r="D356" s="172" t="s">
        <v>104</v>
      </c>
      <c r="E356" t="s">
        <v>263</v>
      </c>
      <c r="F356" t="s">
        <v>105</v>
      </c>
      <c r="G356" cm="1">
        <f t="array" ref="G356">IF(OR(ISERROR($I$2),ISERROR($J$2),ISERROR($K$2)),0,IF(
    IF(SUMPRODUCT((TRIM(_xlfn.TEXTSPLIT(C356,"• "))&lt;&gt;"")*COUNTIF(J:J,SUBSTITUTE(TRIM(_xlfn.TEXTSPLIT(C356,"• ")),CHAR(10),"")))&gt;0,1,IF(C356="All",1,0))
    +
    IF(SUMPRODUCT((TRIM(_xlfn.TEXTSPLIT(E356,","))&lt;&gt;"")*COUNTIF(K:K,TRIM(_xlfn.TEXTSPLIT(E356,","))))&gt;0,1,IF(E356="All",1,0))
    +
    IF(SUMPRODUCT((TRIM(_xlfn.TEXTSPLIT(D356,"• "))&lt;&gt;"")*COUNTIF(I:I,SUBSTITUTE(TRIM(_xlfn.TEXTSPLIT(D356,"• ")),CHAR(10),"")))&gt;0,1,IF(D356="All",1,0))
    =3,
    1,
    IF(F356="All",1,0)
))</f>
        <v>0</v>
      </c>
      <c r="N356" s="175" t="e" vm="1">
        <f t="shared" si="96"/>
        <v>#VALUE!</v>
      </c>
      <c r="O356">
        <f t="shared" si="95"/>
        <v>0</v>
      </c>
      <c r="P356">
        <f t="shared" si="95"/>
        <v>0</v>
      </c>
      <c r="Q356">
        <f t="shared" si="95"/>
        <v>0</v>
      </c>
      <c r="R356">
        <f t="shared" si="95"/>
        <v>0</v>
      </c>
      <c r="S356">
        <f t="shared" si="95"/>
        <v>0</v>
      </c>
      <c r="T356" s="175"/>
      <c r="U356" s="175"/>
      <c r="V356" s="175"/>
      <c r="W356" t="e" vm="1">
        <f t="shared" si="88"/>
        <v>#VALUE!</v>
      </c>
      <c r="Y356" s="175" t="e" vm="1">
        <f t="shared" si="82"/>
        <v>#VALUE!</v>
      </c>
      <c r="Z356" s="175">
        <f t="shared" si="92"/>
        <v>0</v>
      </c>
      <c r="AA356" s="175">
        <f t="shared" si="92"/>
        <v>0</v>
      </c>
      <c r="AB356" s="175">
        <f t="shared" si="92"/>
        <v>0</v>
      </c>
      <c r="AC356" s="175">
        <f t="shared" ref="Z356:AC388" si="97">IF(AC$1="",0,IF(ISNUMBER(SEARCH(AC$1,$C356)),1,0))</f>
        <v>0</v>
      </c>
      <c r="AD356" t="e" vm="1">
        <f t="shared" si="89"/>
        <v>#VALUE!</v>
      </c>
      <c r="AF356" s="175" t="e" vm="1">
        <f t="shared" si="90"/>
        <v>#VALUE!</v>
      </c>
      <c r="AG356" s="175">
        <f t="shared" si="90"/>
        <v>0</v>
      </c>
      <c r="AH356" t="e" vm="1">
        <f t="shared" si="91"/>
        <v>#VALUE!</v>
      </c>
    </row>
    <row r="357" spans="1:34" ht="55.15">
      <c r="A357" t="s">
        <v>473</v>
      </c>
      <c r="B357" t="s">
        <v>473</v>
      </c>
      <c r="C357" s="172" t="s">
        <v>99</v>
      </c>
      <c r="D357" s="172" t="s">
        <v>104</v>
      </c>
      <c r="E357" t="s">
        <v>263</v>
      </c>
      <c r="F357" t="s">
        <v>105</v>
      </c>
      <c r="G357" cm="1">
        <f t="array" ref="G357">IF(OR(ISERROR($I$2),ISERROR($J$2),ISERROR($K$2)),0,IF(
    IF(SUMPRODUCT((TRIM(_xlfn.TEXTSPLIT(C357,"• "))&lt;&gt;"")*COUNTIF(J:J,SUBSTITUTE(TRIM(_xlfn.TEXTSPLIT(C357,"• ")),CHAR(10),"")))&gt;0,1,IF(C357="All",1,0))
    +
    IF(SUMPRODUCT((TRIM(_xlfn.TEXTSPLIT(E357,","))&lt;&gt;"")*COUNTIF(K:K,TRIM(_xlfn.TEXTSPLIT(E357,","))))&gt;0,1,IF(E357="All",1,0))
    +
    IF(SUMPRODUCT((TRIM(_xlfn.TEXTSPLIT(D357,"• "))&lt;&gt;"")*COUNTIF(I:I,SUBSTITUTE(TRIM(_xlfn.TEXTSPLIT(D357,"• ")),CHAR(10),"")))&gt;0,1,IF(D357="All",1,0))
    =3,
    1,
    IF(F357="All",1,0)
))</f>
        <v>0</v>
      </c>
      <c r="N357" s="175" t="e" vm="1">
        <f t="shared" si="96"/>
        <v>#VALUE!</v>
      </c>
      <c r="O357">
        <f t="shared" si="95"/>
        <v>0</v>
      </c>
      <c r="P357">
        <f t="shared" si="95"/>
        <v>0</v>
      </c>
      <c r="Q357">
        <f t="shared" si="95"/>
        <v>0</v>
      </c>
      <c r="R357">
        <f t="shared" si="95"/>
        <v>0</v>
      </c>
      <c r="S357">
        <f t="shared" si="95"/>
        <v>0</v>
      </c>
      <c r="T357" s="175"/>
      <c r="U357" s="175"/>
      <c r="V357" s="175"/>
      <c r="W357" t="e" vm="1">
        <f t="shared" si="88"/>
        <v>#VALUE!</v>
      </c>
      <c r="Y357" s="175" t="e" vm="1">
        <f t="shared" ref="Y357:Y406" si="98">IF(Y$1="",0,IF(ISNUMBER(SEARCH(Y$1,$C357)),1,0))</f>
        <v>#VALUE!</v>
      </c>
      <c r="Z357" s="175">
        <f t="shared" si="97"/>
        <v>0</v>
      </c>
      <c r="AA357" s="175">
        <f t="shared" si="97"/>
        <v>0</v>
      </c>
      <c r="AB357" s="175">
        <f t="shared" si="97"/>
        <v>0</v>
      </c>
      <c r="AC357" s="175">
        <f t="shared" si="97"/>
        <v>0</v>
      </c>
      <c r="AD357" t="e" vm="1">
        <f t="shared" si="89"/>
        <v>#VALUE!</v>
      </c>
      <c r="AF357" s="175" t="e" vm="1">
        <f t="shared" si="90"/>
        <v>#VALUE!</v>
      </c>
      <c r="AG357" s="175">
        <f t="shared" si="90"/>
        <v>0</v>
      </c>
      <c r="AH357" t="e" vm="1">
        <f t="shared" si="91"/>
        <v>#VALUE!</v>
      </c>
    </row>
    <row r="358" spans="1:34" ht="55.15">
      <c r="A358" t="s">
        <v>474</v>
      </c>
      <c r="B358" t="s">
        <v>474</v>
      </c>
      <c r="C358" s="172" t="s">
        <v>99</v>
      </c>
      <c r="D358" s="172" t="s">
        <v>104</v>
      </c>
      <c r="E358" t="s">
        <v>263</v>
      </c>
      <c r="F358" t="s">
        <v>105</v>
      </c>
      <c r="G358" cm="1">
        <f t="array" ref="G358">IF(OR(ISERROR($I$2),ISERROR($J$2),ISERROR($K$2)),0,IF(
    IF(SUMPRODUCT((TRIM(_xlfn.TEXTSPLIT(C358,"• "))&lt;&gt;"")*COUNTIF(J:J,SUBSTITUTE(TRIM(_xlfn.TEXTSPLIT(C358,"• ")),CHAR(10),"")))&gt;0,1,IF(C358="All",1,0))
    +
    IF(SUMPRODUCT((TRIM(_xlfn.TEXTSPLIT(E358,","))&lt;&gt;"")*COUNTIF(K:K,TRIM(_xlfn.TEXTSPLIT(E358,","))))&gt;0,1,IF(E358="All",1,0))
    +
    IF(SUMPRODUCT((TRIM(_xlfn.TEXTSPLIT(D358,"• "))&lt;&gt;"")*COUNTIF(I:I,SUBSTITUTE(TRIM(_xlfn.TEXTSPLIT(D358,"• ")),CHAR(10),"")))&gt;0,1,IF(D358="All",1,0))
    =3,
    1,
    IF(F358="All",1,0)
))</f>
        <v>0</v>
      </c>
      <c r="N358" s="175" t="e" vm="1">
        <f t="shared" si="96"/>
        <v>#VALUE!</v>
      </c>
      <c r="O358">
        <f t="shared" si="95"/>
        <v>0</v>
      </c>
      <c r="P358">
        <f t="shared" si="95"/>
        <v>0</v>
      </c>
      <c r="Q358">
        <f t="shared" si="95"/>
        <v>0</v>
      </c>
      <c r="R358">
        <f t="shared" si="95"/>
        <v>0</v>
      </c>
      <c r="S358">
        <f t="shared" si="95"/>
        <v>0</v>
      </c>
      <c r="T358" s="175"/>
      <c r="U358" s="175"/>
      <c r="V358" s="175"/>
      <c r="W358" t="e" vm="1">
        <f t="shared" si="88"/>
        <v>#VALUE!</v>
      </c>
      <c r="Y358" s="175" t="e" vm="1">
        <f t="shared" si="98"/>
        <v>#VALUE!</v>
      </c>
      <c r="Z358" s="175">
        <f t="shared" si="97"/>
        <v>0</v>
      </c>
      <c r="AA358" s="175">
        <f t="shared" si="97"/>
        <v>0</v>
      </c>
      <c r="AB358" s="175">
        <f t="shared" si="97"/>
        <v>0</v>
      </c>
      <c r="AC358" s="175">
        <f t="shared" si="97"/>
        <v>0</v>
      </c>
      <c r="AD358" t="e" vm="1">
        <f t="shared" si="89"/>
        <v>#VALUE!</v>
      </c>
      <c r="AF358" s="175" t="e" vm="1">
        <f t="shared" si="90"/>
        <v>#VALUE!</v>
      </c>
      <c r="AG358" s="175">
        <f t="shared" si="90"/>
        <v>0</v>
      </c>
      <c r="AH358" t="e" vm="1">
        <f t="shared" si="91"/>
        <v>#VALUE!</v>
      </c>
    </row>
    <row r="359" spans="1:34" ht="55.15">
      <c r="A359" t="s">
        <v>475</v>
      </c>
      <c r="B359" t="s">
        <v>475</v>
      </c>
      <c r="C359" s="172" t="s">
        <v>99</v>
      </c>
      <c r="D359" s="172" t="s">
        <v>104</v>
      </c>
      <c r="E359" t="s">
        <v>263</v>
      </c>
      <c r="F359" t="s">
        <v>105</v>
      </c>
      <c r="G359" cm="1">
        <f t="array" ref="G359">IF(OR(ISERROR($I$2),ISERROR($J$2),ISERROR($K$2)),0,IF(
    IF(SUMPRODUCT((TRIM(_xlfn.TEXTSPLIT(C359,"• "))&lt;&gt;"")*COUNTIF(J:J,SUBSTITUTE(TRIM(_xlfn.TEXTSPLIT(C359,"• ")),CHAR(10),"")))&gt;0,1,IF(C359="All",1,0))
    +
    IF(SUMPRODUCT((TRIM(_xlfn.TEXTSPLIT(E359,","))&lt;&gt;"")*COUNTIF(K:K,TRIM(_xlfn.TEXTSPLIT(E359,","))))&gt;0,1,IF(E359="All",1,0))
    +
    IF(SUMPRODUCT((TRIM(_xlfn.TEXTSPLIT(D359,"• "))&lt;&gt;"")*COUNTIF(I:I,SUBSTITUTE(TRIM(_xlfn.TEXTSPLIT(D359,"• ")),CHAR(10),"")))&gt;0,1,IF(D359="All",1,0))
    =3,
    1,
    IF(F359="All",1,0)
))</f>
        <v>0</v>
      </c>
      <c r="N359" s="175" t="e" vm="1">
        <f t="shared" si="96"/>
        <v>#VALUE!</v>
      </c>
      <c r="O359">
        <f t="shared" si="95"/>
        <v>0</v>
      </c>
      <c r="P359">
        <f t="shared" si="95"/>
        <v>0</v>
      </c>
      <c r="Q359">
        <f t="shared" si="95"/>
        <v>0</v>
      </c>
      <c r="R359">
        <f t="shared" si="95"/>
        <v>0</v>
      </c>
      <c r="S359">
        <f t="shared" si="95"/>
        <v>0</v>
      </c>
      <c r="T359" s="175"/>
      <c r="U359" s="175"/>
      <c r="V359" s="175"/>
      <c r="W359" t="e" vm="1">
        <f t="shared" si="88"/>
        <v>#VALUE!</v>
      </c>
      <c r="Y359" s="175" t="e" vm="1">
        <f t="shared" si="98"/>
        <v>#VALUE!</v>
      </c>
      <c r="Z359" s="175">
        <f t="shared" si="97"/>
        <v>0</v>
      </c>
      <c r="AA359" s="175">
        <f t="shared" si="97"/>
        <v>0</v>
      </c>
      <c r="AB359" s="175">
        <f t="shared" si="97"/>
        <v>0</v>
      </c>
      <c r="AC359" s="175">
        <f t="shared" si="97"/>
        <v>0</v>
      </c>
      <c r="AD359" t="e" vm="1">
        <f t="shared" si="89"/>
        <v>#VALUE!</v>
      </c>
      <c r="AF359" s="175" t="e" vm="1">
        <f t="shared" si="90"/>
        <v>#VALUE!</v>
      </c>
      <c r="AG359" s="175">
        <f t="shared" si="90"/>
        <v>0</v>
      </c>
      <c r="AH359" t="e" vm="1">
        <f t="shared" si="91"/>
        <v>#VALUE!</v>
      </c>
    </row>
    <row r="360" spans="1:34" ht="41.45">
      <c r="A360" t="s">
        <v>476</v>
      </c>
      <c r="B360" t="s">
        <v>476</v>
      </c>
      <c r="C360" s="172" t="s">
        <v>367</v>
      </c>
      <c r="D360" s="172" t="s">
        <v>104</v>
      </c>
      <c r="E360" t="s">
        <v>263</v>
      </c>
      <c r="F360" t="s">
        <v>105</v>
      </c>
      <c r="G360" cm="1">
        <f t="array" ref="G360">IF(OR(ISERROR($I$2),ISERROR($J$2),ISERROR($K$2)),0,IF(
    IF(SUMPRODUCT((TRIM(_xlfn.TEXTSPLIT(C360,"• "))&lt;&gt;"")*COUNTIF(J:J,SUBSTITUTE(TRIM(_xlfn.TEXTSPLIT(C360,"• ")),CHAR(10),"")))&gt;0,1,IF(C360="All",1,0))
    +
    IF(SUMPRODUCT((TRIM(_xlfn.TEXTSPLIT(E360,","))&lt;&gt;"")*COUNTIF(K:K,TRIM(_xlfn.TEXTSPLIT(E360,","))))&gt;0,1,IF(E360="All",1,0))
    +
    IF(SUMPRODUCT((TRIM(_xlfn.TEXTSPLIT(D360,"• "))&lt;&gt;"")*COUNTIF(I:I,SUBSTITUTE(TRIM(_xlfn.TEXTSPLIT(D360,"• ")),CHAR(10),"")))&gt;0,1,IF(D360="All",1,0))
    =3,
    1,
    IF(F360="All",1,0)
))</f>
        <v>0</v>
      </c>
      <c r="N360" s="175" t="e" vm="1">
        <f t="shared" si="96"/>
        <v>#VALUE!</v>
      </c>
      <c r="O360">
        <f t="shared" si="95"/>
        <v>0</v>
      </c>
      <c r="P360">
        <f t="shared" si="95"/>
        <v>0</v>
      </c>
      <c r="Q360">
        <f t="shared" si="95"/>
        <v>0</v>
      </c>
      <c r="R360">
        <f t="shared" si="95"/>
        <v>0</v>
      </c>
      <c r="S360">
        <f t="shared" si="95"/>
        <v>0</v>
      </c>
      <c r="T360" s="175"/>
      <c r="U360" s="175"/>
      <c r="V360" s="175"/>
      <c r="W360" t="e" vm="1">
        <f t="shared" si="88"/>
        <v>#VALUE!</v>
      </c>
      <c r="Y360" s="175" t="e" vm="1">
        <f t="shared" si="98"/>
        <v>#VALUE!</v>
      </c>
      <c r="Z360" s="175">
        <f t="shared" si="97"/>
        <v>0</v>
      </c>
      <c r="AA360" s="175">
        <f t="shared" si="97"/>
        <v>0</v>
      </c>
      <c r="AB360" s="175">
        <f t="shared" si="97"/>
        <v>0</v>
      </c>
      <c r="AC360" s="175">
        <f t="shared" si="97"/>
        <v>0</v>
      </c>
      <c r="AD360" t="e" vm="1">
        <f t="shared" si="89"/>
        <v>#VALUE!</v>
      </c>
      <c r="AF360" s="175" t="e" vm="1">
        <f t="shared" si="90"/>
        <v>#VALUE!</v>
      </c>
      <c r="AG360" s="175">
        <f t="shared" si="90"/>
        <v>0</v>
      </c>
      <c r="AH360" t="e" vm="1">
        <f t="shared" si="91"/>
        <v>#VALUE!</v>
      </c>
    </row>
    <row r="361" spans="1:34" ht="41.45">
      <c r="A361" t="s">
        <v>477</v>
      </c>
      <c r="B361" t="s">
        <v>477</v>
      </c>
      <c r="C361" s="172" t="s">
        <v>384</v>
      </c>
      <c r="D361" s="172" t="s">
        <v>104</v>
      </c>
      <c r="E361" t="s">
        <v>263</v>
      </c>
      <c r="F361" t="s">
        <v>105</v>
      </c>
      <c r="G361" cm="1">
        <f t="array" ref="G361">IF(OR(ISERROR($I$2),ISERROR($J$2),ISERROR($K$2)),0,IF(
    IF(SUMPRODUCT((TRIM(_xlfn.TEXTSPLIT(C361,"• "))&lt;&gt;"")*COUNTIF(J:J,SUBSTITUTE(TRIM(_xlfn.TEXTSPLIT(C361,"• ")),CHAR(10),"")))&gt;0,1,IF(C361="All",1,0))
    +
    IF(SUMPRODUCT((TRIM(_xlfn.TEXTSPLIT(E361,","))&lt;&gt;"")*COUNTIF(K:K,TRIM(_xlfn.TEXTSPLIT(E361,","))))&gt;0,1,IF(E361="All",1,0))
    +
    IF(SUMPRODUCT((TRIM(_xlfn.TEXTSPLIT(D361,"• "))&lt;&gt;"")*COUNTIF(I:I,SUBSTITUTE(TRIM(_xlfn.TEXTSPLIT(D361,"• ")),CHAR(10),"")))&gt;0,1,IF(D361="All",1,0))
    =3,
    1,
    IF(F361="All",1,0)
))</f>
        <v>0</v>
      </c>
      <c r="N361" s="175" t="e" vm="1">
        <f t="shared" si="96"/>
        <v>#VALUE!</v>
      </c>
      <c r="O361">
        <f t="shared" si="95"/>
        <v>0</v>
      </c>
      <c r="P361">
        <f t="shared" si="95"/>
        <v>0</v>
      </c>
      <c r="Q361">
        <f t="shared" si="95"/>
        <v>0</v>
      </c>
      <c r="R361">
        <f t="shared" si="95"/>
        <v>0</v>
      </c>
      <c r="S361">
        <f t="shared" si="95"/>
        <v>0</v>
      </c>
      <c r="T361" s="175"/>
      <c r="U361" s="175"/>
      <c r="V361" s="175"/>
      <c r="W361" t="e" vm="1">
        <f t="shared" si="88"/>
        <v>#VALUE!</v>
      </c>
      <c r="Y361" s="175" t="e" vm="1">
        <f t="shared" si="98"/>
        <v>#VALUE!</v>
      </c>
      <c r="Z361" s="175">
        <f t="shared" si="97"/>
        <v>0</v>
      </c>
      <c r="AA361" s="175">
        <f t="shared" si="97"/>
        <v>0</v>
      </c>
      <c r="AB361" s="175">
        <f t="shared" si="97"/>
        <v>0</v>
      </c>
      <c r="AC361" s="175">
        <f t="shared" si="97"/>
        <v>0</v>
      </c>
      <c r="AD361" t="e" vm="1">
        <f t="shared" si="89"/>
        <v>#VALUE!</v>
      </c>
      <c r="AF361" s="175" t="e" vm="1">
        <f t="shared" si="90"/>
        <v>#VALUE!</v>
      </c>
      <c r="AG361" s="175">
        <f t="shared" si="90"/>
        <v>0</v>
      </c>
      <c r="AH361" t="e" vm="1">
        <f t="shared" si="91"/>
        <v>#VALUE!</v>
      </c>
    </row>
    <row r="362" spans="1:34" ht="41.45">
      <c r="A362" t="s">
        <v>478</v>
      </c>
      <c r="B362" t="s">
        <v>478</v>
      </c>
      <c r="C362" s="172" t="s">
        <v>367</v>
      </c>
      <c r="D362" s="172" t="s">
        <v>104</v>
      </c>
      <c r="E362" t="s">
        <v>263</v>
      </c>
      <c r="F362" t="s">
        <v>105</v>
      </c>
      <c r="G362" cm="1">
        <f t="array" ref="G362">IF(OR(ISERROR($I$2),ISERROR($J$2),ISERROR($K$2)),0,IF(
    IF(SUMPRODUCT((TRIM(_xlfn.TEXTSPLIT(C362,"• "))&lt;&gt;"")*COUNTIF(J:J,SUBSTITUTE(TRIM(_xlfn.TEXTSPLIT(C362,"• ")),CHAR(10),"")))&gt;0,1,IF(C362="All",1,0))
    +
    IF(SUMPRODUCT((TRIM(_xlfn.TEXTSPLIT(E362,","))&lt;&gt;"")*COUNTIF(K:K,TRIM(_xlfn.TEXTSPLIT(E362,","))))&gt;0,1,IF(E362="All",1,0))
    +
    IF(SUMPRODUCT((TRIM(_xlfn.TEXTSPLIT(D362,"• "))&lt;&gt;"")*COUNTIF(I:I,SUBSTITUTE(TRIM(_xlfn.TEXTSPLIT(D362,"• ")),CHAR(10),"")))&gt;0,1,IF(D362="All",1,0))
    =3,
    1,
    IF(F362="All",1,0)
))</f>
        <v>0</v>
      </c>
      <c r="N362" s="175" t="e" vm="1">
        <f t="shared" si="96"/>
        <v>#VALUE!</v>
      </c>
      <c r="O362">
        <f t="shared" si="95"/>
        <v>0</v>
      </c>
      <c r="P362">
        <f t="shared" si="95"/>
        <v>0</v>
      </c>
      <c r="Q362">
        <f t="shared" si="95"/>
        <v>0</v>
      </c>
      <c r="R362">
        <f t="shared" si="95"/>
        <v>0</v>
      </c>
      <c r="S362">
        <f t="shared" si="95"/>
        <v>0</v>
      </c>
      <c r="T362" s="175"/>
      <c r="U362" s="175"/>
      <c r="V362" s="175"/>
      <c r="W362" t="e" vm="1">
        <f t="shared" si="88"/>
        <v>#VALUE!</v>
      </c>
      <c r="Y362" s="175" t="e" vm="1">
        <f t="shared" si="98"/>
        <v>#VALUE!</v>
      </c>
      <c r="Z362" s="175">
        <f t="shared" si="97"/>
        <v>0</v>
      </c>
      <c r="AA362" s="175">
        <f t="shared" si="97"/>
        <v>0</v>
      </c>
      <c r="AB362" s="175">
        <f t="shared" si="97"/>
        <v>0</v>
      </c>
      <c r="AC362" s="175">
        <f t="shared" si="97"/>
        <v>0</v>
      </c>
      <c r="AD362" t="e" vm="1">
        <f t="shared" si="89"/>
        <v>#VALUE!</v>
      </c>
      <c r="AF362" s="175" t="e" vm="1">
        <f t="shared" si="90"/>
        <v>#VALUE!</v>
      </c>
      <c r="AG362" s="175">
        <f t="shared" si="90"/>
        <v>0</v>
      </c>
      <c r="AH362" t="e" vm="1">
        <f t="shared" si="91"/>
        <v>#VALUE!</v>
      </c>
    </row>
    <row r="363" spans="1:34" ht="41.45">
      <c r="A363" t="s">
        <v>479</v>
      </c>
      <c r="B363" t="s">
        <v>479</v>
      </c>
      <c r="C363" s="172" t="s">
        <v>384</v>
      </c>
      <c r="D363" s="172" t="s">
        <v>104</v>
      </c>
      <c r="E363" t="s">
        <v>263</v>
      </c>
      <c r="F363" t="s">
        <v>105</v>
      </c>
      <c r="G363" cm="1">
        <f t="array" ref="G363">IF(OR(ISERROR($I$2),ISERROR($J$2),ISERROR($K$2)),0,IF(
    IF(SUMPRODUCT((TRIM(_xlfn.TEXTSPLIT(C363,"• "))&lt;&gt;"")*COUNTIF(J:J,SUBSTITUTE(TRIM(_xlfn.TEXTSPLIT(C363,"• ")),CHAR(10),"")))&gt;0,1,IF(C363="All",1,0))
    +
    IF(SUMPRODUCT((TRIM(_xlfn.TEXTSPLIT(E363,","))&lt;&gt;"")*COUNTIF(K:K,TRIM(_xlfn.TEXTSPLIT(E363,","))))&gt;0,1,IF(E363="All",1,0))
    +
    IF(SUMPRODUCT((TRIM(_xlfn.TEXTSPLIT(D363,"• "))&lt;&gt;"")*COUNTIF(I:I,SUBSTITUTE(TRIM(_xlfn.TEXTSPLIT(D363,"• ")),CHAR(10),"")))&gt;0,1,IF(D363="All",1,0))
    =3,
    1,
    IF(F363="All",1,0)
))</f>
        <v>0</v>
      </c>
      <c r="N363" s="175" t="e" vm="1">
        <f t="shared" si="96"/>
        <v>#VALUE!</v>
      </c>
      <c r="O363">
        <f t="shared" ref="O363:S372" si="99">IF(O$1="",0,IF(ISNUMBER(SEARCH(O$1,$D363)),1,0))</f>
        <v>0</v>
      </c>
      <c r="P363">
        <f t="shared" si="99"/>
        <v>0</v>
      </c>
      <c r="Q363">
        <f t="shared" si="99"/>
        <v>0</v>
      </c>
      <c r="R363">
        <f t="shared" si="99"/>
        <v>0</v>
      </c>
      <c r="S363">
        <f t="shared" si="99"/>
        <v>0</v>
      </c>
      <c r="T363" s="175"/>
      <c r="U363" s="175"/>
      <c r="V363" s="175"/>
      <c r="W363" t="e" vm="1">
        <f t="shared" si="88"/>
        <v>#VALUE!</v>
      </c>
      <c r="Y363" s="175" t="e" vm="1">
        <f t="shared" si="98"/>
        <v>#VALUE!</v>
      </c>
      <c r="Z363" s="175">
        <f t="shared" si="97"/>
        <v>0</v>
      </c>
      <c r="AA363" s="175">
        <f t="shared" si="97"/>
        <v>0</v>
      </c>
      <c r="AB363" s="175">
        <f t="shared" si="97"/>
        <v>0</v>
      </c>
      <c r="AC363" s="175">
        <f t="shared" si="97"/>
        <v>0</v>
      </c>
      <c r="AD363" t="e" vm="1">
        <f t="shared" si="89"/>
        <v>#VALUE!</v>
      </c>
      <c r="AF363" s="175" t="e" vm="1">
        <f t="shared" si="90"/>
        <v>#VALUE!</v>
      </c>
      <c r="AG363" s="175">
        <f t="shared" si="90"/>
        <v>0</v>
      </c>
      <c r="AH363" t="e" vm="1">
        <f t="shared" si="91"/>
        <v>#VALUE!</v>
      </c>
    </row>
    <row r="364" spans="1:34" ht="55.15">
      <c r="A364" t="s">
        <v>480</v>
      </c>
      <c r="B364" t="s">
        <v>480</v>
      </c>
      <c r="C364" s="172" t="s">
        <v>99</v>
      </c>
      <c r="D364" s="172" t="s">
        <v>104</v>
      </c>
      <c r="E364" t="s">
        <v>263</v>
      </c>
      <c r="F364" t="s">
        <v>105</v>
      </c>
      <c r="G364" cm="1">
        <f t="array" ref="G364">IF(OR(ISERROR($I$2),ISERROR($J$2),ISERROR($K$2)),0,IF(
    IF(SUMPRODUCT((TRIM(_xlfn.TEXTSPLIT(C364,"• "))&lt;&gt;"")*COUNTIF(J:J,SUBSTITUTE(TRIM(_xlfn.TEXTSPLIT(C364,"• ")),CHAR(10),"")))&gt;0,1,IF(C364="All",1,0))
    +
    IF(SUMPRODUCT((TRIM(_xlfn.TEXTSPLIT(E364,","))&lt;&gt;"")*COUNTIF(K:K,TRIM(_xlfn.TEXTSPLIT(E364,","))))&gt;0,1,IF(E364="All",1,0))
    +
    IF(SUMPRODUCT((TRIM(_xlfn.TEXTSPLIT(D364,"• "))&lt;&gt;"")*COUNTIF(I:I,SUBSTITUTE(TRIM(_xlfn.TEXTSPLIT(D364,"• ")),CHAR(10),"")))&gt;0,1,IF(D364="All",1,0))
    =3,
    1,
    IF(F364="All",1,0)
))</f>
        <v>0</v>
      </c>
      <c r="N364" s="175" t="e" vm="1">
        <f t="shared" si="96"/>
        <v>#VALUE!</v>
      </c>
      <c r="O364">
        <f t="shared" si="99"/>
        <v>0</v>
      </c>
      <c r="P364">
        <f t="shared" si="99"/>
        <v>0</v>
      </c>
      <c r="Q364">
        <f t="shared" si="99"/>
        <v>0</v>
      </c>
      <c r="R364">
        <f t="shared" si="99"/>
        <v>0</v>
      </c>
      <c r="S364">
        <f t="shared" si="99"/>
        <v>0</v>
      </c>
      <c r="T364" s="175"/>
      <c r="U364" s="175"/>
      <c r="V364" s="175"/>
      <c r="W364" t="e" vm="1">
        <f t="shared" si="88"/>
        <v>#VALUE!</v>
      </c>
      <c r="Y364" s="175" t="e" vm="1">
        <f t="shared" si="98"/>
        <v>#VALUE!</v>
      </c>
      <c r="Z364" s="175">
        <f t="shared" si="97"/>
        <v>0</v>
      </c>
      <c r="AA364" s="175">
        <f t="shared" si="97"/>
        <v>0</v>
      </c>
      <c r="AB364" s="175">
        <f t="shared" si="97"/>
        <v>0</v>
      </c>
      <c r="AC364" s="175">
        <f t="shared" si="97"/>
        <v>0</v>
      </c>
      <c r="AD364" t="e" vm="1">
        <f t="shared" si="89"/>
        <v>#VALUE!</v>
      </c>
      <c r="AF364" s="175" t="e" vm="1">
        <f t="shared" si="90"/>
        <v>#VALUE!</v>
      </c>
      <c r="AG364" s="175">
        <f t="shared" si="90"/>
        <v>0</v>
      </c>
      <c r="AH364" t="e" vm="1">
        <f t="shared" si="91"/>
        <v>#VALUE!</v>
      </c>
    </row>
    <row r="365" spans="1:34" ht="55.15">
      <c r="A365" t="s">
        <v>481</v>
      </c>
      <c r="B365" t="s">
        <v>481</v>
      </c>
      <c r="C365" s="172" t="s">
        <v>99</v>
      </c>
      <c r="D365" s="172" t="s">
        <v>104</v>
      </c>
      <c r="E365" t="s">
        <v>263</v>
      </c>
      <c r="F365" t="s">
        <v>105</v>
      </c>
      <c r="G365" cm="1">
        <f t="array" ref="G365">IF(OR(ISERROR($I$2),ISERROR($J$2),ISERROR($K$2)),0,IF(
    IF(SUMPRODUCT((TRIM(_xlfn.TEXTSPLIT(C365,"• "))&lt;&gt;"")*COUNTIF(J:J,SUBSTITUTE(TRIM(_xlfn.TEXTSPLIT(C365,"• ")),CHAR(10),"")))&gt;0,1,IF(C365="All",1,0))
    +
    IF(SUMPRODUCT((TRIM(_xlfn.TEXTSPLIT(E365,","))&lt;&gt;"")*COUNTIF(K:K,TRIM(_xlfn.TEXTSPLIT(E365,","))))&gt;0,1,IF(E365="All",1,0))
    +
    IF(SUMPRODUCT((TRIM(_xlfn.TEXTSPLIT(D365,"• "))&lt;&gt;"")*COUNTIF(I:I,SUBSTITUTE(TRIM(_xlfn.TEXTSPLIT(D365,"• ")),CHAR(10),"")))&gt;0,1,IF(D365="All",1,0))
    =3,
    1,
    IF(F365="All",1,0)
))</f>
        <v>0</v>
      </c>
      <c r="N365" s="175" t="e" vm="1">
        <f t="shared" si="96"/>
        <v>#VALUE!</v>
      </c>
      <c r="O365">
        <f t="shared" si="99"/>
        <v>0</v>
      </c>
      <c r="P365">
        <f t="shared" si="99"/>
        <v>0</v>
      </c>
      <c r="Q365">
        <f t="shared" si="99"/>
        <v>0</v>
      </c>
      <c r="R365">
        <f t="shared" si="99"/>
        <v>0</v>
      </c>
      <c r="S365">
        <f t="shared" si="99"/>
        <v>0</v>
      </c>
      <c r="T365" s="175"/>
      <c r="U365" s="175"/>
      <c r="V365" s="175"/>
      <c r="W365" t="e" vm="1">
        <f t="shared" si="88"/>
        <v>#VALUE!</v>
      </c>
      <c r="Y365" s="175" t="e" vm="1">
        <f t="shared" si="98"/>
        <v>#VALUE!</v>
      </c>
      <c r="Z365" s="175">
        <f t="shared" si="97"/>
        <v>0</v>
      </c>
      <c r="AA365" s="175">
        <f t="shared" si="97"/>
        <v>0</v>
      </c>
      <c r="AB365" s="175">
        <f t="shared" si="97"/>
        <v>0</v>
      </c>
      <c r="AC365" s="175">
        <f t="shared" si="97"/>
        <v>0</v>
      </c>
      <c r="AD365" t="e" vm="1">
        <f t="shared" si="89"/>
        <v>#VALUE!</v>
      </c>
      <c r="AF365" s="175" t="e" vm="1">
        <f t="shared" si="90"/>
        <v>#VALUE!</v>
      </c>
      <c r="AG365" s="175">
        <f t="shared" si="90"/>
        <v>0</v>
      </c>
      <c r="AH365" t="e" vm="1">
        <f t="shared" si="91"/>
        <v>#VALUE!</v>
      </c>
    </row>
    <row r="366" spans="1:34" ht="55.15">
      <c r="A366" t="s">
        <v>482</v>
      </c>
      <c r="B366" t="s">
        <v>482</v>
      </c>
      <c r="C366" s="172" t="s">
        <v>99</v>
      </c>
      <c r="D366" s="172" t="s">
        <v>104</v>
      </c>
      <c r="E366" t="s">
        <v>263</v>
      </c>
      <c r="F366" t="s">
        <v>105</v>
      </c>
      <c r="G366" cm="1">
        <f t="array" ref="G366">IF(OR(ISERROR($I$2),ISERROR($J$2),ISERROR($K$2)),0,IF(
    IF(SUMPRODUCT((TRIM(_xlfn.TEXTSPLIT(C366,"• "))&lt;&gt;"")*COUNTIF(J:J,SUBSTITUTE(TRIM(_xlfn.TEXTSPLIT(C366,"• ")),CHAR(10),"")))&gt;0,1,IF(C366="All",1,0))
    +
    IF(SUMPRODUCT((TRIM(_xlfn.TEXTSPLIT(E366,","))&lt;&gt;"")*COUNTIF(K:K,TRIM(_xlfn.TEXTSPLIT(E366,","))))&gt;0,1,IF(E366="All",1,0))
    +
    IF(SUMPRODUCT((TRIM(_xlfn.TEXTSPLIT(D366,"• "))&lt;&gt;"")*COUNTIF(I:I,SUBSTITUTE(TRIM(_xlfn.TEXTSPLIT(D366,"• ")),CHAR(10),"")))&gt;0,1,IF(D366="All",1,0))
    =3,
    1,
    IF(F366="All",1,0)
))</f>
        <v>0</v>
      </c>
      <c r="N366" s="175" t="e" vm="1">
        <f t="shared" si="96"/>
        <v>#VALUE!</v>
      </c>
      <c r="O366">
        <f t="shared" si="99"/>
        <v>0</v>
      </c>
      <c r="P366">
        <f t="shared" si="99"/>
        <v>0</v>
      </c>
      <c r="Q366">
        <f t="shared" si="99"/>
        <v>0</v>
      </c>
      <c r="R366">
        <f t="shared" si="99"/>
        <v>0</v>
      </c>
      <c r="S366">
        <f t="shared" si="99"/>
        <v>0</v>
      </c>
      <c r="T366" s="175"/>
      <c r="U366" s="175"/>
      <c r="V366" s="175"/>
      <c r="W366" t="e" vm="1">
        <f t="shared" si="88"/>
        <v>#VALUE!</v>
      </c>
      <c r="Y366" s="175" t="e" vm="1">
        <f t="shared" si="98"/>
        <v>#VALUE!</v>
      </c>
      <c r="Z366" s="175">
        <f t="shared" si="97"/>
        <v>0</v>
      </c>
      <c r="AA366" s="175">
        <f t="shared" si="97"/>
        <v>0</v>
      </c>
      <c r="AB366" s="175">
        <f t="shared" si="97"/>
        <v>0</v>
      </c>
      <c r="AC366" s="175">
        <f t="shared" si="97"/>
        <v>0</v>
      </c>
      <c r="AD366" t="e" vm="1">
        <f t="shared" si="89"/>
        <v>#VALUE!</v>
      </c>
      <c r="AF366" s="175" t="e" vm="1">
        <f t="shared" si="90"/>
        <v>#VALUE!</v>
      </c>
      <c r="AG366" s="175">
        <f t="shared" si="90"/>
        <v>0</v>
      </c>
      <c r="AH366" t="e" vm="1">
        <f t="shared" si="91"/>
        <v>#VALUE!</v>
      </c>
    </row>
    <row r="367" spans="1:34" ht="55.15">
      <c r="A367" t="s">
        <v>483</v>
      </c>
      <c r="B367" t="s">
        <v>483</v>
      </c>
      <c r="C367" s="172" t="s">
        <v>99</v>
      </c>
      <c r="D367" s="172" t="s">
        <v>104</v>
      </c>
      <c r="E367" t="s">
        <v>263</v>
      </c>
      <c r="F367" t="s">
        <v>105</v>
      </c>
      <c r="G367" cm="1">
        <f t="array" ref="G367">IF(OR(ISERROR($I$2),ISERROR($J$2),ISERROR($K$2)),0,IF(
    IF(SUMPRODUCT((TRIM(_xlfn.TEXTSPLIT(C367,"• "))&lt;&gt;"")*COUNTIF(J:J,SUBSTITUTE(TRIM(_xlfn.TEXTSPLIT(C367,"• ")),CHAR(10),"")))&gt;0,1,IF(C367="All",1,0))
    +
    IF(SUMPRODUCT((TRIM(_xlfn.TEXTSPLIT(E367,","))&lt;&gt;"")*COUNTIF(K:K,TRIM(_xlfn.TEXTSPLIT(E367,","))))&gt;0,1,IF(E367="All",1,0))
    +
    IF(SUMPRODUCT((TRIM(_xlfn.TEXTSPLIT(D367,"• "))&lt;&gt;"")*COUNTIF(I:I,SUBSTITUTE(TRIM(_xlfn.TEXTSPLIT(D367,"• ")),CHAR(10),"")))&gt;0,1,IF(D367="All",1,0))
    =3,
    1,
    IF(F367="All",1,0)
))</f>
        <v>0</v>
      </c>
      <c r="N367" s="175" t="e" vm="1">
        <f t="shared" si="96"/>
        <v>#VALUE!</v>
      </c>
      <c r="O367">
        <f t="shared" si="99"/>
        <v>0</v>
      </c>
      <c r="P367">
        <f t="shared" si="99"/>
        <v>0</v>
      </c>
      <c r="Q367">
        <f t="shared" si="99"/>
        <v>0</v>
      </c>
      <c r="R367">
        <f t="shared" si="99"/>
        <v>0</v>
      </c>
      <c r="S367">
        <f t="shared" si="99"/>
        <v>0</v>
      </c>
      <c r="T367" s="175"/>
      <c r="U367" s="175"/>
      <c r="V367" s="175"/>
      <c r="W367" t="e" vm="1">
        <f t="shared" si="88"/>
        <v>#VALUE!</v>
      </c>
      <c r="Y367" s="175" t="e" vm="1">
        <f t="shared" si="98"/>
        <v>#VALUE!</v>
      </c>
      <c r="Z367" s="175">
        <f t="shared" si="97"/>
        <v>0</v>
      </c>
      <c r="AA367" s="175">
        <f t="shared" si="97"/>
        <v>0</v>
      </c>
      <c r="AB367" s="175">
        <f t="shared" si="97"/>
        <v>0</v>
      </c>
      <c r="AC367" s="175">
        <f t="shared" si="97"/>
        <v>0</v>
      </c>
      <c r="AD367" t="e" vm="1">
        <f t="shared" si="89"/>
        <v>#VALUE!</v>
      </c>
      <c r="AF367" s="175" t="e" vm="1">
        <f t="shared" si="90"/>
        <v>#VALUE!</v>
      </c>
      <c r="AG367" s="175">
        <f t="shared" si="90"/>
        <v>0</v>
      </c>
      <c r="AH367" t="e" vm="1">
        <f t="shared" si="91"/>
        <v>#VALUE!</v>
      </c>
    </row>
    <row r="368" spans="1:34" ht="55.15">
      <c r="A368" t="s">
        <v>484</v>
      </c>
      <c r="B368" t="s">
        <v>484</v>
      </c>
      <c r="C368" s="172" t="s">
        <v>99</v>
      </c>
      <c r="D368" s="172" t="s">
        <v>104</v>
      </c>
      <c r="E368" t="s">
        <v>263</v>
      </c>
      <c r="F368" t="s">
        <v>105</v>
      </c>
      <c r="G368" cm="1">
        <f t="array" ref="G368">IF(OR(ISERROR($I$2),ISERROR($J$2),ISERROR($K$2)),0,IF(
    IF(SUMPRODUCT((TRIM(_xlfn.TEXTSPLIT(C368,"• "))&lt;&gt;"")*COUNTIF(J:J,SUBSTITUTE(TRIM(_xlfn.TEXTSPLIT(C368,"• ")),CHAR(10),"")))&gt;0,1,IF(C368="All",1,0))
    +
    IF(SUMPRODUCT((TRIM(_xlfn.TEXTSPLIT(E368,","))&lt;&gt;"")*COUNTIF(K:K,TRIM(_xlfn.TEXTSPLIT(E368,","))))&gt;0,1,IF(E368="All",1,0))
    +
    IF(SUMPRODUCT((TRIM(_xlfn.TEXTSPLIT(D368,"• "))&lt;&gt;"")*COUNTIF(I:I,SUBSTITUTE(TRIM(_xlfn.TEXTSPLIT(D368,"• ")),CHAR(10),"")))&gt;0,1,IF(D368="All",1,0))
    =3,
    1,
    IF(F368="All",1,0)
))</f>
        <v>0</v>
      </c>
      <c r="N368" s="175" t="e" vm="1">
        <f t="shared" si="96"/>
        <v>#VALUE!</v>
      </c>
      <c r="O368">
        <f t="shared" si="99"/>
        <v>0</v>
      </c>
      <c r="P368">
        <f t="shared" si="99"/>
        <v>0</v>
      </c>
      <c r="Q368">
        <f t="shared" si="99"/>
        <v>0</v>
      </c>
      <c r="R368">
        <f t="shared" si="99"/>
        <v>0</v>
      </c>
      <c r="S368">
        <f t="shared" si="99"/>
        <v>0</v>
      </c>
      <c r="T368" s="175"/>
      <c r="U368" s="175"/>
      <c r="V368" s="175"/>
      <c r="W368" t="e" vm="1">
        <f t="shared" si="88"/>
        <v>#VALUE!</v>
      </c>
      <c r="Y368" s="175" t="e" vm="1">
        <f t="shared" si="98"/>
        <v>#VALUE!</v>
      </c>
      <c r="Z368" s="175">
        <f t="shared" si="97"/>
        <v>0</v>
      </c>
      <c r="AA368" s="175">
        <f t="shared" si="97"/>
        <v>0</v>
      </c>
      <c r="AB368" s="175">
        <f t="shared" si="97"/>
        <v>0</v>
      </c>
      <c r="AC368" s="175">
        <f t="shared" si="97"/>
        <v>0</v>
      </c>
      <c r="AD368" t="e" vm="1">
        <f t="shared" si="89"/>
        <v>#VALUE!</v>
      </c>
      <c r="AF368" s="175" t="e" vm="1">
        <f t="shared" si="90"/>
        <v>#VALUE!</v>
      </c>
      <c r="AG368" s="175">
        <f t="shared" si="90"/>
        <v>0</v>
      </c>
      <c r="AH368" t="e" vm="1">
        <f t="shared" si="91"/>
        <v>#VALUE!</v>
      </c>
    </row>
    <row r="369" spans="1:34" ht="55.15">
      <c r="A369" t="s">
        <v>485</v>
      </c>
      <c r="B369" t="s">
        <v>485</v>
      </c>
      <c r="C369" s="172" t="s">
        <v>99</v>
      </c>
      <c r="D369" s="172" t="s">
        <v>104</v>
      </c>
      <c r="E369" t="s">
        <v>263</v>
      </c>
      <c r="F369" t="s">
        <v>105</v>
      </c>
      <c r="G369" cm="1">
        <f t="array" ref="G369">IF(OR(ISERROR($I$2),ISERROR($J$2),ISERROR($K$2)),0,IF(
    IF(SUMPRODUCT((TRIM(_xlfn.TEXTSPLIT(C369,"• "))&lt;&gt;"")*COUNTIF(J:J,SUBSTITUTE(TRIM(_xlfn.TEXTSPLIT(C369,"• ")),CHAR(10),"")))&gt;0,1,IF(C369="All",1,0))
    +
    IF(SUMPRODUCT((TRIM(_xlfn.TEXTSPLIT(E369,","))&lt;&gt;"")*COUNTIF(K:K,TRIM(_xlfn.TEXTSPLIT(E369,","))))&gt;0,1,IF(E369="All",1,0))
    +
    IF(SUMPRODUCT((TRIM(_xlfn.TEXTSPLIT(D369,"• "))&lt;&gt;"")*COUNTIF(I:I,SUBSTITUTE(TRIM(_xlfn.TEXTSPLIT(D369,"• ")),CHAR(10),"")))&gt;0,1,IF(D369="All",1,0))
    =3,
    1,
    IF(F369="All",1,0)
))</f>
        <v>0</v>
      </c>
      <c r="N369" s="175" t="e" vm="1">
        <f t="shared" si="96"/>
        <v>#VALUE!</v>
      </c>
      <c r="O369">
        <f t="shared" si="99"/>
        <v>0</v>
      </c>
      <c r="P369">
        <f t="shared" si="99"/>
        <v>0</v>
      </c>
      <c r="Q369">
        <f t="shared" si="99"/>
        <v>0</v>
      </c>
      <c r="R369">
        <f t="shared" si="99"/>
        <v>0</v>
      </c>
      <c r="S369">
        <f t="shared" si="99"/>
        <v>0</v>
      </c>
      <c r="T369" s="175"/>
      <c r="U369" s="175"/>
      <c r="V369" s="175"/>
      <c r="W369" t="e" vm="1">
        <f t="shared" si="88"/>
        <v>#VALUE!</v>
      </c>
      <c r="Y369" s="175" t="e" vm="1">
        <f t="shared" si="98"/>
        <v>#VALUE!</v>
      </c>
      <c r="Z369" s="175">
        <f t="shared" si="97"/>
        <v>0</v>
      </c>
      <c r="AA369" s="175">
        <f t="shared" si="97"/>
        <v>0</v>
      </c>
      <c r="AB369" s="175">
        <f t="shared" si="97"/>
        <v>0</v>
      </c>
      <c r="AC369" s="175">
        <f t="shared" si="97"/>
        <v>0</v>
      </c>
      <c r="AD369" t="e" vm="1">
        <f t="shared" si="89"/>
        <v>#VALUE!</v>
      </c>
      <c r="AF369" s="175" t="e" vm="1">
        <f t="shared" si="90"/>
        <v>#VALUE!</v>
      </c>
      <c r="AG369" s="175">
        <f t="shared" si="90"/>
        <v>0</v>
      </c>
      <c r="AH369" t="e" vm="1">
        <f t="shared" si="91"/>
        <v>#VALUE!</v>
      </c>
    </row>
    <row r="370" spans="1:34" ht="55.15">
      <c r="A370" t="s">
        <v>486</v>
      </c>
      <c r="B370" t="s">
        <v>486</v>
      </c>
      <c r="C370" s="172" t="s">
        <v>99</v>
      </c>
      <c r="D370" s="172" t="s">
        <v>104</v>
      </c>
      <c r="E370" t="s">
        <v>263</v>
      </c>
      <c r="F370" t="s">
        <v>105</v>
      </c>
      <c r="G370" cm="1">
        <f t="array" ref="G370">IF(OR(ISERROR($I$2),ISERROR($J$2),ISERROR($K$2)),0,IF(
    IF(SUMPRODUCT((TRIM(_xlfn.TEXTSPLIT(C370,"• "))&lt;&gt;"")*COUNTIF(J:J,SUBSTITUTE(TRIM(_xlfn.TEXTSPLIT(C370,"• ")),CHAR(10),"")))&gt;0,1,IF(C370="All",1,0))
    +
    IF(SUMPRODUCT((TRIM(_xlfn.TEXTSPLIT(E370,","))&lt;&gt;"")*COUNTIF(K:K,TRIM(_xlfn.TEXTSPLIT(E370,","))))&gt;0,1,IF(E370="All",1,0))
    +
    IF(SUMPRODUCT((TRIM(_xlfn.TEXTSPLIT(D370,"• "))&lt;&gt;"")*COUNTIF(I:I,SUBSTITUTE(TRIM(_xlfn.TEXTSPLIT(D370,"• ")),CHAR(10),"")))&gt;0,1,IF(D370="All",1,0))
    =3,
    1,
    IF(F370="All",1,0)
))</f>
        <v>0</v>
      </c>
      <c r="N370" s="175" t="e" vm="1">
        <f t="shared" si="96"/>
        <v>#VALUE!</v>
      </c>
      <c r="O370">
        <f t="shared" si="99"/>
        <v>0</v>
      </c>
      <c r="P370">
        <f t="shared" si="99"/>
        <v>0</v>
      </c>
      <c r="Q370">
        <f t="shared" si="99"/>
        <v>0</v>
      </c>
      <c r="R370">
        <f t="shared" si="99"/>
        <v>0</v>
      </c>
      <c r="S370">
        <f t="shared" si="99"/>
        <v>0</v>
      </c>
      <c r="T370" s="175"/>
      <c r="U370" s="175"/>
      <c r="V370" s="175"/>
      <c r="W370" t="e" vm="1">
        <f t="shared" si="88"/>
        <v>#VALUE!</v>
      </c>
      <c r="Y370" s="175" t="e" vm="1">
        <f t="shared" si="98"/>
        <v>#VALUE!</v>
      </c>
      <c r="Z370" s="175">
        <f t="shared" si="97"/>
        <v>0</v>
      </c>
      <c r="AA370" s="175">
        <f t="shared" si="97"/>
        <v>0</v>
      </c>
      <c r="AB370" s="175">
        <f t="shared" si="97"/>
        <v>0</v>
      </c>
      <c r="AC370" s="175">
        <f t="shared" si="97"/>
        <v>0</v>
      </c>
      <c r="AD370" t="e" vm="1">
        <f t="shared" si="89"/>
        <v>#VALUE!</v>
      </c>
      <c r="AF370" s="175" t="e" vm="1">
        <f t="shared" si="90"/>
        <v>#VALUE!</v>
      </c>
      <c r="AG370" s="175">
        <f t="shared" si="90"/>
        <v>0</v>
      </c>
      <c r="AH370" t="e" vm="1">
        <f t="shared" si="91"/>
        <v>#VALUE!</v>
      </c>
    </row>
    <row r="371" spans="1:34" ht="55.15">
      <c r="A371" t="s">
        <v>487</v>
      </c>
      <c r="B371" t="s">
        <v>487</v>
      </c>
      <c r="C371" s="172" t="s">
        <v>99</v>
      </c>
      <c r="D371" s="172" t="s">
        <v>104</v>
      </c>
      <c r="E371" t="s">
        <v>263</v>
      </c>
      <c r="F371" t="s">
        <v>105</v>
      </c>
      <c r="G371" cm="1">
        <f t="array" ref="G371">IF(OR(ISERROR($I$2),ISERROR($J$2),ISERROR($K$2)),0,IF(
    IF(SUMPRODUCT((TRIM(_xlfn.TEXTSPLIT(C371,"• "))&lt;&gt;"")*COUNTIF(J:J,SUBSTITUTE(TRIM(_xlfn.TEXTSPLIT(C371,"• ")),CHAR(10),"")))&gt;0,1,IF(C371="All",1,0))
    +
    IF(SUMPRODUCT((TRIM(_xlfn.TEXTSPLIT(E371,","))&lt;&gt;"")*COUNTIF(K:K,TRIM(_xlfn.TEXTSPLIT(E371,","))))&gt;0,1,IF(E371="All",1,0))
    +
    IF(SUMPRODUCT((TRIM(_xlfn.TEXTSPLIT(D371,"• "))&lt;&gt;"")*COUNTIF(I:I,SUBSTITUTE(TRIM(_xlfn.TEXTSPLIT(D371,"• ")),CHAR(10),"")))&gt;0,1,IF(D371="All",1,0))
    =3,
    1,
    IF(F371="All",1,0)
))</f>
        <v>0</v>
      </c>
      <c r="N371" s="175" t="e" vm="1">
        <f t="shared" si="96"/>
        <v>#VALUE!</v>
      </c>
      <c r="O371">
        <f t="shared" si="99"/>
        <v>0</v>
      </c>
      <c r="P371">
        <f t="shared" si="99"/>
        <v>0</v>
      </c>
      <c r="Q371">
        <f t="shared" si="99"/>
        <v>0</v>
      </c>
      <c r="R371">
        <f t="shared" si="99"/>
        <v>0</v>
      </c>
      <c r="S371">
        <f t="shared" si="99"/>
        <v>0</v>
      </c>
      <c r="T371" s="175"/>
      <c r="U371" s="175"/>
      <c r="V371" s="175"/>
      <c r="W371" t="e" vm="1">
        <f t="shared" si="88"/>
        <v>#VALUE!</v>
      </c>
      <c r="Y371" s="175" t="e" vm="1">
        <f t="shared" si="98"/>
        <v>#VALUE!</v>
      </c>
      <c r="Z371" s="175">
        <f t="shared" si="97"/>
        <v>0</v>
      </c>
      <c r="AA371" s="175">
        <f t="shared" si="97"/>
        <v>0</v>
      </c>
      <c r="AB371" s="175">
        <f t="shared" si="97"/>
        <v>0</v>
      </c>
      <c r="AC371" s="175">
        <f t="shared" si="97"/>
        <v>0</v>
      </c>
      <c r="AD371" t="e" vm="1">
        <f t="shared" si="89"/>
        <v>#VALUE!</v>
      </c>
      <c r="AF371" s="175" t="e" vm="1">
        <f t="shared" si="90"/>
        <v>#VALUE!</v>
      </c>
      <c r="AG371" s="175">
        <f t="shared" si="90"/>
        <v>0</v>
      </c>
      <c r="AH371" t="e" vm="1">
        <f t="shared" si="91"/>
        <v>#VALUE!</v>
      </c>
    </row>
    <row r="372" spans="1:34" ht="55.15">
      <c r="A372" t="s">
        <v>488</v>
      </c>
      <c r="B372" t="s">
        <v>488</v>
      </c>
      <c r="C372" s="172" t="s">
        <v>99</v>
      </c>
      <c r="D372" s="172" t="s">
        <v>104</v>
      </c>
      <c r="E372" t="s">
        <v>263</v>
      </c>
      <c r="F372" t="s">
        <v>105</v>
      </c>
      <c r="G372" cm="1">
        <f t="array" ref="G372">IF(OR(ISERROR($I$2),ISERROR($J$2),ISERROR($K$2)),0,IF(
    IF(SUMPRODUCT((TRIM(_xlfn.TEXTSPLIT(C372,"• "))&lt;&gt;"")*COUNTIF(J:J,SUBSTITUTE(TRIM(_xlfn.TEXTSPLIT(C372,"• ")),CHAR(10),"")))&gt;0,1,IF(C372="All",1,0))
    +
    IF(SUMPRODUCT((TRIM(_xlfn.TEXTSPLIT(E372,","))&lt;&gt;"")*COUNTIF(K:K,TRIM(_xlfn.TEXTSPLIT(E372,","))))&gt;0,1,IF(E372="All",1,0))
    +
    IF(SUMPRODUCT((TRIM(_xlfn.TEXTSPLIT(D372,"• "))&lt;&gt;"")*COUNTIF(I:I,SUBSTITUTE(TRIM(_xlfn.TEXTSPLIT(D372,"• ")),CHAR(10),"")))&gt;0,1,IF(D372="All",1,0))
    =3,
    1,
    IF(F372="All",1,0)
))</f>
        <v>0</v>
      </c>
      <c r="N372" s="175" t="e" vm="1">
        <f t="shared" si="96"/>
        <v>#VALUE!</v>
      </c>
      <c r="O372">
        <f t="shared" si="99"/>
        <v>0</v>
      </c>
      <c r="P372">
        <f t="shared" si="99"/>
        <v>0</v>
      </c>
      <c r="Q372">
        <f t="shared" si="99"/>
        <v>0</v>
      </c>
      <c r="R372">
        <f t="shared" si="99"/>
        <v>0</v>
      </c>
      <c r="S372">
        <f t="shared" si="99"/>
        <v>0</v>
      </c>
      <c r="T372" s="175"/>
      <c r="U372" s="175"/>
      <c r="V372" s="175"/>
      <c r="W372" t="e" vm="1">
        <f t="shared" si="88"/>
        <v>#VALUE!</v>
      </c>
      <c r="Y372" s="175" t="e" vm="1">
        <f t="shared" si="98"/>
        <v>#VALUE!</v>
      </c>
      <c r="Z372" s="175">
        <f t="shared" si="97"/>
        <v>0</v>
      </c>
      <c r="AA372" s="175">
        <f t="shared" si="97"/>
        <v>0</v>
      </c>
      <c r="AB372" s="175">
        <f t="shared" si="97"/>
        <v>0</v>
      </c>
      <c r="AC372" s="175">
        <f t="shared" si="97"/>
        <v>0</v>
      </c>
      <c r="AD372" t="e" vm="1">
        <f t="shared" si="89"/>
        <v>#VALUE!</v>
      </c>
      <c r="AF372" s="175" t="e" vm="1">
        <f t="shared" si="90"/>
        <v>#VALUE!</v>
      </c>
      <c r="AG372" s="175">
        <f t="shared" si="90"/>
        <v>0</v>
      </c>
      <c r="AH372" t="e" vm="1">
        <f t="shared" si="91"/>
        <v>#VALUE!</v>
      </c>
    </row>
    <row r="373" spans="1:34" ht="55.15">
      <c r="A373" t="s">
        <v>489</v>
      </c>
      <c r="B373" t="s">
        <v>489</v>
      </c>
      <c r="C373" s="172" t="s">
        <v>99</v>
      </c>
      <c r="D373" s="172" t="s">
        <v>104</v>
      </c>
      <c r="E373" t="s">
        <v>263</v>
      </c>
      <c r="F373" t="s">
        <v>105</v>
      </c>
      <c r="G373" cm="1">
        <f t="array" ref="G373">IF(OR(ISERROR($I$2),ISERROR($J$2),ISERROR($K$2)),0,IF(
    IF(SUMPRODUCT((TRIM(_xlfn.TEXTSPLIT(C373,"• "))&lt;&gt;"")*COUNTIF(J:J,SUBSTITUTE(TRIM(_xlfn.TEXTSPLIT(C373,"• ")),CHAR(10),"")))&gt;0,1,IF(C373="All",1,0))
    +
    IF(SUMPRODUCT((TRIM(_xlfn.TEXTSPLIT(E373,","))&lt;&gt;"")*COUNTIF(K:K,TRIM(_xlfn.TEXTSPLIT(E373,","))))&gt;0,1,IF(E373="All",1,0))
    +
    IF(SUMPRODUCT((TRIM(_xlfn.TEXTSPLIT(D373,"• "))&lt;&gt;"")*COUNTIF(I:I,SUBSTITUTE(TRIM(_xlfn.TEXTSPLIT(D373,"• ")),CHAR(10),"")))&gt;0,1,IF(D373="All",1,0))
    =3,
    1,
    IF(F373="All",1,0)
))</f>
        <v>0</v>
      </c>
      <c r="N373" s="175" t="e" vm="1">
        <f t="shared" si="96"/>
        <v>#VALUE!</v>
      </c>
      <c r="O373">
        <f t="shared" ref="O373:S382" si="100">IF(O$1="",0,IF(ISNUMBER(SEARCH(O$1,$D373)),1,0))</f>
        <v>0</v>
      </c>
      <c r="P373">
        <f t="shared" si="100"/>
        <v>0</v>
      </c>
      <c r="Q373">
        <f t="shared" si="100"/>
        <v>0</v>
      </c>
      <c r="R373">
        <f t="shared" si="100"/>
        <v>0</v>
      </c>
      <c r="S373">
        <f t="shared" si="100"/>
        <v>0</v>
      </c>
      <c r="T373" s="175"/>
      <c r="U373" s="175"/>
      <c r="V373" s="175"/>
      <c r="W373" t="e" vm="1">
        <f t="shared" si="88"/>
        <v>#VALUE!</v>
      </c>
      <c r="Y373" s="175" t="e" vm="1">
        <f t="shared" si="98"/>
        <v>#VALUE!</v>
      </c>
      <c r="Z373" s="175">
        <f t="shared" si="97"/>
        <v>0</v>
      </c>
      <c r="AA373" s="175">
        <f t="shared" si="97"/>
        <v>0</v>
      </c>
      <c r="AB373" s="175">
        <f t="shared" si="97"/>
        <v>0</v>
      </c>
      <c r="AC373" s="175">
        <f t="shared" si="97"/>
        <v>0</v>
      </c>
      <c r="AD373" t="e" vm="1">
        <f t="shared" si="89"/>
        <v>#VALUE!</v>
      </c>
      <c r="AF373" s="175" t="e" vm="1">
        <f t="shared" si="90"/>
        <v>#VALUE!</v>
      </c>
      <c r="AG373" s="175">
        <f t="shared" si="90"/>
        <v>0</v>
      </c>
      <c r="AH373" t="e" vm="1">
        <f t="shared" si="91"/>
        <v>#VALUE!</v>
      </c>
    </row>
    <row r="374" spans="1:34" ht="55.15">
      <c r="A374" t="s">
        <v>490</v>
      </c>
      <c r="B374" t="s">
        <v>490</v>
      </c>
      <c r="C374" s="172" t="s">
        <v>99</v>
      </c>
      <c r="D374" s="172" t="s">
        <v>104</v>
      </c>
      <c r="E374" t="s">
        <v>263</v>
      </c>
      <c r="F374" t="s">
        <v>105</v>
      </c>
      <c r="G374" cm="1">
        <f t="array" ref="G374">IF(OR(ISERROR($I$2),ISERROR($J$2),ISERROR($K$2)),0,IF(
    IF(SUMPRODUCT((TRIM(_xlfn.TEXTSPLIT(C374,"• "))&lt;&gt;"")*COUNTIF(J:J,SUBSTITUTE(TRIM(_xlfn.TEXTSPLIT(C374,"• ")),CHAR(10),"")))&gt;0,1,IF(C374="All",1,0))
    +
    IF(SUMPRODUCT((TRIM(_xlfn.TEXTSPLIT(E374,","))&lt;&gt;"")*COUNTIF(K:K,TRIM(_xlfn.TEXTSPLIT(E374,","))))&gt;0,1,IF(E374="All",1,0))
    +
    IF(SUMPRODUCT((TRIM(_xlfn.TEXTSPLIT(D374,"• "))&lt;&gt;"")*COUNTIF(I:I,SUBSTITUTE(TRIM(_xlfn.TEXTSPLIT(D374,"• ")),CHAR(10),"")))&gt;0,1,IF(D374="All",1,0))
    =3,
    1,
    IF(F374="All",1,0)
))</f>
        <v>0</v>
      </c>
      <c r="N374" s="175" t="e" vm="1">
        <f t="shared" si="96"/>
        <v>#VALUE!</v>
      </c>
      <c r="O374">
        <f t="shared" si="100"/>
        <v>0</v>
      </c>
      <c r="P374">
        <f t="shared" si="100"/>
        <v>0</v>
      </c>
      <c r="Q374">
        <f t="shared" si="100"/>
        <v>0</v>
      </c>
      <c r="R374">
        <f t="shared" si="100"/>
        <v>0</v>
      </c>
      <c r="S374">
        <f t="shared" si="100"/>
        <v>0</v>
      </c>
      <c r="T374" s="175"/>
      <c r="U374" s="175"/>
      <c r="V374" s="175"/>
      <c r="W374" t="e" vm="1">
        <f t="shared" si="88"/>
        <v>#VALUE!</v>
      </c>
      <c r="Y374" s="175" t="e" vm="1">
        <f t="shared" si="98"/>
        <v>#VALUE!</v>
      </c>
      <c r="Z374" s="175">
        <f t="shared" si="97"/>
        <v>0</v>
      </c>
      <c r="AA374" s="175">
        <f t="shared" si="97"/>
        <v>0</v>
      </c>
      <c r="AB374" s="175">
        <f t="shared" si="97"/>
        <v>0</v>
      </c>
      <c r="AC374" s="175">
        <f t="shared" si="97"/>
        <v>0</v>
      </c>
      <c r="AD374" t="e" vm="1">
        <f t="shared" si="89"/>
        <v>#VALUE!</v>
      </c>
      <c r="AF374" s="175" t="e" vm="1">
        <f t="shared" si="90"/>
        <v>#VALUE!</v>
      </c>
      <c r="AG374" s="175">
        <f t="shared" si="90"/>
        <v>0</v>
      </c>
      <c r="AH374" t="e" vm="1">
        <f t="shared" si="91"/>
        <v>#VALUE!</v>
      </c>
    </row>
    <row r="375" spans="1:34" ht="55.15">
      <c r="A375" t="s">
        <v>491</v>
      </c>
      <c r="B375" t="s">
        <v>491</v>
      </c>
      <c r="C375" s="172" t="s">
        <v>99</v>
      </c>
      <c r="D375" s="172" t="s">
        <v>104</v>
      </c>
      <c r="E375" t="s">
        <v>263</v>
      </c>
      <c r="F375" t="s">
        <v>105</v>
      </c>
      <c r="G375" cm="1">
        <f t="array" ref="G375">IF(OR(ISERROR($I$2),ISERROR($J$2),ISERROR($K$2)),0,IF(
    IF(SUMPRODUCT((TRIM(_xlfn.TEXTSPLIT(C375,"• "))&lt;&gt;"")*COUNTIF(J:J,SUBSTITUTE(TRIM(_xlfn.TEXTSPLIT(C375,"• ")),CHAR(10),"")))&gt;0,1,IF(C375="All",1,0))
    +
    IF(SUMPRODUCT((TRIM(_xlfn.TEXTSPLIT(E375,","))&lt;&gt;"")*COUNTIF(K:K,TRIM(_xlfn.TEXTSPLIT(E375,","))))&gt;0,1,IF(E375="All",1,0))
    +
    IF(SUMPRODUCT((TRIM(_xlfn.TEXTSPLIT(D375,"• "))&lt;&gt;"")*COUNTIF(I:I,SUBSTITUTE(TRIM(_xlfn.TEXTSPLIT(D375,"• ")),CHAR(10),"")))&gt;0,1,IF(D375="All",1,0))
    =3,
    1,
    IF(F375="All",1,0)
))</f>
        <v>0</v>
      </c>
      <c r="N375" s="175" t="e" vm="1">
        <f t="shared" si="96"/>
        <v>#VALUE!</v>
      </c>
      <c r="O375">
        <f t="shared" si="100"/>
        <v>0</v>
      </c>
      <c r="P375">
        <f t="shared" si="100"/>
        <v>0</v>
      </c>
      <c r="Q375">
        <f t="shared" si="100"/>
        <v>0</v>
      </c>
      <c r="R375">
        <f t="shared" si="100"/>
        <v>0</v>
      </c>
      <c r="S375">
        <f t="shared" si="100"/>
        <v>0</v>
      </c>
      <c r="T375" s="175"/>
      <c r="U375" s="175"/>
      <c r="V375" s="175"/>
      <c r="W375" t="e" vm="1">
        <f t="shared" si="88"/>
        <v>#VALUE!</v>
      </c>
      <c r="Y375" s="175" t="e" vm="1">
        <f t="shared" si="98"/>
        <v>#VALUE!</v>
      </c>
      <c r="Z375" s="175">
        <f t="shared" si="97"/>
        <v>0</v>
      </c>
      <c r="AA375" s="175">
        <f t="shared" si="97"/>
        <v>0</v>
      </c>
      <c r="AB375" s="175">
        <f t="shared" si="97"/>
        <v>0</v>
      </c>
      <c r="AC375" s="175">
        <f t="shared" si="97"/>
        <v>0</v>
      </c>
      <c r="AD375" t="e" vm="1">
        <f t="shared" si="89"/>
        <v>#VALUE!</v>
      </c>
      <c r="AF375" s="175" t="e" vm="1">
        <f t="shared" si="90"/>
        <v>#VALUE!</v>
      </c>
      <c r="AG375" s="175">
        <f t="shared" si="90"/>
        <v>0</v>
      </c>
      <c r="AH375" t="e" vm="1">
        <f t="shared" si="91"/>
        <v>#VALUE!</v>
      </c>
    </row>
    <row r="376" spans="1:34" ht="55.15">
      <c r="A376" t="s">
        <v>492</v>
      </c>
      <c r="B376" t="s">
        <v>492</v>
      </c>
      <c r="C376" s="172" t="s">
        <v>99</v>
      </c>
      <c r="D376" s="172" t="s">
        <v>104</v>
      </c>
      <c r="E376" t="s">
        <v>263</v>
      </c>
      <c r="F376" t="s">
        <v>105</v>
      </c>
      <c r="G376" cm="1">
        <f t="array" ref="G376">IF(OR(ISERROR($I$2),ISERROR($J$2),ISERROR($K$2)),0,IF(
    IF(SUMPRODUCT((TRIM(_xlfn.TEXTSPLIT(C376,"• "))&lt;&gt;"")*COUNTIF(J:J,SUBSTITUTE(TRIM(_xlfn.TEXTSPLIT(C376,"• ")),CHAR(10),"")))&gt;0,1,IF(C376="All",1,0))
    +
    IF(SUMPRODUCT((TRIM(_xlfn.TEXTSPLIT(E376,","))&lt;&gt;"")*COUNTIF(K:K,TRIM(_xlfn.TEXTSPLIT(E376,","))))&gt;0,1,IF(E376="All",1,0))
    +
    IF(SUMPRODUCT((TRIM(_xlfn.TEXTSPLIT(D376,"• "))&lt;&gt;"")*COUNTIF(I:I,SUBSTITUTE(TRIM(_xlfn.TEXTSPLIT(D376,"• ")),CHAR(10),"")))&gt;0,1,IF(D376="All",1,0))
    =3,
    1,
    IF(F376="All",1,0)
))</f>
        <v>0</v>
      </c>
      <c r="N376" s="175" t="e" vm="1">
        <f t="shared" si="96"/>
        <v>#VALUE!</v>
      </c>
      <c r="O376">
        <f t="shared" si="100"/>
        <v>0</v>
      </c>
      <c r="P376">
        <f t="shared" si="100"/>
        <v>0</v>
      </c>
      <c r="Q376">
        <f t="shared" si="100"/>
        <v>0</v>
      </c>
      <c r="R376">
        <f t="shared" si="100"/>
        <v>0</v>
      </c>
      <c r="S376">
        <f t="shared" si="100"/>
        <v>0</v>
      </c>
      <c r="T376" s="175"/>
      <c r="U376" s="175"/>
      <c r="V376" s="175"/>
      <c r="W376" t="e" vm="1">
        <f t="shared" si="88"/>
        <v>#VALUE!</v>
      </c>
      <c r="Y376" s="175" t="e" vm="1">
        <f t="shared" si="98"/>
        <v>#VALUE!</v>
      </c>
      <c r="Z376" s="175">
        <f t="shared" si="97"/>
        <v>0</v>
      </c>
      <c r="AA376" s="175">
        <f t="shared" si="97"/>
        <v>0</v>
      </c>
      <c r="AB376" s="175">
        <f t="shared" si="97"/>
        <v>0</v>
      </c>
      <c r="AC376" s="175">
        <f t="shared" si="97"/>
        <v>0</v>
      </c>
      <c r="AD376" t="e" vm="1">
        <f t="shared" si="89"/>
        <v>#VALUE!</v>
      </c>
      <c r="AF376" s="175" t="e" vm="1">
        <f t="shared" si="90"/>
        <v>#VALUE!</v>
      </c>
      <c r="AG376" s="175">
        <f t="shared" si="90"/>
        <v>0</v>
      </c>
      <c r="AH376" t="e" vm="1">
        <f t="shared" si="91"/>
        <v>#VALUE!</v>
      </c>
    </row>
    <row r="377" spans="1:34" ht="55.15">
      <c r="A377" t="s">
        <v>493</v>
      </c>
      <c r="B377" t="s">
        <v>493</v>
      </c>
      <c r="C377" s="172" t="s">
        <v>99</v>
      </c>
      <c r="D377" s="172" t="s">
        <v>104</v>
      </c>
      <c r="E377" t="s">
        <v>263</v>
      </c>
      <c r="F377" t="s">
        <v>105</v>
      </c>
      <c r="G377" cm="1">
        <f t="array" ref="G377">IF(OR(ISERROR($I$2),ISERROR($J$2),ISERROR($K$2)),0,IF(
    IF(SUMPRODUCT((TRIM(_xlfn.TEXTSPLIT(C377,"• "))&lt;&gt;"")*COUNTIF(J:J,SUBSTITUTE(TRIM(_xlfn.TEXTSPLIT(C377,"• ")),CHAR(10),"")))&gt;0,1,IF(C377="All",1,0))
    +
    IF(SUMPRODUCT((TRIM(_xlfn.TEXTSPLIT(E377,","))&lt;&gt;"")*COUNTIF(K:K,TRIM(_xlfn.TEXTSPLIT(E377,","))))&gt;0,1,IF(E377="All",1,0))
    +
    IF(SUMPRODUCT((TRIM(_xlfn.TEXTSPLIT(D377,"• "))&lt;&gt;"")*COUNTIF(I:I,SUBSTITUTE(TRIM(_xlfn.TEXTSPLIT(D377,"• ")),CHAR(10),"")))&gt;0,1,IF(D377="All",1,0))
    =3,
    1,
    IF(F377="All",1,0)
))</f>
        <v>0</v>
      </c>
      <c r="N377" s="175" t="e" vm="1">
        <f t="shared" si="96"/>
        <v>#VALUE!</v>
      </c>
      <c r="O377">
        <f t="shared" si="100"/>
        <v>0</v>
      </c>
      <c r="P377">
        <f t="shared" si="100"/>
        <v>0</v>
      </c>
      <c r="Q377">
        <f t="shared" si="100"/>
        <v>0</v>
      </c>
      <c r="R377">
        <f t="shared" si="100"/>
        <v>0</v>
      </c>
      <c r="S377">
        <f t="shared" si="100"/>
        <v>0</v>
      </c>
      <c r="T377" s="175"/>
      <c r="U377" s="175"/>
      <c r="V377" s="175"/>
      <c r="W377" t="e" vm="1">
        <f t="shared" si="88"/>
        <v>#VALUE!</v>
      </c>
      <c r="Y377" s="175" t="e" vm="1">
        <f t="shared" si="98"/>
        <v>#VALUE!</v>
      </c>
      <c r="Z377" s="175">
        <f t="shared" si="97"/>
        <v>0</v>
      </c>
      <c r="AA377" s="175">
        <f t="shared" si="97"/>
        <v>0</v>
      </c>
      <c r="AB377" s="175">
        <f t="shared" si="97"/>
        <v>0</v>
      </c>
      <c r="AC377" s="175">
        <f t="shared" si="97"/>
        <v>0</v>
      </c>
      <c r="AD377" t="e" vm="1">
        <f t="shared" si="89"/>
        <v>#VALUE!</v>
      </c>
      <c r="AF377" s="175" t="e" vm="1">
        <f t="shared" si="90"/>
        <v>#VALUE!</v>
      </c>
      <c r="AG377" s="175">
        <f t="shared" si="90"/>
        <v>0</v>
      </c>
      <c r="AH377" t="e" vm="1">
        <f t="shared" si="91"/>
        <v>#VALUE!</v>
      </c>
    </row>
    <row r="378" spans="1:34" ht="55.15">
      <c r="A378" t="s">
        <v>494</v>
      </c>
      <c r="B378" t="s">
        <v>494</v>
      </c>
      <c r="C378" s="172" t="s">
        <v>99</v>
      </c>
      <c r="D378" s="172" t="s">
        <v>104</v>
      </c>
      <c r="E378" t="s">
        <v>263</v>
      </c>
      <c r="F378" t="s">
        <v>105</v>
      </c>
      <c r="G378" cm="1">
        <f t="array" ref="G378">IF(OR(ISERROR($I$2),ISERROR($J$2),ISERROR($K$2)),0,IF(
    IF(SUMPRODUCT((TRIM(_xlfn.TEXTSPLIT(C378,"• "))&lt;&gt;"")*COUNTIF(J:J,SUBSTITUTE(TRIM(_xlfn.TEXTSPLIT(C378,"• ")),CHAR(10),"")))&gt;0,1,IF(C378="All",1,0))
    +
    IF(SUMPRODUCT((TRIM(_xlfn.TEXTSPLIT(E378,","))&lt;&gt;"")*COUNTIF(K:K,TRIM(_xlfn.TEXTSPLIT(E378,","))))&gt;0,1,IF(E378="All",1,0))
    +
    IF(SUMPRODUCT((TRIM(_xlfn.TEXTSPLIT(D378,"• "))&lt;&gt;"")*COUNTIF(I:I,SUBSTITUTE(TRIM(_xlfn.TEXTSPLIT(D378,"• ")),CHAR(10),"")))&gt;0,1,IF(D378="All",1,0))
    =3,
    1,
    IF(F378="All",1,0)
))</f>
        <v>0</v>
      </c>
      <c r="N378" s="175" t="e" vm="1">
        <f t="shared" si="96"/>
        <v>#VALUE!</v>
      </c>
      <c r="O378">
        <f t="shared" si="100"/>
        <v>0</v>
      </c>
      <c r="P378">
        <f t="shared" si="100"/>
        <v>0</v>
      </c>
      <c r="Q378">
        <f t="shared" si="100"/>
        <v>0</v>
      </c>
      <c r="R378">
        <f t="shared" si="100"/>
        <v>0</v>
      </c>
      <c r="S378">
        <f t="shared" si="100"/>
        <v>0</v>
      </c>
      <c r="T378" s="175"/>
      <c r="U378" s="175"/>
      <c r="V378" s="175"/>
      <c r="W378" t="e" vm="1">
        <f t="shared" si="88"/>
        <v>#VALUE!</v>
      </c>
      <c r="Y378" s="175" t="e" vm="1">
        <f t="shared" si="98"/>
        <v>#VALUE!</v>
      </c>
      <c r="Z378" s="175">
        <f t="shared" si="97"/>
        <v>0</v>
      </c>
      <c r="AA378" s="175">
        <f t="shared" si="97"/>
        <v>0</v>
      </c>
      <c r="AB378" s="175">
        <f t="shared" si="97"/>
        <v>0</v>
      </c>
      <c r="AC378" s="175">
        <f t="shared" si="97"/>
        <v>0</v>
      </c>
      <c r="AD378" t="e" vm="1">
        <f t="shared" si="89"/>
        <v>#VALUE!</v>
      </c>
      <c r="AF378" s="175" t="e" vm="1">
        <f t="shared" si="90"/>
        <v>#VALUE!</v>
      </c>
      <c r="AG378" s="175">
        <f t="shared" si="90"/>
        <v>0</v>
      </c>
      <c r="AH378" t="e" vm="1">
        <f t="shared" si="91"/>
        <v>#VALUE!</v>
      </c>
    </row>
    <row r="379" spans="1:34" ht="55.15">
      <c r="A379" t="s">
        <v>495</v>
      </c>
      <c r="B379" t="s">
        <v>495</v>
      </c>
      <c r="C379" s="172" t="s">
        <v>99</v>
      </c>
      <c r="D379" s="172" t="s">
        <v>104</v>
      </c>
      <c r="E379" t="s">
        <v>263</v>
      </c>
      <c r="F379" t="s">
        <v>105</v>
      </c>
      <c r="G379" cm="1">
        <f t="array" ref="G379">IF(OR(ISERROR($I$2),ISERROR($J$2),ISERROR($K$2)),0,IF(
    IF(SUMPRODUCT((TRIM(_xlfn.TEXTSPLIT(C379,"• "))&lt;&gt;"")*COUNTIF(J:J,SUBSTITUTE(TRIM(_xlfn.TEXTSPLIT(C379,"• ")),CHAR(10),"")))&gt;0,1,IF(C379="All",1,0))
    +
    IF(SUMPRODUCT((TRIM(_xlfn.TEXTSPLIT(E379,","))&lt;&gt;"")*COUNTIF(K:K,TRIM(_xlfn.TEXTSPLIT(E379,","))))&gt;0,1,IF(E379="All",1,0))
    +
    IF(SUMPRODUCT((TRIM(_xlfn.TEXTSPLIT(D379,"• "))&lt;&gt;"")*COUNTIF(I:I,SUBSTITUTE(TRIM(_xlfn.TEXTSPLIT(D379,"• ")),CHAR(10),"")))&gt;0,1,IF(D379="All",1,0))
    =3,
    1,
    IF(F379="All",1,0)
))</f>
        <v>0</v>
      </c>
      <c r="N379" s="175" t="e" vm="1">
        <f t="shared" si="96"/>
        <v>#VALUE!</v>
      </c>
      <c r="O379">
        <f t="shared" si="100"/>
        <v>0</v>
      </c>
      <c r="P379">
        <f t="shared" si="100"/>
        <v>0</v>
      </c>
      <c r="Q379">
        <f t="shared" si="100"/>
        <v>0</v>
      </c>
      <c r="R379">
        <f t="shared" si="100"/>
        <v>0</v>
      </c>
      <c r="S379">
        <f t="shared" si="100"/>
        <v>0</v>
      </c>
      <c r="T379" s="175"/>
      <c r="U379" s="175"/>
      <c r="V379" s="175"/>
      <c r="W379" t="e" vm="1">
        <f t="shared" si="88"/>
        <v>#VALUE!</v>
      </c>
      <c r="Y379" s="175" t="e" vm="1">
        <f t="shared" si="98"/>
        <v>#VALUE!</v>
      </c>
      <c r="Z379" s="175">
        <f t="shared" si="97"/>
        <v>0</v>
      </c>
      <c r="AA379" s="175">
        <f t="shared" si="97"/>
        <v>0</v>
      </c>
      <c r="AB379" s="175">
        <f t="shared" si="97"/>
        <v>0</v>
      </c>
      <c r="AC379" s="175">
        <f t="shared" si="97"/>
        <v>0</v>
      </c>
      <c r="AD379" t="e" vm="1">
        <f t="shared" si="89"/>
        <v>#VALUE!</v>
      </c>
      <c r="AF379" s="175" t="e" vm="1">
        <f t="shared" si="90"/>
        <v>#VALUE!</v>
      </c>
      <c r="AG379" s="175">
        <f t="shared" si="90"/>
        <v>0</v>
      </c>
      <c r="AH379" t="e" vm="1">
        <f t="shared" si="91"/>
        <v>#VALUE!</v>
      </c>
    </row>
    <row r="380" spans="1:34" ht="55.15">
      <c r="A380" t="s">
        <v>496</v>
      </c>
      <c r="B380" t="s">
        <v>496</v>
      </c>
      <c r="C380" s="172" t="s">
        <v>99</v>
      </c>
      <c r="D380" s="172" t="s">
        <v>104</v>
      </c>
      <c r="E380" t="s">
        <v>263</v>
      </c>
      <c r="F380" t="s">
        <v>105</v>
      </c>
      <c r="G380" cm="1">
        <f t="array" ref="G380">IF(OR(ISERROR($I$2),ISERROR($J$2),ISERROR($K$2)),0,IF(
    IF(SUMPRODUCT((TRIM(_xlfn.TEXTSPLIT(C380,"• "))&lt;&gt;"")*COUNTIF(J:J,SUBSTITUTE(TRIM(_xlfn.TEXTSPLIT(C380,"• ")),CHAR(10),"")))&gt;0,1,IF(C380="All",1,0))
    +
    IF(SUMPRODUCT((TRIM(_xlfn.TEXTSPLIT(E380,","))&lt;&gt;"")*COUNTIF(K:K,TRIM(_xlfn.TEXTSPLIT(E380,","))))&gt;0,1,IF(E380="All",1,0))
    +
    IF(SUMPRODUCT((TRIM(_xlfn.TEXTSPLIT(D380,"• "))&lt;&gt;"")*COUNTIF(I:I,SUBSTITUTE(TRIM(_xlfn.TEXTSPLIT(D380,"• ")),CHAR(10),"")))&gt;0,1,IF(D380="All",1,0))
    =3,
    1,
    IF(F380="All",1,0)
))</f>
        <v>0</v>
      </c>
      <c r="N380" s="175" t="e" vm="1">
        <f t="shared" si="96"/>
        <v>#VALUE!</v>
      </c>
      <c r="O380">
        <f t="shared" si="100"/>
        <v>0</v>
      </c>
      <c r="P380">
        <f t="shared" si="100"/>
        <v>0</v>
      </c>
      <c r="Q380">
        <f t="shared" si="100"/>
        <v>0</v>
      </c>
      <c r="R380">
        <f t="shared" si="100"/>
        <v>0</v>
      </c>
      <c r="S380">
        <f t="shared" si="100"/>
        <v>0</v>
      </c>
      <c r="T380" s="175"/>
      <c r="U380" s="175"/>
      <c r="V380" s="175"/>
      <c r="W380" t="e" vm="1">
        <f t="shared" si="88"/>
        <v>#VALUE!</v>
      </c>
      <c r="Y380" s="175" t="e" vm="1">
        <f t="shared" si="98"/>
        <v>#VALUE!</v>
      </c>
      <c r="Z380" s="175">
        <f t="shared" si="97"/>
        <v>0</v>
      </c>
      <c r="AA380" s="175">
        <f t="shared" si="97"/>
        <v>0</v>
      </c>
      <c r="AB380" s="175">
        <f t="shared" si="97"/>
        <v>0</v>
      </c>
      <c r="AC380" s="175">
        <f t="shared" si="97"/>
        <v>0</v>
      </c>
      <c r="AD380" t="e" vm="1">
        <f t="shared" si="89"/>
        <v>#VALUE!</v>
      </c>
      <c r="AF380" s="175" t="e" vm="1">
        <f t="shared" si="90"/>
        <v>#VALUE!</v>
      </c>
      <c r="AG380" s="175">
        <f t="shared" si="90"/>
        <v>0</v>
      </c>
      <c r="AH380" t="e" vm="1">
        <f t="shared" si="91"/>
        <v>#VALUE!</v>
      </c>
    </row>
    <row r="381" spans="1:34" ht="55.15">
      <c r="A381" t="s">
        <v>497</v>
      </c>
      <c r="B381" t="s">
        <v>497</v>
      </c>
      <c r="C381" s="172" t="s">
        <v>99</v>
      </c>
      <c r="D381" s="172" t="s">
        <v>104</v>
      </c>
      <c r="E381" t="s">
        <v>263</v>
      </c>
      <c r="F381" t="s">
        <v>105</v>
      </c>
      <c r="G381" cm="1">
        <f t="array" ref="G381">IF(OR(ISERROR($I$2),ISERROR($J$2),ISERROR($K$2)),0,IF(
    IF(SUMPRODUCT((TRIM(_xlfn.TEXTSPLIT(C381,"• "))&lt;&gt;"")*COUNTIF(J:J,SUBSTITUTE(TRIM(_xlfn.TEXTSPLIT(C381,"• ")),CHAR(10),"")))&gt;0,1,IF(C381="All",1,0))
    +
    IF(SUMPRODUCT((TRIM(_xlfn.TEXTSPLIT(E381,","))&lt;&gt;"")*COUNTIF(K:K,TRIM(_xlfn.TEXTSPLIT(E381,","))))&gt;0,1,IF(E381="All",1,0))
    +
    IF(SUMPRODUCT((TRIM(_xlfn.TEXTSPLIT(D381,"• "))&lt;&gt;"")*COUNTIF(I:I,SUBSTITUTE(TRIM(_xlfn.TEXTSPLIT(D381,"• ")),CHAR(10),"")))&gt;0,1,IF(D381="All",1,0))
    =3,
    1,
    IF(F381="All",1,0)
))</f>
        <v>0</v>
      </c>
      <c r="N381" s="175" t="e" vm="1">
        <f t="shared" si="96"/>
        <v>#VALUE!</v>
      </c>
      <c r="O381">
        <f t="shared" si="100"/>
        <v>0</v>
      </c>
      <c r="P381">
        <f t="shared" si="100"/>
        <v>0</v>
      </c>
      <c r="Q381">
        <f t="shared" si="100"/>
        <v>0</v>
      </c>
      <c r="R381">
        <f t="shared" si="100"/>
        <v>0</v>
      </c>
      <c r="S381">
        <f t="shared" si="100"/>
        <v>0</v>
      </c>
      <c r="T381" s="175"/>
      <c r="U381" s="175"/>
      <c r="V381" s="175"/>
      <c r="W381" t="e" vm="1">
        <f t="shared" si="88"/>
        <v>#VALUE!</v>
      </c>
      <c r="Y381" s="175" t="e" vm="1">
        <f t="shared" si="98"/>
        <v>#VALUE!</v>
      </c>
      <c r="Z381" s="175">
        <f t="shared" si="97"/>
        <v>0</v>
      </c>
      <c r="AA381" s="175">
        <f t="shared" si="97"/>
        <v>0</v>
      </c>
      <c r="AB381" s="175">
        <f t="shared" si="97"/>
        <v>0</v>
      </c>
      <c r="AC381" s="175">
        <f t="shared" si="97"/>
        <v>0</v>
      </c>
      <c r="AD381" t="e" vm="1">
        <f t="shared" si="89"/>
        <v>#VALUE!</v>
      </c>
      <c r="AF381" s="175" t="e" vm="1">
        <f t="shared" si="90"/>
        <v>#VALUE!</v>
      </c>
      <c r="AG381" s="175">
        <f t="shared" si="90"/>
        <v>0</v>
      </c>
      <c r="AH381" t="e" vm="1">
        <f t="shared" si="91"/>
        <v>#VALUE!</v>
      </c>
    </row>
    <row r="382" spans="1:34" ht="55.15">
      <c r="A382" t="s">
        <v>498</v>
      </c>
      <c r="B382" t="s">
        <v>498</v>
      </c>
      <c r="C382" s="172" t="s">
        <v>99</v>
      </c>
      <c r="D382" s="172" t="s">
        <v>104</v>
      </c>
      <c r="E382" t="s">
        <v>263</v>
      </c>
      <c r="F382" t="s">
        <v>105</v>
      </c>
      <c r="G382" cm="1">
        <f t="array" ref="G382">IF(OR(ISERROR($I$2),ISERROR($J$2),ISERROR($K$2)),0,IF(
    IF(SUMPRODUCT((TRIM(_xlfn.TEXTSPLIT(C382,"• "))&lt;&gt;"")*COUNTIF(J:J,SUBSTITUTE(TRIM(_xlfn.TEXTSPLIT(C382,"• ")),CHAR(10),"")))&gt;0,1,IF(C382="All",1,0))
    +
    IF(SUMPRODUCT((TRIM(_xlfn.TEXTSPLIT(E382,","))&lt;&gt;"")*COUNTIF(K:K,TRIM(_xlfn.TEXTSPLIT(E382,","))))&gt;0,1,IF(E382="All",1,0))
    +
    IF(SUMPRODUCT((TRIM(_xlfn.TEXTSPLIT(D382,"• "))&lt;&gt;"")*COUNTIF(I:I,SUBSTITUTE(TRIM(_xlfn.TEXTSPLIT(D382,"• ")),CHAR(10),"")))&gt;0,1,IF(D382="All",1,0))
    =3,
    1,
    IF(F382="All",1,0)
))</f>
        <v>0</v>
      </c>
      <c r="N382" s="175" t="e" vm="1">
        <f t="shared" si="96"/>
        <v>#VALUE!</v>
      </c>
      <c r="O382">
        <f t="shared" si="100"/>
        <v>0</v>
      </c>
      <c r="P382">
        <f t="shared" si="100"/>
        <v>0</v>
      </c>
      <c r="Q382">
        <f t="shared" si="100"/>
        <v>0</v>
      </c>
      <c r="R382">
        <f t="shared" si="100"/>
        <v>0</v>
      </c>
      <c r="S382">
        <f t="shared" si="100"/>
        <v>0</v>
      </c>
      <c r="T382" s="175"/>
      <c r="U382" s="175"/>
      <c r="V382" s="175"/>
      <c r="W382" t="e" vm="1">
        <f t="shared" si="88"/>
        <v>#VALUE!</v>
      </c>
      <c r="Y382" s="175" t="e" vm="1">
        <f t="shared" si="98"/>
        <v>#VALUE!</v>
      </c>
      <c r="Z382" s="175">
        <f t="shared" si="97"/>
        <v>0</v>
      </c>
      <c r="AA382" s="175">
        <f t="shared" si="97"/>
        <v>0</v>
      </c>
      <c r="AB382" s="175">
        <f t="shared" si="97"/>
        <v>0</v>
      </c>
      <c r="AC382" s="175">
        <f t="shared" si="97"/>
        <v>0</v>
      </c>
      <c r="AD382" t="e" vm="1">
        <f t="shared" si="89"/>
        <v>#VALUE!</v>
      </c>
      <c r="AF382" s="175" t="e" vm="1">
        <f t="shared" si="90"/>
        <v>#VALUE!</v>
      </c>
      <c r="AG382" s="175">
        <f t="shared" si="90"/>
        <v>0</v>
      </c>
      <c r="AH382" t="e" vm="1">
        <f t="shared" si="91"/>
        <v>#VALUE!</v>
      </c>
    </row>
    <row r="383" spans="1:34" ht="55.15">
      <c r="A383" t="s">
        <v>499</v>
      </c>
      <c r="B383" t="s">
        <v>499</v>
      </c>
      <c r="C383" s="172" t="s">
        <v>99</v>
      </c>
      <c r="D383" s="172" t="s">
        <v>104</v>
      </c>
      <c r="E383" t="s">
        <v>263</v>
      </c>
      <c r="F383" t="s">
        <v>105</v>
      </c>
      <c r="G383" cm="1">
        <f t="array" ref="G383">IF(OR(ISERROR($I$2),ISERROR($J$2),ISERROR($K$2)),0,IF(
    IF(SUMPRODUCT((TRIM(_xlfn.TEXTSPLIT(C383,"• "))&lt;&gt;"")*COUNTIF(J:J,SUBSTITUTE(TRIM(_xlfn.TEXTSPLIT(C383,"• ")),CHAR(10),"")))&gt;0,1,IF(C383="All",1,0))
    +
    IF(SUMPRODUCT((TRIM(_xlfn.TEXTSPLIT(E383,","))&lt;&gt;"")*COUNTIF(K:K,TRIM(_xlfn.TEXTSPLIT(E383,","))))&gt;0,1,IF(E383="All",1,0))
    +
    IF(SUMPRODUCT((TRIM(_xlfn.TEXTSPLIT(D383,"• "))&lt;&gt;"")*COUNTIF(I:I,SUBSTITUTE(TRIM(_xlfn.TEXTSPLIT(D383,"• ")),CHAR(10),"")))&gt;0,1,IF(D383="All",1,0))
    =3,
    1,
    IF(F383="All",1,0)
))</f>
        <v>0</v>
      </c>
      <c r="N383" s="175" t="e" vm="1">
        <f t="shared" si="96"/>
        <v>#VALUE!</v>
      </c>
      <c r="O383">
        <f t="shared" ref="O383:S392" si="101">IF(O$1="",0,IF(ISNUMBER(SEARCH(O$1,$D383)),1,0))</f>
        <v>0</v>
      </c>
      <c r="P383">
        <f t="shared" si="101"/>
        <v>0</v>
      </c>
      <c r="Q383">
        <f t="shared" si="101"/>
        <v>0</v>
      </c>
      <c r="R383">
        <f t="shared" si="101"/>
        <v>0</v>
      </c>
      <c r="S383">
        <f t="shared" si="101"/>
        <v>0</v>
      </c>
      <c r="T383" s="175"/>
      <c r="U383" s="175"/>
      <c r="V383" s="175"/>
      <c r="W383" t="e" vm="1">
        <f t="shared" si="88"/>
        <v>#VALUE!</v>
      </c>
      <c r="Y383" s="175" t="e" vm="1">
        <f t="shared" si="98"/>
        <v>#VALUE!</v>
      </c>
      <c r="Z383" s="175">
        <f t="shared" si="97"/>
        <v>0</v>
      </c>
      <c r="AA383" s="175">
        <f t="shared" si="97"/>
        <v>0</v>
      </c>
      <c r="AB383" s="175">
        <f t="shared" si="97"/>
        <v>0</v>
      </c>
      <c r="AC383" s="175">
        <f t="shared" si="97"/>
        <v>0</v>
      </c>
      <c r="AD383" t="e" vm="1">
        <f t="shared" si="89"/>
        <v>#VALUE!</v>
      </c>
      <c r="AF383" s="175" t="e" vm="1">
        <f t="shared" si="90"/>
        <v>#VALUE!</v>
      </c>
      <c r="AG383" s="175">
        <f t="shared" si="90"/>
        <v>0</v>
      </c>
      <c r="AH383" t="e" vm="1">
        <f t="shared" si="91"/>
        <v>#VALUE!</v>
      </c>
    </row>
    <row r="384" spans="1:34" ht="55.15">
      <c r="A384" t="s">
        <v>500</v>
      </c>
      <c r="B384" t="s">
        <v>500</v>
      </c>
      <c r="C384" s="172" t="s">
        <v>99</v>
      </c>
      <c r="D384" s="172" t="s">
        <v>104</v>
      </c>
      <c r="E384" t="s">
        <v>263</v>
      </c>
      <c r="F384" t="s">
        <v>105</v>
      </c>
      <c r="G384" cm="1">
        <f t="array" ref="G384">IF(OR(ISERROR($I$2),ISERROR($J$2),ISERROR($K$2)),0,IF(
    IF(SUMPRODUCT((TRIM(_xlfn.TEXTSPLIT(C384,"• "))&lt;&gt;"")*COUNTIF(J:J,SUBSTITUTE(TRIM(_xlfn.TEXTSPLIT(C384,"• ")),CHAR(10),"")))&gt;0,1,IF(C384="All",1,0))
    +
    IF(SUMPRODUCT((TRIM(_xlfn.TEXTSPLIT(E384,","))&lt;&gt;"")*COUNTIF(K:K,TRIM(_xlfn.TEXTSPLIT(E384,","))))&gt;0,1,IF(E384="All",1,0))
    +
    IF(SUMPRODUCT((TRIM(_xlfn.TEXTSPLIT(D384,"• "))&lt;&gt;"")*COUNTIF(I:I,SUBSTITUTE(TRIM(_xlfn.TEXTSPLIT(D384,"• ")),CHAR(10),"")))&gt;0,1,IF(D384="All",1,0))
    =3,
    1,
    IF(F384="All",1,0)
))</f>
        <v>0</v>
      </c>
      <c r="N384" s="175" t="e" vm="1">
        <f t="shared" si="96"/>
        <v>#VALUE!</v>
      </c>
      <c r="O384">
        <f t="shared" si="101"/>
        <v>0</v>
      </c>
      <c r="P384">
        <f t="shared" si="101"/>
        <v>0</v>
      </c>
      <c r="Q384">
        <f t="shared" si="101"/>
        <v>0</v>
      </c>
      <c r="R384">
        <f t="shared" si="101"/>
        <v>0</v>
      </c>
      <c r="S384">
        <f t="shared" si="101"/>
        <v>0</v>
      </c>
      <c r="T384" s="175"/>
      <c r="U384" s="175"/>
      <c r="V384" s="175"/>
      <c r="W384" t="e" vm="1">
        <f t="shared" si="88"/>
        <v>#VALUE!</v>
      </c>
      <c r="Y384" s="175" t="e" vm="1">
        <f t="shared" si="98"/>
        <v>#VALUE!</v>
      </c>
      <c r="Z384" s="175">
        <f t="shared" si="97"/>
        <v>0</v>
      </c>
      <c r="AA384" s="175">
        <f t="shared" si="97"/>
        <v>0</v>
      </c>
      <c r="AB384" s="175">
        <f t="shared" si="97"/>
        <v>0</v>
      </c>
      <c r="AC384" s="175">
        <f t="shared" si="97"/>
        <v>0</v>
      </c>
      <c r="AD384" t="e" vm="1">
        <f t="shared" si="89"/>
        <v>#VALUE!</v>
      </c>
      <c r="AF384" s="175" t="e" vm="1">
        <f t="shared" si="90"/>
        <v>#VALUE!</v>
      </c>
      <c r="AG384" s="175">
        <f t="shared" si="90"/>
        <v>0</v>
      </c>
      <c r="AH384" t="e" vm="1">
        <f t="shared" si="91"/>
        <v>#VALUE!</v>
      </c>
    </row>
    <row r="385" spans="1:34" ht="55.15">
      <c r="A385" t="s">
        <v>501</v>
      </c>
      <c r="B385" t="s">
        <v>501</v>
      </c>
      <c r="C385" s="172" t="s">
        <v>99</v>
      </c>
      <c r="D385" s="172" t="s">
        <v>104</v>
      </c>
      <c r="E385" t="s">
        <v>263</v>
      </c>
      <c r="F385" t="s">
        <v>105</v>
      </c>
      <c r="G385" cm="1">
        <f t="array" ref="G385">IF(OR(ISERROR($I$2),ISERROR($J$2),ISERROR($K$2)),0,IF(
    IF(SUMPRODUCT((TRIM(_xlfn.TEXTSPLIT(C385,"• "))&lt;&gt;"")*COUNTIF(J:J,SUBSTITUTE(TRIM(_xlfn.TEXTSPLIT(C385,"• ")),CHAR(10),"")))&gt;0,1,IF(C385="All",1,0))
    +
    IF(SUMPRODUCT((TRIM(_xlfn.TEXTSPLIT(E385,","))&lt;&gt;"")*COUNTIF(K:K,TRIM(_xlfn.TEXTSPLIT(E385,","))))&gt;0,1,IF(E385="All",1,0))
    +
    IF(SUMPRODUCT((TRIM(_xlfn.TEXTSPLIT(D385,"• "))&lt;&gt;"")*COUNTIF(I:I,SUBSTITUTE(TRIM(_xlfn.TEXTSPLIT(D385,"• ")),CHAR(10),"")))&gt;0,1,IF(D385="All",1,0))
    =3,
    1,
    IF(F385="All",1,0)
))</f>
        <v>0</v>
      </c>
      <c r="N385" s="175" t="e" vm="1">
        <f t="shared" si="96"/>
        <v>#VALUE!</v>
      </c>
      <c r="O385">
        <f t="shared" si="101"/>
        <v>0</v>
      </c>
      <c r="P385">
        <f t="shared" si="101"/>
        <v>0</v>
      </c>
      <c r="Q385">
        <f t="shared" si="101"/>
        <v>0</v>
      </c>
      <c r="R385">
        <f t="shared" si="101"/>
        <v>0</v>
      </c>
      <c r="S385">
        <f t="shared" si="101"/>
        <v>0</v>
      </c>
      <c r="T385" s="175"/>
      <c r="U385" s="175"/>
      <c r="V385" s="175"/>
      <c r="W385" t="e" vm="1">
        <f t="shared" si="88"/>
        <v>#VALUE!</v>
      </c>
      <c r="Y385" s="175" t="e" vm="1">
        <f t="shared" si="98"/>
        <v>#VALUE!</v>
      </c>
      <c r="Z385" s="175">
        <f t="shared" si="97"/>
        <v>0</v>
      </c>
      <c r="AA385" s="175">
        <f t="shared" si="97"/>
        <v>0</v>
      </c>
      <c r="AB385" s="175">
        <f t="shared" si="97"/>
        <v>0</v>
      </c>
      <c r="AC385" s="175">
        <f t="shared" si="97"/>
        <v>0</v>
      </c>
      <c r="AD385" t="e" vm="1">
        <f t="shared" si="89"/>
        <v>#VALUE!</v>
      </c>
      <c r="AF385" s="175" t="e" vm="1">
        <f t="shared" si="90"/>
        <v>#VALUE!</v>
      </c>
      <c r="AG385" s="175">
        <f t="shared" si="90"/>
        <v>0</v>
      </c>
      <c r="AH385" t="e" vm="1">
        <f t="shared" si="91"/>
        <v>#VALUE!</v>
      </c>
    </row>
    <row r="386" spans="1:34" ht="55.15">
      <c r="A386" t="s">
        <v>502</v>
      </c>
      <c r="B386" t="s">
        <v>502</v>
      </c>
      <c r="C386" s="172" t="s">
        <v>99</v>
      </c>
      <c r="D386" s="172" t="s">
        <v>104</v>
      </c>
      <c r="E386" t="s">
        <v>263</v>
      </c>
      <c r="F386" t="s">
        <v>105</v>
      </c>
      <c r="G386" cm="1">
        <f t="array" ref="G386">IF(OR(ISERROR($I$2),ISERROR($J$2),ISERROR($K$2)),0,IF(
    IF(SUMPRODUCT((TRIM(_xlfn.TEXTSPLIT(C386,"• "))&lt;&gt;"")*COUNTIF(J:J,SUBSTITUTE(TRIM(_xlfn.TEXTSPLIT(C386,"• ")),CHAR(10),"")))&gt;0,1,IF(C386="All",1,0))
    +
    IF(SUMPRODUCT((TRIM(_xlfn.TEXTSPLIT(E386,","))&lt;&gt;"")*COUNTIF(K:K,TRIM(_xlfn.TEXTSPLIT(E386,","))))&gt;0,1,IF(E386="All",1,0))
    +
    IF(SUMPRODUCT((TRIM(_xlfn.TEXTSPLIT(D386,"• "))&lt;&gt;"")*COUNTIF(I:I,SUBSTITUTE(TRIM(_xlfn.TEXTSPLIT(D386,"• ")),CHAR(10),"")))&gt;0,1,IF(D386="All",1,0))
    =3,
    1,
    IF(F386="All",1,0)
))</f>
        <v>0</v>
      </c>
      <c r="N386" s="175" t="e" vm="1">
        <f t="shared" si="96"/>
        <v>#VALUE!</v>
      </c>
      <c r="O386">
        <f t="shared" si="101"/>
        <v>0</v>
      </c>
      <c r="P386">
        <f t="shared" si="101"/>
        <v>0</v>
      </c>
      <c r="Q386">
        <f t="shared" si="101"/>
        <v>0</v>
      </c>
      <c r="R386">
        <f t="shared" si="101"/>
        <v>0</v>
      </c>
      <c r="S386">
        <f t="shared" si="101"/>
        <v>0</v>
      </c>
      <c r="T386" s="175"/>
      <c r="U386" s="175"/>
      <c r="V386" s="175"/>
      <c r="W386" t="e" vm="1">
        <f t="shared" si="88"/>
        <v>#VALUE!</v>
      </c>
      <c r="Y386" s="175" t="e" vm="1">
        <f t="shared" si="98"/>
        <v>#VALUE!</v>
      </c>
      <c r="Z386" s="175">
        <f t="shared" si="97"/>
        <v>0</v>
      </c>
      <c r="AA386" s="175">
        <f t="shared" si="97"/>
        <v>0</v>
      </c>
      <c r="AB386" s="175">
        <f t="shared" si="97"/>
        <v>0</v>
      </c>
      <c r="AC386" s="175">
        <f t="shared" si="97"/>
        <v>0</v>
      </c>
      <c r="AD386" t="e" vm="1">
        <f t="shared" si="89"/>
        <v>#VALUE!</v>
      </c>
      <c r="AF386" s="175" t="e" vm="1">
        <f t="shared" si="90"/>
        <v>#VALUE!</v>
      </c>
      <c r="AG386" s="175">
        <f t="shared" si="90"/>
        <v>0</v>
      </c>
      <c r="AH386" t="e" vm="1">
        <f t="shared" si="91"/>
        <v>#VALUE!</v>
      </c>
    </row>
    <row r="387" spans="1:34" ht="55.15">
      <c r="A387" t="s">
        <v>503</v>
      </c>
      <c r="B387" t="s">
        <v>503</v>
      </c>
      <c r="C387" s="172" t="s">
        <v>99</v>
      </c>
      <c r="D387" s="172" t="s">
        <v>104</v>
      </c>
      <c r="E387" t="s">
        <v>263</v>
      </c>
      <c r="F387" t="s">
        <v>105</v>
      </c>
      <c r="G387" cm="1">
        <f t="array" ref="G387">IF(OR(ISERROR($I$2),ISERROR($J$2),ISERROR($K$2)),0,IF(
    IF(SUMPRODUCT((TRIM(_xlfn.TEXTSPLIT(C387,"• "))&lt;&gt;"")*COUNTIF(J:J,SUBSTITUTE(TRIM(_xlfn.TEXTSPLIT(C387,"• ")),CHAR(10),"")))&gt;0,1,IF(C387="All",1,0))
    +
    IF(SUMPRODUCT((TRIM(_xlfn.TEXTSPLIT(E387,","))&lt;&gt;"")*COUNTIF(K:K,TRIM(_xlfn.TEXTSPLIT(E387,","))))&gt;0,1,IF(E387="All",1,0))
    +
    IF(SUMPRODUCT((TRIM(_xlfn.TEXTSPLIT(D387,"• "))&lt;&gt;"")*COUNTIF(I:I,SUBSTITUTE(TRIM(_xlfn.TEXTSPLIT(D387,"• ")),CHAR(10),"")))&gt;0,1,IF(D387="All",1,0))
    =3,
    1,
    IF(F387="All",1,0)
))</f>
        <v>0</v>
      </c>
      <c r="N387" s="175" t="e" vm="1">
        <f t="shared" ref="N387:N406" si="102">IF(N$1="",0,IF(ISNUMBER(SEARCH(N$1,$D387)),1,0))</f>
        <v>#VALUE!</v>
      </c>
      <c r="O387">
        <f t="shared" si="101"/>
        <v>0</v>
      </c>
      <c r="P387">
        <f t="shared" si="101"/>
        <v>0</v>
      </c>
      <c r="Q387">
        <f t="shared" si="101"/>
        <v>0</v>
      </c>
      <c r="R387">
        <f t="shared" si="101"/>
        <v>0</v>
      </c>
      <c r="S387">
        <f t="shared" si="101"/>
        <v>0</v>
      </c>
      <c r="T387" s="175"/>
      <c r="U387" s="175"/>
      <c r="V387" s="175"/>
      <c r="W387" t="e" vm="1">
        <f t="shared" ref="W387:W450" si="103">_xlfn.TEXTJOIN(",",TRUE,_xlfn._xlws.FILTER($N$1:$S$1,N387:S387,1))</f>
        <v>#VALUE!</v>
      </c>
      <c r="Y387" s="175" t="e" vm="1">
        <f t="shared" si="98"/>
        <v>#VALUE!</v>
      </c>
      <c r="Z387" s="175">
        <f t="shared" si="97"/>
        <v>0</v>
      </c>
      <c r="AA387" s="175">
        <f t="shared" si="97"/>
        <v>0</v>
      </c>
      <c r="AB387" s="175">
        <f t="shared" si="97"/>
        <v>0</v>
      </c>
      <c r="AC387" s="175">
        <f t="shared" si="97"/>
        <v>0</v>
      </c>
      <c r="AD387" t="e" vm="1">
        <f t="shared" ref="AD387:AD450" si="104">_xlfn.TEXTJOIN(",",TRUE,_xlfn._xlws.FILTER($Y$1:$AC$1,Y387:AC387,1))</f>
        <v>#VALUE!</v>
      </c>
      <c r="AF387" s="175" t="e" vm="1">
        <f t="shared" ref="AF387:AG418" si="105">IF(AF$1="",0,IF(ISNUMBER(SEARCH(AF$1,$E387)),1,0))</f>
        <v>#VALUE!</v>
      </c>
      <c r="AG387" s="175">
        <f t="shared" si="105"/>
        <v>0</v>
      </c>
      <c r="AH387" t="e" vm="1">
        <f t="shared" ref="AH387:AH406" si="106">_xlfn.TEXTJOIN(",",TRUE,_xlfn._xlws.FILTER($AF$1:$AG$1,AF387:AG387,1))</f>
        <v>#VALUE!</v>
      </c>
    </row>
    <row r="388" spans="1:34" ht="55.15">
      <c r="A388" t="s">
        <v>504</v>
      </c>
      <c r="B388" t="s">
        <v>504</v>
      </c>
      <c r="C388" s="172" t="s">
        <v>99</v>
      </c>
      <c r="D388" s="172" t="s">
        <v>104</v>
      </c>
      <c r="E388" t="s">
        <v>263</v>
      </c>
      <c r="F388" t="s">
        <v>105</v>
      </c>
      <c r="G388" cm="1">
        <f t="array" ref="G388">IF(OR(ISERROR($I$2),ISERROR($J$2),ISERROR($K$2)),0,IF(
    IF(SUMPRODUCT((TRIM(_xlfn.TEXTSPLIT(C388,"• "))&lt;&gt;"")*COUNTIF(J:J,SUBSTITUTE(TRIM(_xlfn.TEXTSPLIT(C388,"• ")),CHAR(10),"")))&gt;0,1,IF(C388="All",1,0))
    +
    IF(SUMPRODUCT((TRIM(_xlfn.TEXTSPLIT(E388,","))&lt;&gt;"")*COUNTIF(K:K,TRIM(_xlfn.TEXTSPLIT(E388,","))))&gt;0,1,IF(E388="All",1,0))
    +
    IF(SUMPRODUCT((TRIM(_xlfn.TEXTSPLIT(D388,"• "))&lt;&gt;"")*COUNTIF(I:I,SUBSTITUTE(TRIM(_xlfn.TEXTSPLIT(D388,"• ")),CHAR(10),"")))&gt;0,1,IF(D388="All",1,0))
    =3,
    1,
    IF(F388="All",1,0)
))</f>
        <v>0</v>
      </c>
      <c r="N388" s="175" t="e" vm="1">
        <f t="shared" si="102"/>
        <v>#VALUE!</v>
      </c>
      <c r="O388">
        <f t="shared" si="101"/>
        <v>0</v>
      </c>
      <c r="P388">
        <f t="shared" si="101"/>
        <v>0</v>
      </c>
      <c r="Q388">
        <f t="shared" si="101"/>
        <v>0</v>
      </c>
      <c r="R388">
        <f t="shared" si="101"/>
        <v>0</v>
      </c>
      <c r="S388">
        <f t="shared" si="101"/>
        <v>0</v>
      </c>
      <c r="T388" s="175"/>
      <c r="U388" s="175"/>
      <c r="V388" s="175"/>
      <c r="W388" t="e" vm="1">
        <f t="shared" si="103"/>
        <v>#VALUE!</v>
      </c>
      <c r="Y388" s="175" t="e" vm="1">
        <f t="shared" si="98"/>
        <v>#VALUE!</v>
      </c>
      <c r="Z388" s="175">
        <f t="shared" si="97"/>
        <v>0</v>
      </c>
      <c r="AA388" s="175">
        <f t="shared" si="97"/>
        <v>0</v>
      </c>
      <c r="AB388" s="175">
        <f t="shared" ref="Z388:AC406" si="107">IF(AB$1="",0,IF(ISNUMBER(SEARCH(AB$1,$C388)),1,0))</f>
        <v>0</v>
      </c>
      <c r="AC388" s="175">
        <f t="shared" si="107"/>
        <v>0</v>
      </c>
      <c r="AD388" t="e" vm="1">
        <f t="shared" si="104"/>
        <v>#VALUE!</v>
      </c>
      <c r="AF388" s="175" t="e" vm="1">
        <f t="shared" si="105"/>
        <v>#VALUE!</v>
      </c>
      <c r="AG388" s="175">
        <f t="shared" si="105"/>
        <v>0</v>
      </c>
      <c r="AH388" t="e" vm="1">
        <f t="shared" si="106"/>
        <v>#VALUE!</v>
      </c>
    </row>
    <row r="389" spans="1:34" ht="55.15">
      <c r="A389" t="s">
        <v>505</v>
      </c>
      <c r="B389" t="s">
        <v>505</v>
      </c>
      <c r="C389" s="172" t="s">
        <v>99</v>
      </c>
      <c r="D389" s="172" t="s">
        <v>104</v>
      </c>
      <c r="E389" t="s">
        <v>263</v>
      </c>
      <c r="F389" t="s">
        <v>105</v>
      </c>
      <c r="G389" cm="1">
        <f t="array" ref="G389">IF(OR(ISERROR($I$2),ISERROR($J$2),ISERROR($K$2)),0,IF(
    IF(SUMPRODUCT((TRIM(_xlfn.TEXTSPLIT(C389,"• "))&lt;&gt;"")*COUNTIF(J:J,SUBSTITUTE(TRIM(_xlfn.TEXTSPLIT(C389,"• ")),CHAR(10),"")))&gt;0,1,IF(C389="All",1,0))
    +
    IF(SUMPRODUCT((TRIM(_xlfn.TEXTSPLIT(E389,","))&lt;&gt;"")*COUNTIF(K:K,TRIM(_xlfn.TEXTSPLIT(E389,","))))&gt;0,1,IF(E389="All",1,0))
    +
    IF(SUMPRODUCT((TRIM(_xlfn.TEXTSPLIT(D389,"• "))&lt;&gt;"")*COUNTIF(I:I,SUBSTITUTE(TRIM(_xlfn.TEXTSPLIT(D389,"• ")),CHAR(10),"")))&gt;0,1,IF(D389="All",1,0))
    =3,
    1,
    IF(F389="All",1,0)
))</f>
        <v>0</v>
      </c>
      <c r="N389" s="175" t="e" vm="1">
        <f t="shared" si="102"/>
        <v>#VALUE!</v>
      </c>
      <c r="O389">
        <f t="shared" si="101"/>
        <v>0</v>
      </c>
      <c r="P389">
        <f t="shared" si="101"/>
        <v>0</v>
      </c>
      <c r="Q389">
        <f t="shared" si="101"/>
        <v>0</v>
      </c>
      <c r="R389">
        <f t="shared" si="101"/>
        <v>0</v>
      </c>
      <c r="S389">
        <f t="shared" si="101"/>
        <v>0</v>
      </c>
      <c r="T389" s="175"/>
      <c r="U389" s="175"/>
      <c r="V389" s="175"/>
      <c r="W389" t="e" vm="1">
        <f t="shared" si="103"/>
        <v>#VALUE!</v>
      </c>
      <c r="Y389" s="175" t="e" vm="1">
        <f t="shared" si="98"/>
        <v>#VALUE!</v>
      </c>
      <c r="Z389" s="175">
        <f t="shared" si="107"/>
        <v>0</v>
      </c>
      <c r="AA389" s="175">
        <f t="shared" si="107"/>
        <v>0</v>
      </c>
      <c r="AB389" s="175">
        <f t="shared" si="107"/>
        <v>0</v>
      </c>
      <c r="AC389" s="175">
        <f t="shared" si="107"/>
        <v>0</v>
      </c>
      <c r="AD389" t="e" vm="1">
        <f t="shared" si="104"/>
        <v>#VALUE!</v>
      </c>
      <c r="AF389" s="175" t="e" vm="1">
        <f t="shared" si="105"/>
        <v>#VALUE!</v>
      </c>
      <c r="AG389" s="175">
        <f t="shared" si="105"/>
        <v>0</v>
      </c>
      <c r="AH389" t="e" vm="1">
        <f t="shared" si="106"/>
        <v>#VALUE!</v>
      </c>
    </row>
    <row r="390" spans="1:34" ht="55.15">
      <c r="A390" t="s">
        <v>506</v>
      </c>
      <c r="B390" t="s">
        <v>506</v>
      </c>
      <c r="C390" s="172" t="s">
        <v>99</v>
      </c>
      <c r="D390" s="172" t="s">
        <v>104</v>
      </c>
      <c r="E390" t="s">
        <v>263</v>
      </c>
      <c r="F390" t="s">
        <v>105</v>
      </c>
      <c r="G390" cm="1">
        <f t="array" ref="G390">IF(OR(ISERROR($I$2),ISERROR($J$2),ISERROR($K$2)),0,IF(
    IF(SUMPRODUCT((TRIM(_xlfn.TEXTSPLIT(C390,"• "))&lt;&gt;"")*COUNTIF(J:J,SUBSTITUTE(TRIM(_xlfn.TEXTSPLIT(C390,"• ")),CHAR(10),"")))&gt;0,1,IF(C390="All",1,0))
    +
    IF(SUMPRODUCT((TRIM(_xlfn.TEXTSPLIT(E390,","))&lt;&gt;"")*COUNTIF(K:K,TRIM(_xlfn.TEXTSPLIT(E390,","))))&gt;0,1,IF(E390="All",1,0))
    +
    IF(SUMPRODUCT((TRIM(_xlfn.TEXTSPLIT(D390,"• "))&lt;&gt;"")*COUNTIF(I:I,SUBSTITUTE(TRIM(_xlfn.TEXTSPLIT(D390,"• ")),CHAR(10),"")))&gt;0,1,IF(D390="All",1,0))
    =3,
    1,
    IF(F390="All",1,0)
))</f>
        <v>0</v>
      </c>
      <c r="N390" s="175" t="e" vm="1">
        <f t="shared" si="102"/>
        <v>#VALUE!</v>
      </c>
      <c r="O390">
        <f t="shared" si="101"/>
        <v>0</v>
      </c>
      <c r="P390">
        <f t="shared" si="101"/>
        <v>0</v>
      </c>
      <c r="Q390">
        <f t="shared" si="101"/>
        <v>0</v>
      </c>
      <c r="R390">
        <f t="shared" si="101"/>
        <v>0</v>
      </c>
      <c r="S390">
        <f t="shared" si="101"/>
        <v>0</v>
      </c>
      <c r="T390" s="175"/>
      <c r="U390" s="175"/>
      <c r="V390" s="175"/>
      <c r="W390" t="e" vm="1">
        <f t="shared" si="103"/>
        <v>#VALUE!</v>
      </c>
      <c r="Y390" s="175" t="e" vm="1">
        <f t="shared" si="98"/>
        <v>#VALUE!</v>
      </c>
      <c r="Z390" s="175">
        <f t="shared" si="107"/>
        <v>0</v>
      </c>
      <c r="AA390" s="175">
        <f t="shared" si="107"/>
        <v>0</v>
      </c>
      <c r="AB390" s="175">
        <f t="shared" si="107"/>
        <v>0</v>
      </c>
      <c r="AC390" s="175">
        <f t="shared" si="107"/>
        <v>0</v>
      </c>
      <c r="AD390" t="e" vm="1">
        <f t="shared" si="104"/>
        <v>#VALUE!</v>
      </c>
      <c r="AF390" s="175" t="e" vm="1">
        <f t="shared" si="105"/>
        <v>#VALUE!</v>
      </c>
      <c r="AG390" s="175">
        <f t="shared" si="105"/>
        <v>0</v>
      </c>
      <c r="AH390" t="e" vm="1">
        <f t="shared" si="106"/>
        <v>#VALUE!</v>
      </c>
    </row>
    <row r="391" spans="1:34" ht="55.15">
      <c r="A391" t="s">
        <v>507</v>
      </c>
      <c r="B391" t="s">
        <v>507</v>
      </c>
      <c r="C391" s="172" t="s">
        <v>99</v>
      </c>
      <c r="D391" s="172" t="s">
        <v>104</v>
      </c>
      <c r="E391" t="s">
        <v>263</v>
      </c>
      <c r="F391" t="s">
        <v>105</v>
      </c>
      <c r="G391" cm="1">
        <f t="array" ref="G391">IF(OR(ISERROR($I$2),ISERROR($J$2),ISERROR($K$2)),0,IF(
    IF(SUMPRODUCT((TRIM(_xlfn.TEXTSPLIT(C391,"• "))&lt;&gt;"")*COUNTIF(J:J,SUBSTITUTE(TRIM(_xlfn.TEXTSPLIT(C391,"• ")),CHAR(10),"")))&gt;0,1,IF(C391="All",1,0))
    +
    IF(SUMPRODUCT((TRIM(_xlfn.TEXTSPLIT(E391,","))&lt;&gt;"")*COUNTIF(K:K,TRIM(_xlfn.TEXTSPLIT(E391,","))))&gt;0,1,IF(E391="All",1,0))
    +
    IF(SUMPRODUCT((TRIM(_xlfn.TEXTSPLIT(D391,"• "))&lt;&gt;"")*COUNTIF(I:I,SUBSTITUTE(TRIM(_xlfn.TEXTSPLIT(D391,"• ")),CHAR(10),"")))&gt;0,1,IF(D391="All",1,0))
    =3,
    1,
    IF(F391="All",1,0)
))</f>
        <v>0</v>
      </c>
      <c r="N391" s="175" t="e" vm="1">
        <f t="shared" si="102"/>
        <v>#VALUE!</v>
      </c>
      <c r="O391">
        <f t="shared" si="101"/>
        <v>0</v>
      </c>
      <c r="P391">
        <f t="shared" si="101"/>
        <v>0</v>
      </c>
      <c r="Q391">
        <f t="shared" si="101"/>
        <v>0</v>
      </c>
      <c r="R391">
        <f t="shared" si="101"/>
        <v>0</v>
      </c>
      <c r="S391">
        <f t="shared" si="101"/>
        <v>0</v>
      </c>
      <c r="T391" s="175"/>
      <c r="U391" s="175"/>
      <c r="V391" s="175"/>
      <c r="W391" t="e" vm="1">
        <f t="shared" si="103"/>
        <v>#VALUE!</v>
      </c>
      <c r="Y391" s="175" t="e" vm="1">
        <f t="shared" si="98"/>
        <v>#VALUE!</v>
      </c>
      <c r="Z391" s="175">
        <f t="shared" si="107"/>
        <v>0</v>
      </c>
      <c r="AA391" s="175">
        <f t="shared" si="107"/>
        <v>0</v>
      </c>
      <c r="AB391" s="175">
        <f t="shared" si="107"/>
        <v>0</v>
      </c>
      <c r="AC391" s="175">
        <f t="shared" si="107"/>
        <v>0</v>
      </c>
      <c r="AD391" t="e" vm="1">
        <f t="shared" si="104"/>
        <v>#VALUE!</v>
      </c>
      <c r="AF391" s="175" t="e" vm="1">
        <f t="shared" si="105"/>
        <v>#VALUE!</v>
      </c>
      <c r="AG391" s="175">
        <f t="shared" si="105"/>
        <v>0</v>
      </c>
      <c r="AH391" t="e" vm="1">
        <f t="shared" si="106"/>
        <v>#VALUE!</v>
      </c>
    </row>
    <row r="392" spans="1:34" ht="55.15">
      <c r="A392" t="s">
        <v>508</v>
      </c>
      <c r="B392" t="s">
        <v>508</v>
      </c>
      <c r="C392" s="172" t="s">
        <v>99</v>
      </c>
      <c r="D392" s="172" t="s">
        <v>104</v>
      </c>
      <c r="E392" t="s">
        <v>263</v>
      </c>
      <c r="F392" t="s">
        <v>105</v>
      </c>
      <c r="G392" cm="1">
        <f t="array" ref="G392">IF(OR(ISERROR($I$2),ISERROR($J$2),ISERROR($K$2)),0,IF(
    IF(SUMPRODUCT((TRIM(_xlfn.TEXTSPLIT(C392,"• "))&lt;&gt;"")*COUNTIF(J:J,SUBSTITUTE(TRIM(_xlfn.TEXTSPLIT(C392,"• ")),CHAR(10),"")))&gt;0,1,IF(C392="All",1,0))
    +
    IF(SUMPRODUCT((TRIM(_xlfn.TEXTSPLIT(E392,","))&lt;&gt;"")*COUNTIF(K:K,TRIM(_xlfn.TEXTSPLIT(E392,","))))&gt;0,1,IF(E392="All",1,0))
    +
    IF(SUMPRODUCT((TRIM(_xlfn.TEXTSPLIT(D392,"• "))&lt;&gt;"")*COUNTIF(I:I,SUBSTITUTE(TRIM(_xlfn.TEXTSPLIT(D392,"• ")),CHAR(10),"")))&gt;0,1,IF(D392="All",1,0))
    =3,
    1,
    IF(F392="All",1,0)
))</f>
        <v>0</v>
      </c>
      <c r="N392" s="175" t="e" vm="1">
        <f t="shared" si="102"/>
        <v>#VALUE!</v>
      </c>
      <c r="O392">
        <f t="shared" si="101"/>
        <v>0</v>
      </c>
      <c r="P392">
        <f t="shared" si="101"/>
        <v>0</v>
      </c>
      <c r="Q392">
        <f t="shared" si="101"/>
        <v>0</v>
      </c>
      <c r="R392">
        <f t="shared" si="101"/>
        <v>0</v>
      </c>
      <c r="S392">
        <f t="shared" si="101"/>
        <v>0</v>
      </c>
      <c r="T392" s="175"/>
      <c r="U392" s="175"/>
      <c r="V392" s="175"/>
      <c r="W392" t="e" vm="1">
        <f t="shared" si="103"/>
        <v>#VALUE!</v>
      </c>
      <c r="Y392" s="175" t="e" vm="1">
        <f t="shared" si="98"/>
        <v>#VALUE!</v>
      </c>
      <c r="Z392" s="175">
        <f t="shared" si="107"/>
        <v>0</v>
      </c>
      <c r="AA392" s="175">
        <f t="shared" si="107"/>
        <v>0</v>
      </c>
      <c r="AB392" s="175">
        <f t="shared" si="107"/>
        <v>0</v>
      </c>
      <c r="AC392" s="175">
        <f t="shared" si="107"/>
        <v>0</v>
      </c>
      <c r="AD392" t="e" vm="1">
        <f t="shared" si="104"/>
        <v>#VALUE!</v>
      </c>
      <c r="AF392" s="175" t="e" vm="1">
        <f t="shared" si="105"/>
        <v>#VALUE!</v>
      </c>
      <c r="AG392" s="175">
        <f t="shared" si="105"/>
        <v>0</v>
      </c>
      <c r="AH392" t="e" vm="1">
        <f t="shared" si="106"/>
        <v>#VALUE!</v>
      </c>
    </row>
    <row r="393" spans="1:34" ht="55.15">
      <c r="A393" t="s">
        <v>509</v>
      </c>
      <c r="B393" t="s">
        <v>509</v>
      </c>
      <c r="C393" s="172" t="s">
        <v>99</v>
      </c>
      <c r="D393" s="172" t="s">
        <v>104</v>
      </c>
      <c r="E393" t="s">
        <v>263</v>
      </c>
      <c r="F393" t="s">
        <v>105</v>
      </c>
      <c r="G393" cm="1">
        <f t="array" ref="G393">IF(OR(ISERROR($I$2),ISERROR($J$2),ISERROR($K$2)),0,IF(
    IF(SUMPRODUCT((TRIM(_xlfn.TEXTSPLIT(C393,"• "))&lt;&gt;"")*COUNTIF(J:J,SUBSTITUTE(TRIM(_xlfn.TEXTSPLIT(C393,"• ")),CHAR(10),"")))&gt;0,1,IF(C393="All",1,0))
    +
    IF(SUMPRODUCT((TRIM(_xlfn.TEXTSPLIT(E393,","))&lt;&gt;"")*COUNTIF(K:K,TRIM(_xlfn.TEXTSPLIT(E393,","))))&gt;0,1,IF(E393="All",1,0))
    +
    IF(SUMPRODUCT((TRIM(_xlfn.TEXTSPLIT(D393,"• "))&lt;&gt;"")*COUNTIF(I:I,SUBSTITUTE(TRIM(_xlfn.TEXTSPLIT(D393,"• ")),CHAR(10),"")))&gt;0,1,IF(D393="All",1,0))
    =3,
    1,
    IF(F393="All",1,0)
))</f>
        <v>0</v>
      </c>
      <c r="N393" s="175" t="e" vm="1">
        <f t="shared" si="102"/>
        <v>#VALUE!</v>
      </c>
      <c r="O393">
        <f t="shared" ref="O393:S402" si="108">IF(O$1="",0,IF(ISNUMBER(SEARCH(O$1,$D393)),1,0))</f>
        <v>0</v>
      </c>
      <c r="P393">
        <f t="shared" si="108"/>
        <v>0</v>
      </c>
      <c r="Q393">
        <f t="shared" si="108"/>
        <v>0</v>
      </c>
      <c r="R393">
        <f t="shared" si="108"/>
        <v>0</v>
      </c>
      <c r="S393">
        <f t="shared" si="108"/>
        <v>0</v>
      </c>
      <c r="T393" s="175"/>
      <c r="U393" s="175"/>
      <c r="V393" s="175"/>
      <c r="W393" t="e" vm="1">
        <f t="shared" si="103"/>
        <v>#VALUE!</v>
      </c>
      <c r="Y393" s="175" t="e" vm="1">
        <f t="shared" si="98"/>
        <v>#VALUE!</v>
      </c>
      <c r="Z393" s="175">
        <f t="shared" si="107"/>
        <v>0</v>
      </c>
      <c r="AA393" s="175">
        <f t="shared" si="107"/>
        <v>0</v>
      </c>
      <c r="AB393" s="175">
        <f t="shared" si="107"/>
        <v>0</v>
      </c>
      <c r="AC393" s="175">
        <f t="shared" si="107"/>
        <v>0</v>
      </c>
      <c r="AD393" t="e" vm="1">
        <f t="shared" si="104"/>
        <v>#VALUE!</v>
      </c>
      <c r="AF393" s="175" t="e" vm="1">
        <f t="shared" si="105"/>
        <v>#VALUE!</v>
      </c>
      <c r="AG393" s="175">
        <f t="shared" si="105"/>
        <v>0</v>
      </c>
      <c r="AH393" t="e" vm="1">
        <f t="shared" si="106"/>
        <v>#VALUE!</v>
      </c>
    </row>
    <row r="394" spans="1:34" ht="41.45">
      <c r="A394" t="s">
        <v>510</v>
      </c>
      <c r="B394" t="s">
        <v>510</v>
      </c>
      <c r="C394" s="172" t="s">
        <v>367</v>
      </c>
      <c r="D394" s="172" t="s">
        <v>104</v>
      </c>
      <c r="E394" t="s">
        <v>263</v>
      </c>
      <c r="F394" t="s">
        <v>105</v>
      </c>
      <c r="G394" cm="1">
        <f t="array" ref="G394">IF(OR(ISERROR($I$2),ISERROR($J$2),ISERROR($K$2)),0,IF(
    IF(SUMPRODUCT((TRIM(_xlfn.TEXTSPLIT(C394,"• "))&lt;&gt;"")*COUNTIF(J:J,SUBSTITUTE(TRIM(_xlfn.TEXTSPLIT(C394,"• ")),CHAR(10),"")))&gt;0,1,IF(C394="All",1,0))
    +
    IF(SUMPRODUCT((TRIM(_xlfn.TEXTSPLIT(E394,","))&lt;&gt;"")*COUNTIF(K:K,TRIM(_xlfn.TEXTSPLIT(E394,","))))&gt;0,1,IF(E394="All",1,0))
    +
    IF(SUMPRODUCT((TRIM(_xlfn.TEXTSPLIT(D394,"• "))&lt;&gt;"")*COUNTIF(I:I,SUBSTITUTE(TRIM(_xlfn.TEXTSPLIT(D394,"• ")),CHAR(10),"")))&gt;0,1,IF(D394="All",1,0))
    =3,
    1,
    IF(F394="All",1,0)
))</f>
        <v>0</v>
      </c>
      <c r="N394" s="175" t="e" vm="1">
        <f t="shared" si="102"/>
        <v>#VALUE!</v>
      </c>
      <c r="O394">
        <f t="shared" si="108"/>
        <v>0</v>
      </c>
      <c r="P394">
        <f t="shared" si="108"/>
        <v>0</v>
      </c>
      <c r="Q394">
        <f t="shared" si="108"/>
        <v>0</v>
      </c>
      <c r="R394">
        <f t="shared" si="108"/>
        <v>0</v>
      </c>
      <c r="S394">
        <f t="shared" si="108"/>
        <v>0</v>
      </c>
      <c r="T394" s="175"/>
      <c r="U394" s="175"/>
      <c r="V394" s="175"/>
      <c r="W394" t="e" vm="1">
        <f t="shared" si="103"/>
        <v>#VALUE!</v>
      </c>
      <c r="Y394" s="175" t="e" vm="1">
        <f t="shared" si="98"/>
        <v>#VALUE!</v>
      </c>
      <c r="Z394" s="175">
        <f t="shared" si="107"/>
        <v>0</v>
      </c>
      <c r="AA394" s="175">
        <f t="shared" si="107"/>
        <v>0</v>
      </c>
      <c r="AB394" s="175">
        <f t="shared" si="107"/>
        <v>0</v>
      </c>
      <c r="AC394" s="175">
        <f t="shared" si="107"/>
        <v>0</v>
      </c>
      <c r="AD394" t="e" vm="1">
        <f t="shared" si="104"/>
        <v>#VALUE!</v>
      </c>
      <c r="AF394" s="175" t="e" vm="1">
        <f t="shared" si="105"/>
        <v>#VALUE!</v>
      </c>
      <c r="AG394" s="175">
        <f t="shared" si="105"/>
        <v>0</v>
      </c>
      <c r="AH394" t="e" vm="1">
        <f t="shared" si="106"/>
        <v>#VALUE!</v>
      </c>
    </row>
    <row r="395" spans="1:34" ht="41.45">
      <c r="A395" t="s">
        <v>511</v>
      </c>
      <c r="B395" t="s">
        <v>511</v>
      </c>
      <c r="C395" s="172" t="s">
        <v>384</v>
      </c>
      <c r="D395" s="172" t="s">
        <v>104</v>
      </c>
      <c r="E395" t="s">
        <v>263</v>
      </c>
      <c r="F395" t="s">
        <v>105</v>
      </c>
      <c r="G395" cm="1">
        <f t="array" ref="G395">IF(OR(ISERROR($I$2),ISERROR($J$2),ISERROR($K$2)),0,IF(
    IF(SUMPRODUCT((TRIM(_xlfn.TEXTSPLIT(C395,"• "))&lt;&gt;"")*COUNTIF(J:J,SUBSTITUTE(TRIM(_xlfn.TEXTSPLIT(C395,"• ")),CHAR(10),"")))&gt;0,1,IF(C395="All",1,0))
    +
    IF(SUMPRODUCT((TRIM(_xlfn.TEXTSPLIT(E395,","))&lt;&gt;"")*COUNTIF(K:K,TRIM(_xlfn.TEXTSPLIT(E395,","))))&gt;0,1,IF(E395="All",1,0))
    +
    IF(SUMPRODUCT((TRIM(_xlfn.TEXTSPLIT(D395,"• "))&lt;&gt;"")*COUNTIF(I:I,SUBSTITUTE(TRIM(_xlfn.TEXTSPLIT(D395,"• ")),CHAR(10),"")))&gt;0,1,IF(D395="All",1,0))
    =3,
    1,
    IF(F395="All",1,0)
))</f>
        <v>0</v>
      </c>
      <c r="N395" s="175" t="e" vm="1">
        <f t="shared" si="102"/>
        <v>#VALUE!</v>
      </c>
      <c r="O395">
        <f t="shared" si="108"/>
        <v>0</v>
      </c>
      <c r="P395">
        <f t="shared" si="108"/>
        <v>0</v>
      </c>
      <c r="Q395">
        <f t="shared" si="108"/>
        <v>0</v>
      </c>
      <c r="R395">
        <f t="shared" si="108"/>
        <v>0</v>
      </c>
      <c r="S395">
        <f t="shared" si="108"/>
        <v>0</v>
      </c>
      <c r="T395" s="175"/>
      <c r="U395" s="175"/>
      <c r="V395" s="175"/>
      <c r="W395" t="e" vm="1">
        <f t="shared" si="103"/>
        <v>#VALUE!</v>
      </c>
      <c r="Y395" s="175" t="e" vm="1">
        <f t="shared" si="98"/>
        <v>#VALUE!</v>
      </c>
      <c r="Z395" s="175">
        <f t="shared" si="107"/>
        <v>0</v>
      </c>
      <c r="AA395" s="175">
        <f t="shared" si="107"/>
        <v>0</v>
      </c>
      <c r="AB395" s="175">
        <f t="shared" si="107"/>
        <v>0</v>
      </c>
      <c r="AC395" s="175">
        <f t="shared" si="107"/>
        <v>0</v>
      </c>
      <c r="AD395" t="e" vm="1">
        <f t="shared" si="104"/>
        <v>#VALUE!</v>
      </c>
      <c r="AF395" s="175" t="e" vm="1">
        <f t="shared" si="105"/>
        <v>#VALUE!</v>
      </c>
      <c r="AG395" s="175">
        <f t="shared" si="105"/>
        <v>0</v>
      </c>
      <c r="AH395" t="e" vm="1">
        <f t="shared" si="106"/>
        <v>#VALUE!</v>
      </c>
    </row>
    <row r="396" spans="1:34" ht="55.15">
      <c r="A396" t="s">
        <v>512</v>
      </c>
      <c r="B396" t="s">
        <v>512</v>
      </c>
      <c r="C396" s="172" t="s">
        <v>99</v>
      </c>
      <c r="D396" s="172" t="s">
        <v>104</v>
      </c>
      <c r="E396" t="s">
        <v>263</v>
      </c>
      <c r="F396" t="s">
        <v>105</v>
      </c>
      <c r="G396" cm="1">
        <f t="array" ref="G396">IF(OR(ISERROR($I$2),ISERROR($J$2),ISERROR($K$2)),0,IF(
    IF(SUMPRODUCT((TRIM(_xlfn.TEXTSPLIT(C396,"• "))&lt;&gt;"")*COUNTIF(J:J,SUBSTITUTE(TRIM(_xlfn.TEXTSPLIT(C396,"• ")),CHAR(10),"")))&gt;0,1,IF(C396="All",1,0))
    +
    IF(SUMPRODUCT((TRIM(_xlfn.TEXTSPLIT(E396,","))&lt;&gt;"")*COUNTIF(K:K,TRIM(_xlfn.TEXTSPLIT(E396,","))))&gt;0,1,IF(E396="All",1,0))
    +
    IF(SUMPRODUCT((TRIM(_xlfn.TEXTSPLIT(D396,"• "))&lt;&gt;"")*COUNTIF(I:I,SUBSTITUTE(TRIM(_xlfn.TEXTSPLIT(D396,"• ")),CHAR(10),"")))&gt;0,1,IF(D396="All",1,0))
    =3,
    1,
    IF(F396="All",1,0)
))</f>
        <v>0</v>
      </c>
      <c r="N396" s="175" t="e" vm="1">
        <f t="shared" si="102"/>
        <v>#VALUE!</v>
      </c>
      <c r="O396">
        <f t="shared" si="108"/>
        <v>0</v>
      </c>
      <c r="P396">
        <f t="shared" si="108"/>
        <v>0</v>
      </c>
      <c r="Q396">
        <f t="shared" si="108"/>
        <v>0</v>
      </c>
      <c r="R396">
        <f t="shared" si="108"/>
        <v>0</v>
      </c>
      <c r="S396">
        <f t="shared" si="108"/>
        <v>0</v>
      </c>
      <c r="T396" s="175"/>
      <c r="U396" s="175"/>
      <c r="V396" s="175"/>
      <c r="W396" t="e" vm="1">
        <f t="shared" si="103"/>
        <v>#VALUE!</v>
      </c>
      <c r="Y396" s="175" t="e" vm="1">
        <f t="shared" si="98"/>
        <v>#VALUE!</v>
      </c>
      <c r="Z396" s="175">
        <f t="shared" si="107"/>
        <v>0</v>
      </c>
      <c r="AA396" s="175">
        <f t="shared" si="107"/>
        <v>0</v>
      </c>
      <c r="AB396" s="175">
        <f t="shared" si="107"/>
        <v>0</v>
      </c>
      <c r="AC396" s="175">
        <f t="shared" si="107"/>
        <v>0</v>
      </c>
      <c r="AD396" t="e" vm="1">
        <f t="shared" si="104"/>
        <v>#VALUE!</v>
      </c>
      <c r="AF396" s="175" t="e" vm="1">
        <f t="shared" si="105"/>
        <v>#VALUE!</v>
      </c>
      <c r="AG396" s="175">
        <f t="shared" si="105"/>
        <v>0</v>
      </c>
      <c r="AH396" t="e" vm="1">
        <f t="shared" si="106"/>
        <v>#VALUE!</v>
      </c>
    </row>
    <row r="397" spans="1:34" ht="55.15">
      <c r="A397" t="s">
        <v>513</v>
      </c>
      <c r="B397" t="s">
        <v>513</v>
      </c>
      <c r="C397" s="172" t="s">
        <v>99</v>
      </c>
      <c r="D397" s="172" t="s">
        <v>104</v>
      </c>
      <c r="E397" t="s">
        <v>263</v>
      </c>
      <c r="F397" t="s">
        <v>105</v>
      </c>
      <c r="G397" cm="1">
        <f t="array" ref="G397">IF(OR(ISERROR($I$2),ISERROR($J$2),ISERROR($K$2)),0,IF(
    IF(SUMPRODUCT((TRIM(_xlfn.TEXTSPLIT(C397,"• "))&lt;&gt;"")*COUNTIF(J:J,SUBSTITUTE(TRIM(_xlfn.TEXTSPLIT(C397,"• ")),CHAR(10),"")))&gt;0,1,IF(C397="All",1,0))
    +
    IF(SUMPRODUCT((TRIM(_xlfn.TEXTSPLIT(E397,","))&lt;&gt;"")*COUNTIF(K:K,TRIM(_xlfn.TEXTSPLIT(E397,","))))&gt;0,1,IF(E397="All",1,0))
    +
    IF(SUMPRODUCT((TRIM(_xlfn.TEXTSPLIT(D397,"• "))&lt;&gt;"")*COUNTIF(I:I,SUBSTITUTE(TRIM(_xlfn.TEXTSPLIT(D397,"• ")),CHAR(10),"")))&gt;0,1,IF(D397="All",1,0))
    =3,
    1,
    IF(F397="All",1,0)
))</f>
        <v>0</v>
      </c>
      <c r="N397" s="175" t="e" vm="1">
        <f t="shared" si="102"/>
        <v>#VALUE!</v>
      </c>
      <c r="O397">
        <f t="shared" si="108"/>
        <v>0</v>
      </c>
      <c r="P397">
        <f t="shared" si="108"/>
        <v>0</v>
      </c>
      <c r="Q397">
        <f t="shared" si="108"/>
        <v>0</v>
      </c>
      <c r="R397">
        <f t="shared" si="108"/>
        <v>0</v>
      </c>
      <c r="S397">
        <f t="shared" si="108"/>
        <v>0</v>
      </c>
      <c r="T397" s="175"/>
      <c r="U397" s="175"/>
      <c r="V397" s="175"/>
      <c r="W397" t="e" vm="1">
        <f t="shared" si="103"/>
        <v>#VALUE!</v>
      </c>
      <c r="Y397" s="175" t="e" vm="1">
        <f t="shared" si="98"/>
        <v>#VALUE!</v>
      </c>
      <c r="Z397" s="175">
        <f t="shared" si="107"/>
        <v>0</v>
      </c>
      <c r="AA397" s="175">
        <f t="shared" si="107"/>
        <v>0</v>
      </c>
      <c r="AB397" s="175">
        <f t="shared" si="107"/>
        <v>0</v>
      </c>
      <c r="AC397" s="175">
        <f t="shared" si="107"/>
        <v>0</v>
      </c>
      <c r="AD397" t="e" vm="1">
        <f t="shared" si="104"/>
        <v>#VALUE!</v>
      </c>
      <c r="AF397" s="175" t="e" vm="1">
        <f t="shared" si="105"/>
        <v>#VALUE!</v>
      </c>
      <c r="AG397" s="175">
        <f t="shared" si="105"/>
        <v>0</v>
      </c>
      <c r="AH397" t="e" vm="1">
        <f t="shared" si="106"/>
        <v>#VALUE!</v>
      </c>
    </row>
    <row r="398" spans="1:34" ht="55.15">
      <c r="A398" t="s">
        <v>514</v>
      </c>
      <c r="B398" t="s">
        <v>514</v>
      </c>
      <c r="C398" s="172" t="s">
        <v>99</v>
      </c>
      <c r="D398" s="172" t="s">
        <v>104</v>
      </c>
      <c r="E398" t="s">
        <v>263</v>
      </c>
      <c r="F398" t="s">
        <v>105</v>
      </c>
      <c r="G398" cm="1">
        <f t="array" ref="G398">IF(OR(ISERROR($I$2),ISERROR($J$2),ISERROR($K$2)),0,IF(
    IF(SUMPRODUCT((TRIM(_xlfn.TEXTSPLIT(C398,"• "))&lt;&gt;"")*COUNTIF(J:J,SUBSTITUTE(TRIM(_xlfn.TEXTSPLIT(C398,"• ")),CHAR(10),"")))&gt;0,1,IF(C398="All",1,0))
    +
    IF(SUMPRODUCT((TRIM(_xlfn.TEXTSPLIT(E398,","))&lt;&gt;"")*COUNTIF(K:K,TRIM(_xlfn.TEXTSPLIT(E398,","))))&gt;0,1,IF(E398="All",1,0))
    +
    IF(SUMPRODUCT((TRIM(_xlfn.TEXTSPLIT(D398,"• "))&lt;&gt;"")*COUNTIF(I:I,SUBSTITUTE(TRIM(_xlfn.TEXTSPLIT(D398,"• ")),CHAR(10),"")))&gt;0,1,IF(D398="All",1,0))
    =3,
    1,
    IF(F398="All",1,0)
))</f>
        <v>0</v>
      </c>
      <c r="N398" s="175" t="e" vm="1">
        <f t="shared" si="102"/>
        <v>#VALUE!</v>
      </c>
      <c r="O398">
        <f t="shared" si="108"/>
        <v>0</v>
      </c>
      <c r="P398">
        <f t="shared" si="108"/>
        <v>0</v>
      </c>
      <c r="Q398">
        <f t="shared" si="108"/>
        <v>0</v>
      </c>
      <c r="R398">
        <f t="shared" si="108"/>
        <v>0</v>
      </c>
      <c r="S398">
        <f t="shared" si="108"/>
        <v>0</v>
      </c>
      <c r="T398" s="175"/>
      <c r="U398" s="175"/>
      <c r="V398" s="175"/>
      <c r="W398" t="e" vm="1">
        <f t="shared" si="103"/>
        <v>#VALUE!</v>
      </c>
      <c r="Y398" s="175" t="e" vm="1">
        <f t="shared" si="98"/>
        <v>#VALUE!</v>
      </c>
      <c r="Z398" s="175">
        <f t="shared" si="107"/>
        <v>0</v>
      </c>
      <c r="AA398" s="175">
        <f t="shared" si="107"/>
        <v>0</v>
      </c>
      <c r="AB398" s="175">
        <f t="shared" si="107"/>
        <v>0</v>
      </c>
      <c r="AC398" s="175">
        <f t="shared" si="107"/>
        <v>0</v>
      </c>
      <c r="AD398" t="e" vm="1">
        <f t="shared" si="104"/>
        <v>#VALUE!</v>
      </c>
      <c r="AF398" s="175" t="e" vm="1">
        <f t="shared" si="105"/>
        <v>#VALUE!</v>
      </c>
      <c r="AG398" s="175">
        <f t="shared" si="105"/>
        <v>0</v>
      </c>
      <c r="AH398" t="e" vm="1">
        <f t="shared" si="106"/>
        <v>#VALUE!</v>
      </c>
    </row>
    <row r="399" spans="1:34" ht="55.15">
      <c r="A399" t="s">
        <v>515</v>
      </c>
      <c r="B399" t="s">
        <v>515</v>
      </c>
      <c r="C399" s="172" t="s">
        <v>99</v>
      </c>
      <c r="D399" s="172" t="s">
        <v>104</v>
      </c>
      <c r="E399" t="s">
        <v>263</v>
      </c>
      <c r="F399" t="s">
        <v>105</v>
      </c>
      <c r="G399" cm="1">
        <f t="array" ref="G399">IF(OR(ISERROR($I$2),ISERROR($J$2),ISERROR($K$2)),0,IF(
    IF(SUMPRODUCT((TRIM(_xlfn.TEXTSPLIT(C399,"• "))&lt;&gt;"")*COUNTIF(J:J,SUBSTITUTE(TRIM(_xlfn.TEXTSPLIT(C399,"• ")),CHAR(10),"")))&gt;0,1,IF(C399="All",1,0))
    +
    IF(SUMPRODUCT((TRIM(_xlfn.TEXTSPLIT(E399,","))&lt;&gt;"")*COUNTIF(K:K,TRIM(_xlfn.TEXTSPLIT(E399,","))))&gt;0,1,IF(E399="All",1,0))
    +
    IF(SUMPRODUCT((TRIM(_xlfn.TEXTSPLIT(D399,"• "))&lt;&gt;"")*COUNTIF(I:I,SUBSTITUTE(TRIM(_xlfn.TEXTSPLIT(D399,"• ")),CHAR(10),"")))&gt;0,1,IF(D399="All",1,0))
    =3,
    1,
    IF(F399="All",1,0)
))</f>
        <v>0</v>
      </c>
      <c r="N399" s="175" t="e" vm="1">
        <f t="shared" si="102"/>
        <v>#VALUE!</v>
      </c>
      <c r="O399">
        <f t="shared" si="108"/>
        <v>0</v>
      </c>
      <c r="P399">
        <f t="shared" si="108"/>
        <v>0</v>
      </c>
      <c r="Q399">
        <f t="shared" si="108"/>
        <v>0</v>
      </c>
      <c r="R399">
        <f t="shared" si="108"/>
        <v>0</v>
      </c>
      <c r="S399">
        <f t="shared" si="108"/>
        <v>0</v>
      </c>
      <c r="T399" s="175"/>
      <c r="U399" s="175"/>
      <c r="V399" s="175"/>
      <c r="W399" t="e" vm="1">
        <f t="shared" si="103"/>
        <v>#VALUE!</v>
      </c>
      <c r="Y399" s="175" t="e" vm="1">
        <f t="shared" si="98"/>
        <v>#VALUE!</v>
      </c>
      <c r="Z399" s="175">
        <f t="shared" si="107"/>
        <v>0</v>
      </c>
      <c r="AA399" s="175">
        <f t="shared" si="107"/>
        <v>0</v>
      </c>
      <c r="AB399" s="175">
        <f t="shared" si="107"/>
        <v>0</v>
      </c>
      <c r="AC399" s="175">
        <f t="shared" si="107"/>
        <v>0</v>
      </c>
      <c r="AD399" t="e" vm="1">
        <f t="shared" si="104"/>
        <v>#VALUE!</v>
      </c>
      <c r="AF399" s="175" t="e" vm="1">
        <f t="shared" si="105"/>
        <v>#VALUE!</v>
      </c>
      <c r="AG399" s="175">
        <f t="shared" si="105"/>
        <v>0</v>
      </c>
      <c r="AH399" t="e" vm="1">
        <f t="shared" si="106"/>
        <v>#VALUE!</v>
      </c>
    </row>
    <row r="400" spans="1:34" ht="55.15">
      <c r="A400" t="s">
        <v>516</v>
      </c>
      <c r="B400" t="s">
        <v>516</v>
      </c>
      <c r="C400" s="172" t="s">
        <v>99</v>
      </c>
      <c r="D400" s="172" t="s">
        <v>104</v>
      </c>
      <c r="E400" t="s">
        <v>263</v>
      </c>
      <c r="F400" t="s">
        <v>105</v>
      </c>
      <c r="G400" cm="1">
        <f t="array" ref="G400">IF(OR(ISERROR($I$2),ISERROR($J$2),ISERROR($K$2)),0,IF(
    IF(SUMPRODUCT((TRIM(_xlfn.TEXTSPLIT(C400,"• "))&lt;&gt;"")*COUNTIF(J:J,SUBSTITUTE(TRIM(_xlfn.TEXTSPLIT(C400,"• ")),CHAR(10),"")))&gt;0,1,IF(C400="All",1,0))
    +
    IF(SUMPRODUCT((TRIM(_xlfn.TEXTSPLIT(E400,","))&lt;&gt;"")*COUNTIF(K:K,TRIM(_xlfn.TEXTSPLIT(E400,","))))&gt;0,1,IF(E400="All",1,0))
    +
    IF(SUMPRODUCT((TRIM(_xlfn.TEXTSPLIT(D400,"• "))&lt;&gt;"")*COUNTIF(I:I,SUBSTITUTE(TRIM(_xlfn.TEXTSPLIT(D400,"• ")),CHAR(10),"")))&gt;0,1,IF(D400="All",1,0))
    =3,
    1,
    IF(F400="All",1,0)
))</f>
        <v>0</v>
      </c>
      <c r="N400" s="175" t="e" vm="1">
        <f t="shared" si="102"/>
        <v>#VALUE!</v>
      </c>
      <c r="O400">
        <f t="shared" si="108"/>
        <v>0</v>
      </c>
      <c r="P400">
        <f t="shared" si="108"/>
        <v>0</v>
      </c>
      <c r="Q400">
        <f t="shared" si="108"/>
        <v>0</v>
      </c>
      <c r="R400">
        <f t="shared" si="108"/>
        <v>0</v>
      </c>
      <c r="S400">
        <f t="shared" si="108"/>
        <v>0</v>
      </c>
      <c r="T400" s="175"/>
      <c r="U400" s="175"/>
      <c r="V400" s="175"/>
      <c r="W400" t="e" vm="1">
        <f t="shared" si="103"/>
        <v>#VALUE!</v>
      </c>
      <c r="Y400" s="175" t="e" vm="1">
        <f t="shared" si="98"/>
        <v>#VALUE!</v>
      </c>
      <c r="Z400" s="175">
        <f t="shared" si="107"/>
        <v>0</v>
      </c>
      <c r="AA400" s="175">
        <f t="shared" si="107"/>
        <v>0</v>
      </c>
      <c r="AB400" s="175">
        <f t="shared" si="107"/>
        <v>0</v>
      </c>
      <c r="AC400" s="175">
        <f t="shared" si="107"/>
        <v>0</v>
      </c>
      <c r="AD400" t="e" vm="1">
        <f t="shared" si="104"/>
        <v>#VALUE!</v>
      </c>
      <c r="AF400" s="175" t="e" vm="1">
        <f t="shared" si="105"/>
        <v>#VALUE!</v>
      </c>
      <c r="AG400" s="175">
        <f t="shared" si="105"/>
        <v>0</v>
      </c>
      <c r="AH400" t="e" vm="1">
        <f t="shared" si="106"/>
        <v>#VALUE!</v>
      </c>
    </row>
    <row r="401" spans="1:34" ht="41.45">
      <c r="A401" t="s">
        <v>517</v>
      </c>
      <c r="B401" t="s">
        <v>517</v>
      </c>
      <c r="C401" s="172" t="s">
        <v>367</v>
      </c>
      <c r="D401" s="172" t="s">
        <v>104</v>
      </c>
      <c r="E401" t="s">
        <v>263</v>
      </c>
      <c r="F401" t="s">
        <v>105</v>
      </c>
      <c r="G401" cm="1">
        <f t="array" ref="G401">IF(OR(ISERROR($I$2),ISERROR($J$2),ISERROR($K$2)),0,IF(
    IF(SUMPRODUCT((TRIM(_xlfn.TEXTSPLIT(C401,"• "))&lt;&gt;"")*COUNTIF(J:J,SUBSTITUTE(TRIM(_xlfn.TEXTSPLIT(C401,"• ")),CHAR(10),"")))&gt;0,1,IF(C401="All",1,0))
    +
    IF(SUMPRODUCT((TRIM(_xlfn.TEXTSPLIT(E401,","))&lt;&gt;"")*COUNTIF(K:K,TRIM(_xlfn.TEXTSPLIT(E401,","))))&gt;0,1,IF(E401="All",1,0))
    +
    IF(SUMPRODUCT((TRIM(_xlfn.TEXTSPLIT(D401,"• "))&lt;&gt;"")*COUNTIF(I:I,SUBSTITUTE(TRIM(_xlfn.TEXTSPLIT(D401,"• ")),CHAR(10),"")))&gt;0,1,IF(D401="All",1,0))
    =3,
    1,
    IF(F401="All",1,0)
))</f>
        <v>0</v>
      </c>
      <c r="N401" s="175" t="e" vm="1">
        <f t="shared" si="102"/>
        <v>#VALUE!</v>
      </c>
      <c r="O401">
        <f t="shared" si="108"/>
        <v>0</v>
      </c>
      <c r="P401">
        <f t="shared" si="108"/>
        <v>0</v>
      </c>
      <c r="Q401">
        <f t="shared" si="108"/>
        <v>0</v>
      </c>
      <c r="R401">
        <f t="shared" si="108"/>
        <v>0</v>
      </c>
      <c r="S401">
        <f t="shared" si="108"/>
        <v>0</v>
      </c>
      <c r="T401" s="175"/>
      <c r="U401" s="175"/>
      <c r="V401" s="175"/>
      <c r="W401" t="e" vm="1">
        <f t="shared" si="103"/>
        <v>#VALUE!</v>
      </c>
      <c r="Y401" s="175" t="e" vm="1">
        <f t="shared" si="98"/>
        <v>#VALUE!</v>
      </c>
      <c r="Z401" s="175">
        <f t="shared" si="107"/>
        <v>0</v>
      </c>
      <c r="AA401" s="175">
        <f t="shared" si="107"/>
        <v>0</v>
      </c>
      <c r="AB401" s="175">
        <f t="shared" si="107"/>
        <v>0</v>
      </c>
      <c r="AC401" s="175">
        <f t="shared" si="107"/>
        <v>0</v>
      </c>
      <c r="AD401" t="e" vm="1">
        <f t="shared" si="104"/>
        <v>#VALUE!</v>
      </c>
      <c r="AF401" s="175" t="e" vm="1">
        <f t="shared" si="105"/>
        <v>#VALUE!</v>
      </c>
      <c r="AG401" s="175">
        <f t="shared" si="105"/>
        <v>0</v>
      </c>
      <c r="AH401" t="e" vm="1">
        <f t="shared" si="106"/>
        <v>#VALUE!</v>
      </c>
    </row>
    <row r="402" spans="1:34" ht="41.45">
      <c r="A402" t="s">
        <v>518</v>
      </c>
      <c r="B402" t="s">
        <v>518</v>
      </c>
      <c r="C402" s="172" t="s">
        <v>384</v>
      </c>
      <c r="D402" s="172" t="s">
        <v>104</v>
      </c>
      <c r="E402" t="s">
        <v>263</v>
      </c>
      <c r="F402" t="s">
        <v>105</v>
      </c>
      <c r="G402" cm="1">
        <f t="array" ref="G402">IF(OR(ISERROR($I$2),ISERROR($J$2),ISERROR($K$2)),0,IF(
    IF(SUMPRODUCT((TRIM(_xlfn.TEXTSPLIT(C402,"• "))&lt;&gt;"")*COUNTIF(J:J,SUBSTITUTE(TRIM(_xlfn.TEXTSPLIT(C402,"• ")),CHAR(10),"")))&gt;0,1,IF(C402="All",1,0))
    +
    IF(SUMPRODUCT((TRIM(_xlfn.TEXTSPLIT(E402,","))&lt;&gt;"")*COUNTIF(K:K,TRIM(_xlfn.TEXTSPLIT(E402,","))))&gt;0,1,IF(E402="All",1,0))
    +
    IF(SUMPRODUCT((TRIM(_xlfn.TEXTSPLIT(D402,"• "))&lt;&gt;"")*COUNTIF(I:I,SUBSTITUTE(TRIM(_xlfn.TEXTSPLIT(D402,"• ")),CHAR(10),"")))&gt;0,1,IF(D402="All",1,0))
    =3,
    1,
    IF(F402="All",1,0)
))</f>
        <v>0</v>
      </c>
      <c r="N402" s="175" t="e" vm="1">
        <f t="shared" si="102"/>
        <v>#VALUE!</v>
      </c>
      <c r="O402">
        <f t="shared" si="108"/>
        <v>0</v>
      </c>
      <c r="P402">
        <f t="shared" si="108"/>
        <v>0</v>
      </c>
      <c r="Q402">
        <f t="shared" si="108"/>
        <v>0</v>
      </c>
      <c r="R402">
        <f t="shared" si="108"/>
        <v>0</v>
      </c>
      <c r="S402">
        <f t="shared" si="108"/>
        <v>0</v>
      </c>
      <c r="T402" s="175"/>
      <c r="U402" s="175"/>
      <c r="V402" s="175"/>
      <c r="W402" t="e" vm="1">
        <f t="shared" si="103"/>
        <v>#VALUE!</v>
      </c>
      <c r="Y402" s="175" t="e" vm="1">
        <f t="shared" si="98"/>
        <v>#VALUE!</v>
      </c>
      <c r="Z402" s="175">
        <f t="shared" si="107"/>
        <v>0</v>
      </c>
      <c r="AA402" s="175">
        <f t="shared" si="107"/>
        <v>0</v>
      </c>
      <c r="AB402" s="175">
        <f t="shared" si="107"/>
        <v>0</v>
      </c>
      <c r="AC402" s="175">
        <f t="shared" si="107"/>
        <v>0</v>
      </c>
      <c r="AD402" t="e" vm="1">
        <f t="shared" si="104"/>
        <v>#VALUE!</v>
      </c>
      <c r="AF402" s="175" t="e" vm="1">
        <f t="shared" si="105"/>
        <v>#VALUE!</v>
      </c>
      <c r="AG402" s="175">
        <f t="shared" si="105"/>
        <v>0</v>
      </c>
      <c r="AH402" t="e" vm="1">
        <f t="shared" si="106"/>
        <v>#VALUE!</v>
      </c>
    </row>
    <row r="403" spans="1:34" ht="41.45">
      <c r="A403" t="s">
        <v>519</v>
      </c>
      <c r="B403" t="s">
        <v>519</v>
      </c>
      <c r="C403" s="172" t="s">
        <v>384</v>
      </c>
      <c r="D403" s="172" t="s">
        <v>104</v>
      </c>
      <c r="E403" t="s">
        <v>263</v>
      </c>
      <c r="F403" t="s">
        <v>105</v>
      </c>
      <c r="G403" cm="1">
        <f t="array" ref="G403">IF(OR(ISERROR($I$2),ISERROR($J$2),ISERROR($K$2)),0,IF(
    IF(SUMPRODUCT((TRIM(_xlfn.TEXTSPLIT(C403,"• "))&lt;&gt;"")*COUNTIF(J:J,SUBSTITUTE(TRIM(_xlfn.TEXTSPLIT(C403,"• ")),CHAR(10),"")))&gt;0,1,IF(C403="All",1,0))
    +
    IF(SUMPRODUCT((TRIM(_xlfn.TEXTSPLIT(E403,","))&lt;&gt;"")*COUNTIF(K:K,TRIM(_xlfn.TEXTSPLIT(E403,","))))&gt;0,1,IF(E403="All",1,0))
    +
    IF(SUMPRODUCT((TRIM(_xlfn.TEXTSPLIT(D403,"• "))&lt;&gt;"")*COUNTIF(I:I,SUBSTITUTE(TRIM(_xlfn.TEXTSPLIT(D403,"• ")),CHAR(10),"")))&gt;0,1,IF(D403="All",1,0))
    =3,
    1,
    IF(F403="All",1,0)
))</f>
        <v>0</v>
      </c>
      <c r="N403" s="175" t="e" vm="1">
        <f t="shared" si="102"/>
        <v>#VALUE!</v>
      </c>
      <c r="O403">
        <f t="shared" ref="O403:S412" si="109">IF(O$1="",0,IF(ISNUMBER(SEARCH(O$1,$D403)),1,0))</f>
        <v>0</v>
      </c>
      <c r="P403">
        <f t="shared" si="109"/>
        <v>0</v>
      </c>
      <c r="Q403">
        <f t="shared" si="109"/>
        <v>0</v>
      </c>
      <c r="R403">
        <f t="shared" si="109"/>
        <v>0</v>
      </c>
      <c r="S403">
        <f t="shared" si="109"/>
        <v>0</v>
      </c>
      <c r="T403" s="175"/>
      <c r="U403" s="175"/>
      <c r="V403" s="175"/>
      <c r="W403" t="e" vm="1">
        <f t="shared" si="103"/>
        <v>#VALUE!</v>
      </c>
      <c r="Y403" s="175" t="e" vm="1">
        <f t="shared" si="98"/>
        <v>#VALUE!</v>
      </c>
      <c r="Z403" s="175">
        <f t="shared" si="107"/>
        <v>0</v>
      </c>
      <c r="AA403" s="175">
        <f t="shared" si="107"/>
        <v>0</v>
      </c>
      <c r="AB403" s="175">
        <f t="shared" si="107"/>
        <v>0</v>
      </c>
      <c r="AC403" s="175">
        <f t="shared" si="107"/>
        <v>0</v>
      </c>
      <c r="AD403" t="e" vm="1">
        <f t="shared" si="104"/>
        <v>#VALUE!</v>
      </c>
      <c r="AF403" s="175" t="e" vm="1">
        <f t="shared" si="105"/>
        <v>#VALUE!</v>
      </c>
      <c r="AG403" s="175">
        <f t="shared" si="105"/>
        <v>0</v>
      </c>
      <c r="AH403" t="e" vm="1">
        <f t="shared" si="106"/>
        <v>#VALUE!</v>
      </c>
    </row>
    <row r="404" spans="1:34" ht="55.15">
      <c r="A404" t="s">
        <v>520</v>
      </c>
      <c r="B404" t="s">
        <v>520</v>
      </c>
      <c r="C404" s="172" t="s">
        <v>99</v>
      </c>
      <c r="D404" s="172" t="s">
        <v>104</v>
      </c>
      <c r="E404" t="s">
        <v>263</v>
      </c>
      <c r="F404" t="s">
        <v>105</v>
      </c>
      <c r="G404" cm="1">
        <f t="array" ref="G404">IF(OR(ISERROR($I$2),ISERROR($J$2),ISERROR($K$2)),0,IF(
    IF(SUMPRODUCT((TRIM(_xlfn.TEXTSPLIT(C404,"• "))&lt;&gt;"")*COUNTIF(J:J,SUBSTITUTE(TRIM(_xlfn.TEXTSPLIT(C404,"• ")),CHAR(10),"")))&gt;0,1,IF(C404="All",1,0))
    +
    IF(SUMPRODUCT((TRIM(_xlfn.TEXTSPLIT(E404,","))&lt;&gt;"")*COUNTIF(K:K,TRIM(_xlfn.TEXTSPLIT(E404,","))))&gt;0,1,IF(E404="All",1,0))
    +
    IF(SUMPRODUCT((TRIM(_xlfn.TEXTSPLIT(D404,"• "))&lt;&gt;"")*COUNTIF(I:I,SUBSTITUTE(TRIM(_xlfn.TEXTSPLIT(D404,"• ")),CHAR(10),"")))&gt;0,1,IF(D404="All",1,0))
    =3,
    1,
    IF(F404="All",1,0)
))</f>
        <v>0</v>
      </c>
      <c r="N404" s="175" t="e" vm="1">
        <f t="shared" si="102"/>
        <v>#VALUE!</v>
      </c>
      <c r="O404">
        <f t="shared" si="109"/>
        <v>0</v>
      </c>
      <c r="P404">
        <f t="shared" si="109"/>
        <v>0</v>
      </c>
      <c r="Q404">
        <f t="shared" si="109"/>
        <v>0</v>
      </c>
      <c r="R404">
        <f t="shared" si="109"/>
        <v>0</v>
      </c>
      <c r="S404">
        <f t="shared" si="109"/>
        <v>0</v>
      </c>
      <c r="T404" s="175"/>
      <c r="U404" s="175"/>
      <c r="V404" s="175"/>
      <c r="W404" t="e" vm="1">
        <f t="shared" si="103"/>
        <v>#VALUE!</v>
      </c>
      <c r="Y404" s="175" t="e" vm="1">
        <f t="shared" si="98"/>
        <v>#VALUE!</v>
      </c>
      <c r="Z404" s="175">
        <f t="shared" si="107"/>
        <v>0</v>
      </c>
      <c r="AA404" s="175">
        <f t="shared" si="107"/>
        <v>0</v>
      </c>
      <c r="AB404" s="175">
        <f t="shared" si="107"/>
        <v>0</v>
      </c>
      <c r="AC404" s="175">
        <f t="shared" si="107"/>
        <v>0</v>
      </c>
      <c r="AD404" t="e" vm="1">
        <f t="shared" si="104"/>
        <v>#VALUE!</v>
      </c>
      <c r="AF404" s="175" t="e" vm="1">
        <f t="shared" si="105"/>
        <v>#VALUE!</v>
      </c>
      <c r="AG404" s="175">
        <f t="shared" si="105"/>
        <v>0</v>
      </c>
      <c r="AH404" t="e" vm="1">
        <f t="shared" si="106"/>
        <v>#VALUE!</v>
      </c>
    </row>
    <row r="405" spans="1:34" ht="55.15">
      <c r="A405" t="s">
        <v>521</v>
      </c>
      <c r="B405" t="s">
        <v>521</v>
      </c>
      <c r="C405" s="172" t="s">
        <v>99</v>
      </c>
      <c r="D405" s="172" t="s">
        <v>104</v>
      </c>
      <c r="E405" t="s">
        <v>263</v>
      </c>
      <c r="F405" t="s">
        <v>105</v>
      </c>
      <c r="G405" cm="1">
        <f t="array" ref="G405">IF(OR(ISERROR($I$2),ISERROR($J$2),ISERROR($K$2)),0,IF(
    IF(SUMPRODUCT((TRIM(_xlfn.TEXTSPLIT(C405,"• "))&lt;&gt;"")*COUNTIF(J:J,SUBSTITUTE(TRIM(_xlfn.TEXTSPLIT(C405,"• ")),CHAR(10),"")))&gt;0,1,IF(C405="All",1,0))
    +
    IF(SUMPRODUCT((TRIM(_xlfn.TEXTSPLIT(E405,","))&lt;&gt;"")*COUNTIF(K:K,TRIM(_xlfn.TEXTSPLIT(E405,","))))&gt;0,1,IF(E405="All",1,0))
    +
    IF(SUMPRODUCT((TRIM(_xlfn.TEXTSPLIT(D405,"• "))&lt;&gt;"")*COUNTIF(I:I,SUBSTITUTE(TRIM(_xlfn.TEXTSPLIT(D405,"• ")),CHAR(10),"")))&gt;0,1,IF(D405="All",1,0))
    =3,
    1,
    IF(F405="All",1,0)
))</f>
        <v>0</v>
      </c>
      <c r="N405" s="175" t="e" vm="1">
        <f t="shared" si="102"/>
        <v>#VALUE!</v>
      </c>
      <c r="O405">
        <f t="shared" si="109"/>
        <v>0</v>
      </c>
      <c r="P405">
        <f t="shared" si="109"/>
        <v>0</v>
      </c>
      <c r="Q405">
        <f t="shared" si="109"/>
        <v>0</v>
      </c>
      <c r="R405">
        <f t="shared" si="109"/>
        <v>0</v>
      </c>
      <c r="S405">
        <f t="shared" si="109"/>
        <v>0</v>
      </c>
      <c r="T405" s="175"/>
      <c r="U405" s="175"/>
      <c r="V405" s="175"/>
      <c r="W405" t="e" vm="1">
        <f t="shared" si="103"/>
        <v>#VALUE!</v>
      </c>
      <c r="Y405" s="175" t="e" vm="1">
        <f t="shared" si="98"/>
        <v>#VALUE!</v>
      </c>
      <c r="Z405" s="175">
        <f t="shared" si="107"/>
        <v>0</v>
      </c>
      <c r="AA405" s="175">
        <f t="shared" si="107"/>
        <v>0</v>
      </c>
      <c r="AB405" s="175">
        <f t="shared" si="107"/>
        <v>0</v>
      </c>
      <c r="AC405" s="175">
        <f t="shared" si="107"/>
        <v>0</v>
      </c>
      <c r="AD405" t="e" vm="1">
        <f t="shared" si="104"/>
        <v>#VALUE!</v>
      </c>
      <c r="AF405" s="175" t="e" vm="1">
        <f t="shared" si="105"/>
        <v>#VALUE!</v>
      </c>
      <c r="AG405" s="175">
        <f t="shared" si="105"/>
        <v>0</v>
      </c>
      <c r="AH405" t="e" vm="1">
        <f t="shared" si="106"/>
        <v>#VALUE!</v>
      </c>
    </row>
    <row r="406" spans="1:34" ht="55.15">
      <c r="A406" t="s">
        <v>522</v>
      </c>
      <c r="B406" t="s">
        <v>522</v>
      </c>
      <c r="C406" s="172" t="s">
        <v>99</v>
      </c>
      <c r="D406" s="172" t="s">
        <v>104</v>
      </c>
      <c r="E406" t="s">
        <v>263</v>
      </c>
      <c r="F406" t="s">
        <v>105</v>
      </c>
      <c r="G406" cm="1">
        <f t="array" ref="G406">IF(OR(ISERROR($I$2),ISERROR($J$2),ISERROR($K$2)),0,IF(
    IF(SUMPRODUCT((TRIM(_xlfn.TEXTSPLIT(C406,"• "))&lt;&gt;"")*COUNTIF(J:J,SUBSTITUTE(TRIM(_xlfn.TEXTSPLIT(C406,"• ")),CHAR(10),"")))&gt;0,1,IF(C406="All",1,0))
    +
    IF(SUMPRODUCT((TRIM(_xlfn.TEXTSPLIT(E406,","))&lt;&gt;"")*COUNTIF(K:K,TRIM(_xlfn.TEXTSPLIT(E406,","))))&gt;0,1,IF(E406="All",1,0))
    +
    IF(SUMPRODUCT((TRIM(_xlfn.TEXTSPLIT(D406,"• "))&lt;&gt;"")*COUNTIF(I:I,SUBSTITUTE(TRIM(_xlfn.TEXTSPLIT(D406,"• ")),CHAR(10),"")))&gt;0,1,IF(D406="All",1,0))
    =3,
    1,
    IF(F406="All",1,0)
))</f>
        <v>0</v>
      </c>
      <c r="N406" s="175" t="e" vm="1">
        <f t="shared" si="102"/>
        <v>#VALUE!</v>
      </c>
      <c r="O406">
        <f t="shared" si="109"/>
        <v>0</v>
      </c>
      <c r="P406">
        <f t="shared" si="109"/>
        <v>0</v>
      </c>
      <c r="Q406">
        <f t="shared" si="109"/>
        <v>0</v>
      </c>
      <c r="R406">
        <f t="shared" si="109"/>
        <v>0</v>
      </c>
      <c r="S406">
        <f t="shared" si="109"/>
        <v>0</v>
      </c>
      <c r="T406" s="175"/>
      <c r="U406" s="175"/>
      <c r="V406" s="175"/>
      <c r="W406" t="e" vm="1">
        <f t="shared" si="103"/>
        <v>#VALUE!</v>
      </c>
      <c r="Y406" s="175" t="e" vm="1">
        <f t="shared" si="98"/>
        <v>#VALUE!</v>
      </c>
      <c r="Z406" s="175">
        <f t="shared" si="107"/>
        <v>0</v>
      </c>
      <c r="AA406" s="175">
        <f t="shared" si="107"/>
        <v>0</v>
      </c>
      <c r="AB406" s="175">
        <f t="shared" si="107"/>
        <v>0</v>
      </c>
      <c r="AC406" s="175">
        <f t="shared" si="107"/>
        <v>0</v>
      </c>
      <c r="AD406" t="e" vm="1">
        <f t="shared" si="104"/>
        <v>#VALUE!</v>
      </c>
      <c r="AF406" s="175" t="e" vm="1">
        <f t="shared" si="105"/>
        <v>#VALUE!</v>
      </c>
      <c r="AG406" s="175">
        <f t="shared" si="105"/>
        <v>0</v>
      </c>
      <c r="AH406" t="e" vm="1">
        <f t="shared" si="106"/>
        <v>#VALUE!</v>
      </c>
    </row>
    <row r="407" spans="1:34" ht="55.15">
      <c r="A407" t="s">
        <v>523</v>
      </c>
      <c r="B407" t="s">
        <v>523</v>
      </c>
      <c r="C407" s="172" t="s">
        <v>99</v>
      </c>
      <c r="D407" s="172" t="s">
        <v>104</v>
      </c>
      <c r="E407" t="s">
        <v>263</v>
      </c>
      <c r="F407" t="s">
        <v>105</v>
      </c>
      <c r="G407" cm="1">
        <f t="array" ref="G407">IF(OR(ISERROR($I$2),ISERROR($J$2),ISERROR($K$2)),0,IF(
    IF(SUMPRODUCT((TRIM(_xlfn.TEXTSPLIT(C407,"• "))&lt;&gt;"")*COUNTIF(J:J,SUBSTITUTE(TRIM(_xlfn.TEXTSPLIT(C407,"• ")),CHAR(10),"")))&gt;0,1,IF(C407="All",1,0))
    +
    IF(SUMPRODUCT((TRIM(_xlfn.TEXTSPLIT(E407,","))&lt;&gt;"")*COUNTIF(K:K,TRIM(_xlfn.TEXTSPLIT(E407,","))))&gt;0,1,IF(E407="All",1,0))
    +
    IF(SUMPRODUCT((TRIM(_xlfn.TEXTSPLIT(D407,"• "))&lt;&gt;"")*COUNTIF(I:I,SUBSTITUTE(TRIM(_xlfn.TEXTSPLIT(D407,"• ")),CHAR(10),"")))&gt;0,1,IF(D407="All",1,0))
    =3,
    1,
    IF(F407="All",1,0)
))</f>
        <v>0</v>
      </c>
      <c r="N407" t="e" vm="1">
        <f t="shared" ref="N407:N426" si="110">IF(N$1="",0,IF(ISNUMBER(SEARCH(N$1,$D407)),1,0))</f>
        <v>#VALUE!</v>
      </c>
      <c r="O407">
        <f t="shared" si="109"/>
        <v>0</v>
      </c>
      <c r="P407">
        <f t="shared" si="109"/>
        <v>0</v>
      </c>
      <c r="Q407">
        <f t="shared" si="109"/>
        <v>0</v>
      </c>
      <c r="R407">
        <f t="shared" si="109"/>
        <v>0</v>
      </c>
      <c r="S407">
        <f t="shared" si="109"/>
        <v>0</v>
      </c>
      <c r="W407" t="e" vm="1">
        <f t="shared" si="103"/>
        <v>#VALUE!</v>
      </c>
      <c r="Y407" t="e" vm="1">
        <f t="shared" ref="Y407:AC416" si="111">IF(Y$1="",0,IF(ISNUMBER(SEARCH(Y$1,$C407)),1,0))</f>
        <v>#VALUE!</v>
      </c>
      <c r="Z407">
        <f t="shared" si="111"/>
        <v>0</v>
      </c>
      <c r="AA407">
        <f t="shared" si="111"/>
        <v>0</v>
      </c>
      <c r="AB407">
        <f t="shared" si="111"/>
        <v>0</v>
      </c>
      <c r="AC407">
        <f t="shared" si="111"/>
        <v>0</v>
      </c>
      <c r="AD407" t="e" vm="1">
        <f t="shared" si="104"/>
        <v>#VALUE!</v>
      </c>
      <c r="AF407" s="175" t="e" vm="1">
        <f t="shared" si="105"/>
        <v>#VALUE!</v>
      </c>
      <c r="AG407" s="175">
        <f t="shared" si="105"/>
        <v>0</v>
      </c>
      <c r="AH407" t="e" vm="1">
        <f t="shared" ref="AH407:AH438" si="112">_xlfn.TEXTJOIN(",",TRUE,_xlfn._xlws.FILTER($AF$1:$AG$1,AF407:AG407,1))</f>
        <v>#VALUE!</v>
      </c>
    </row>
    <row r="408" spans="1:34" ht="55.15">
      <c r="A408" t="s">
        <v>524</v>
      </c>
      <c r="B408" t="s">
        <v>524</v>
      </c>
      <c r="C408" s="172" t="s">
        <v>99</v>
      </c>
      <c r="D408" s="172" t="s">
        <v>104</v>
      </c>
      <c r="E408" t="s">
        <v>263</v>
      </c>
      <c r="F408" t="s">
        <v>105</v>
      </c>
      <c r="G408" cm="1">
        <f t="array" ref="G408">IF(OR(ISERROR($I$2),ISERROR($J$2),ISERROR($K$2)),0,IF(
    IF(SUMPRODUCT((TRIM(_xlfn.TEXTSPLIT(C408,"• "))&lt;&gt;"")*COUNTIF(J:J,SUBSTITUTE(TRIM(_xlfn.TEXTSPLIT(C408,"• ")),CHAR(10),"")))&gt;0,1,IF(C408="All",1,0))
    +
    IF(SUMPRODUCT((TRIM(_xlfn.TEXTSPLIT(E408,","))&lt;&gt;"")*COUNTIF(K:K,TRIM(_xlfn.TEXTSPLIT(E408,","))))&gt;0,1,IF(E408="All",1,0))
    +
    IF(SUMPRODUCT((TRIM(_xlfn.TEXTSPLIT(D408,"• "))&lt;&gt;"")*COUNTIF(I:I,SUBSTITUTE(TRIM(_xlfn.TEXTSPLIT(D408,"• ")),CHAR(10),"")))&gt;0,1,IF(D408="All",1,0))
    =3,
    1,
    IF(F408="All",1,0)
))</f>
        <v>0</v>
      </c>
      <c r="N408" t="e" vm="1">
        <f t="shared" si="110"/>
        <v>#VALUE!</v>
      </c>
      <c r="O408">
        <f t="shared" si="109"/>
        <v>0</v>
      </c>
      <c r="P408">
        <f t="shared" si="109"/>
        <v>0</v>
      </c>
      <c r="Q408">
        <f t="shared" si="109"/>
        <v>0</v>
      </c>
      <c r="R408">
        <f t="shared" si="109"/>
        <v>0</v>
      </c>
      <c r="S408">
        <f t="shared" si="109"/>
        <v>0</v>
      </c>
      <c r="W408" t="e" vm="1">
        <f t="shared" si="103"/>
        <v>#VALUE!</v>
      </c>
      <c r="Y408" t="e" vm="1">
        <f t="shared" si="111"/>
        <v>#VALUE!</v>
      </c>
      <c r="Z408">
        <f t="shared" si="111"/>
        <v>0</v>
      </c>
      <c r="AA408">
        <f t="shared" si="111"/>
        <v>0</v>
      </c>
      <c r="AB408">
        <f t="shared" si="111"/>
        <v>0</v>
      </c>
      <c r="AC408">
        <f t="shared" si="111"/>
        <v>0</v>
      </c>
      <c r="AD408" t="e" vm="1">
        <f t="shared" si="104"/>
        <v>#VALUE!</v>
      </c>
      <c r="AF408" s="175" t="e" vm="1">
        <f t="shared" si="105"/>
        <v>#VALUE!</v>
      </c>
      <c r="AG408" s="175">
        <f t="shared" si="105"/>
        <v>0</v>
      </c>
      <c r="AH408" t="e" vm="1">
        <f t="shared" si="112"/>
        <v>#VALUE!</v>
      </c>
    </row>
    <row r="409" spans="1:34" ht="55.15">
      <c r="A409" t="s">
        <v>525</v>
      </c>
      <c r="B409" t="s">
        <v>525</v>
      </c>
      <c r="C409" s="172" t="s">
        <v>99</v>
      </c>
      <c r="D409" s="172" t="s">
        <v>104</v>
      </c>
      <c r="E409" t="s">
        <v>263</v>
      </c>
      <c r="F409" t="s">
        <v>105</v>
      </c>
      <c r="G409" cm="1">
        <f t="array" ref="G409">IF(OR(ISERROR($I$2),ISERROR($J$2),ISERROR($K$2)),0,IF(
    IF(SUMPRODUCT((TRIM(_xlfn.TEXTSPLIT(C409,"• "))&lt;&gt;"")*COUNTIF(J:J,SUBSTITUTE(TRIM(_xlfn.TEXTSPLIT(C409,"• ")),CHAR(10),"")))&gt;0,1,IF(C409="All",1,0))
    +
    IF(SUMPRODUCT((TRIM(_xlfn.TEXTSPLIT(E409,","))&lt;&gt;"")*COUNTIF(K:K,TRIM(_xlfn.TEXTSPLIT(E409,","))))&gt;0,1,IF(E409="All",1,0))
    +
    IF(SUMPRODUCT((TRIM(_xlfn.TEXTSPLIT(D409,"• "))&lt;&gt;"")*COUNTIF(I:I,SUBSTITUTE(TRIM(_xlfn.TEXTSPLIT(D409,"• ")),CHAR(10),"")))&gt;0,1,IF(D409="All",1,0))
    =3,
    1,
    IF(F409="All",1,0)
))</f>
        <v>0</v>
      </c>
      <c r="N409" t="e" vm="1">
        <f t="shared" si="110"/>
        <v>#VALUE!</v>
      </c>
      <c r="O409">
        <f t="shared" si="109"/>
        <v>0</v>
      </c>
      <c r="P409">
        <f t="shared" si="109"/>
        <v>0</v>
      </c>
      <c r="Q409">
        <f t="shared" si="109"/>
        <v>0</v>
      </c>
      <c r="R409">
        <f t="shared" si="109"/>
        <v>0</v>
      </c>
      <c r="S409">
        <f t="shared" si="109"/>
        <v>0</v>
      </c>
      <c r="W409" t="e" vm="1">
        <f t="shared" si="103"/>
        <v>#VALUE!</v>
      </c>
      <c r="Y409" t="e" vm="1">
        <f t="shared" si="111"/>
        <v>#VALUE!</v>
      </c>
      <c r="Z409">
        <f t="shared" si="111"/>
        <v>0</v>
      </c>
      <c r="AA409">
        <f t="shared" si="111"/>
        <v>0</v>
      </c>
      <c r="AB409">
        <f t="shared" si="111"/>
        <v>0</v>
      </c>
      <c r="AC409">
        <f t="shared" si="111"/>
        <v>0</v>
      </c>
      <c r="AD409" t="e" vm="1">
        <f t="shared" si="104"/>
        <v>#VALUE!</v>
      </c>
      <c r="AF409" s="175" t="e" vm="1">
        <f t="shared" si="105"/>
        <v>#VALUE!</v>
      </c>
      <c r="AG409" s="175">
        <f t="shared" si="105"/>
        <v>0</v>
      </c>
      <c r="AH409" t="e" vm="1">
        <f t="shared" si="112"/>
        <v>#VALUE!</v>
      </c>
    </row>
    <row r="410" spans="1:34" ht="55.15">
      <c r="A410" t="s">
        <v>526</v>
      </c>
      <c r="B410" t="s">
        <v>526</v>
      </c>
      <c r="C410" s="172" t="s">
        <v>99</v>
      </c>
      <c r="D410" s="172" t="s">
        <v>104</v>
      </c>
      <c r="E410" t="s">
        <v>263</v>
      </c>
      <c r="F410" t="s">
        <v>105</v>
      </c>
      <c r="G410" cm="1">
        <f t="array" ref="G410">IF(OR(ISERROR($I$2),ISERROR($J$2),ISERROR($K$2)),0,IF(
    IF(SUMPRODUCT((TRIM(_xlfn.TEXTSPLIT(C410,"• "))&lt;&gt;"")*COUNTIF(J:J,SUBSTITUTE(TRIM(_xlfn.TEXTSPLIT(C410,"• ")),CHAR(10),"")))&gt;0,1,IF(C410="All",1,0))
    +
    IF(SUMPRODUCT((TRIM(_xlfn.TEXTSPLIT(E410,","))&lt;&gt;"")*COUNTIF(K:K,TRIM(_xlfn.TEXTSPLIT(E410,","))))&gt;0,1,IF(E410="All",1,0))
    +
    IF(SUMPRODUCT((TRIM(_xlfn.TEXTSPLIT(D410,"• "))&lt;&gt;"")*COUNTIF(I:I,SUBSTITUTE(TRIM(_xlfn.TEXTSPLIT(D410,"• ")),CHAR(10),"")))&gt;0,1,IF(D410="All",1,0))
    =3,
    1,
    IF(F410="All",1,0)
))</f>
        <v>0</v>
      </c>
      <c r="N410" t="e" vm="1">
        <f t="shared" si="110"/>
        <v>#VALUE!</v>
      </c>
      <c r="O410">
        <f t="shared" si="109"/>
        <v>0</v>
      </c>
      <c r="P410">
        <f t="shared" si="109"/>
        <v>0</v>
      </c>
      <c r="Q410">
        <f t="shared" si="109"/>
        <v>0</v>
      </c>
      <c r="R410">
        <f t="shared" si="109"/>
        <v>0</v>
      </c>
      <c r="S410">
        <f t="shared" si="109"/>
        <v>0</v>
      </c>
      <c r="W410" t="e" vm="1">
        <f t="shared" si="103"/>
        <v>#VALUE!</v>
      </c>
      <c r="Y410" t="e" vm="1">
        <f t="shared" si="111"/>
        <v>#VALUE!</v>
      </c>
      <c r="Z410">
        <f t="shared" si="111"/>
        <v>0</v>
      </c>
      <c r="AA410">
        <f t="shared" si="111"/>
        <v>0</v>
      </c>
      <c r="AB410">
        <f t="shared" si="111"/>
        <v>0</v>
      </c>
      <c r="AC410">
        <f t="shared" si="111"/>
        <v>0</v>
      </c>
      <c r="AD410" t="e" vm="1">
        <f t="shared" si="104"/>
        <v>#VALUE!</v>
      </c>
      <c r="AF410" s="175" t="e" vm="1">
        <f t="shared" si="105"/>
        <v>#VALUE!</v>
      </c>
      <c r="AG410" s="175">
        <f t="shared" si="105"/>
        <v>0</v>
      </c>
      <c r="AH410" t="e" vm="1">
        <f t="shared" si="112"/>
        <v>#VALUE!</v>
      </c>
    </row>
    <row r="411" spans="1:34" ht="55.15">
      <c r="A411" t="s">
        <v>527</v>
      </c>
      <c r="B411" t="s">
        <v>527</v>
      </c>
      <c r="C411" s="172" t="s">
        <v>99</v>
      </c>
      <c r="D411" s="172" t="s">
        <v>104</v>
      </c>
      <c r="E411" t="s">
        <v>263</v>
      </c>
      <c r="F411" t="s">
        <v>105</v>
      </c>
      <c r="G411" cm="1">
        <f t="array" ref="G411">IF(OR(ISERROR($I$2),ISERROR($J$2),ISERROR($K$2)),0,IF(
    IF(SUMPRODUCT((TRIM(_xlfn.TEXTSPLIT(C411,"• "))&lt;&gt;"")*COUNTIF(J:J,SUBSTITUTE(TRIM(_xlfn.TEXTSPLIT(C411,"• ")),CHAR(10),"")))&gt;0,1,IF(C411="All",1,0))
    +
    IF(SUMPRODUCT((TRIM(_xlfn.TEXTSPLIT(E411,","))&lt;&gt;"")*COUNTIF(K:K,TRIM(_xlfn.TEXTSPLIT(E411,","))))&gt;0,1,IF(E411="All",1,0))
    +
    IF(SUMPRODUCT((TRIM(_xlfn.TEXTSPLIT(D411,"• "))&lt;&gt;"")*COUNTIF(I:I,SUBSTITUTE(TRIM(_xlfn.TEXTSPLIT(D411,"• ")),CHAR(10),"")))&gt;0,1,IF(D411="All",1,0))
    =3,
    1,
    IF(F411="All",1,0)
))</f>
        <v>0</v>
      </c>
      <c r="N411" t="e" vm="1">
        <f t="shared" si="110"/>
        <v>#VALUE!</v>
      </c>
      <c r="O411">
        <f t="shared" si="109"/>
        <v>0</v>
      </c>
      <c r="P411">
        <f t="shared" si="109"/>
        <v>0</v>
      </c>
      <c r="Q411">
        <f t="shared" si="109"/>
        <v>0</v>
      </c>
      <c r="R411">
        <f t="shared" si="109"/>
        <v>0</v>
      </c>
      <c r="S411">
        <f t="shared" si="109"/>
        <v>0</v>
      </c>
      <c r="W411" t="e" vm="1">
        <f t="shared" si="103"/>
        <v>#VALUE!</v>
      </c>
      <c r="Y411" t="e" vm="1">
        <f t="shared" si="111"/>
        <v>#VALUE!</v>
      </c>
      <c r="Z411">
        <f t="shared" si="111"/>
        <v>0</v>
      </c>
      <c r="AA411">
        <f t="shared" si="111"/>
        <v>0</v>
      </c>
      <c r="AB411">
        <f t="shared" si="111"/>
        <v>0</v>
      </c>
      <c r="AC411">
        <f t="shared" si="111"/>
        <v>0</v>
      </c>
      <c r="AD411" t="e" vm="1">
        <f t="shared" si="104"/>
        <v>#VALUE!</v>
      </c>
      <c r="AF411" s="175" t="e" vm="1">
        <f t="shared" si="105"/>
        <v>#VALUE!</v>
      </c>
      <c r="AG411" s="175">
        <f t="shared" si="105"/>
        <v>0</v>
      </c>
      <c r="AH411" t="e" vm="1">
        <f t="shared" si="112"/>
        <v>#VALUE!</v>
      </c>
    </row>
    <row r="412" spans="1:34" ht="55.15">
      <c r="A412" t="s">
        <v>528</v>
      </c>
      <c r="B412" t="s">
        <v>528</v>
      </c>
      <c r="C412" s="172" t="s">
        <v>99</v>
      </c>
      <c r="D412" s="172" t="s">
        <v>104</v>
      </c>
      <c r="E412" t="s">
        <v>263</v>
      </c>
      <c r="F412" t="s">
        <v>105</v>
      </c>
      <c r="G412" cm="1">
        <f t="array" ref="G412">IF(OR(ISERROR($I$2),ISERROR($J$2),ISERROR($K$2)),0,IF(
    IF(SUMPRODUCT((TRIM(_xlfn.TEXTSPLIT(C412,"• "))&lt;&gt;"")*COUNTIF(J:J,SUBSTITUTE(TRIM(_xlfn.TEXTSPLIT(C412,"• ")),CHAR(10),"")))&gt;0,1,IF(C412="All",1,0))
    +
    IF(SUMPRODUCT((TRIM(_xlfn.TEXTSPLIT(E412,","))&lt;&gt;"")*COUNTIF(K:K,TRIM(_xlfn.TEXTSPLIT(E412,","))))&gt;0,1,IF(E412="All",1,0))
    +
    IF(SUMPRODUCT((TRIM(_xlfn.TEXTSPLIT(D412,"• "))&lt;&gt;"")*COUNTIF(I:I,SUBSTITUTE(TRIM(_xlfn.TEXTSPLIT(D412,"• ")),CHAR(10),"")))&gt;0,1,IF(D412="All",1,0))
    =3,
    1,
    IF(F412="All",1,0)
))</f>
        <v>0</v>
      </c>
      <c r="N412" t="e" vm="1">
        <f t="shared" si="110"/>
        <v>#VALUE!</v>
      </c>
      <c r="O412">
        <f t="shared" si="109"/>
        <v>0</v>
      </c>
      <c r="P412">
        <f t="shared" si="109"/>
        <v>0</v>
      </c>
      <c r="Q412">
        <f t="shared" si="109"/>
        <v>0</v>
      </c>
      <c r="R412">
        <f t="shared" si="109"/>
        <v>0</v>
      </c>
      <c r="S412">
        <f t="shared" si="109"/>
        <v>0</v>
      </c>
      <c r="W412" t="e" vm="1">
        <f t="shared" si="103"/>
        <v>#VALUE!</v>
      </c>
      <c r="Y412" t="e" vm="1">
        <f t="shared" si="111"/>
        <v>#VALUE!</v>
      </c>
      <c r="Z412">
        <f t="shared" si="111"/>
        <v>0</v>
      </c>
      <c r="AA412">
        <f t="shared" si="111"/>
        <v>0</v>
      </c>
      <c r="AB412">
        <f t="shared" si="111"/>
        <v>0</v>
      </c>
      <c r="AC412">
        <f t="shared" si="111"/>
        <v>0</v>
      </c>
      <c r="AD412" t="e" vm="1">
        <f t="shared" si="104"/>
        <v>#VALUE!</v>
      </c>
      <c r="AF412" s="175" t="e" vm="1">
        <f t="shared" si="105"/>
        <v>#VALUE!</v>
      </c>
      <c r="AG412" s="175">
        <f t="shared" si="105"/>
        <v>0</v>
      </c>
      <c r="AH412" t="e" vm="1">
        <f t="shared" si="112"/>
        <v>#VALUE!</v>
      </c>
    </row>
    <row r="413" spans="1:34" ht="55.15">
      <c r="A413" t="s">
        <v>529</v>
      </c>
      <c r="B413" t="s">
        <v>529</v>
      </c>
      <c r="C413" s="172" t="s">
        <v>99</v>
      </c>
      <c r="D413" s="172" t="s">
        <v>104</v>
      </c>
      <c r="E413" t="s">
        <v>263</v>
      </c>
      <c r="F413" t="s">
        <v>105</v>
      </c>
      <c r="G413" cm="1">
        <f t="array" ref="G413">IF(OR(ISERROR($I$2),ISERROR($J$2),ISERROR($K$2)),0,IF(
    IF(SUMPRODUCT((TRIM(_xlfn.TEXTSPLIT(C413,"• "))&lt;&gt;"")*COUNTIF(J:J,SUBSTITUTE(TRIM(_xlfn.TEXTSPLIT(C413,"• ")),CHAR(10),"")))&gt;0,1,IF(C413="All",1,0))
    +
    IF(SUMPRODUCT((TRIM(_xlfn.TEXTSPLIT(E413,","))&lt;&gt;"")*COUNTIF(K:K,TRIM(_xlfn.TEXTSPLIT(E413,","))))&gt;0,1,IF(E413="All",1,0))
    +
    IF(SUMPRODUCT((TRIM(_xlfn.TEXTSPLIT(D413,"• "))&lt;&gt;"")*COUNTIF(I:I,SUBSTITUTE(TRIM(_xlfn.TEXTSPLIT(D413,"• ")),CHAR(10),"")))&gt;0,1,IF(D413="All",1,0))
    =3,
    1,
    IF(F413="All",1,0)
))</f>
        <v>0</v>
      </c>
      <c r="N413" t="e" vm="1">
        <f t="shared" si="110"/>
        <v>#VALUE!</v>
      </c>
      <c r="O413">
        <f t="shared" ref="O413:S422" si="113">IF(O$1="",0,IF(ISNUMBER(SEARCH(O$1,$D413)),1,0))</f>
        <v>0</v>
      </c>
      <c r="P413">
        <f t="shared" si="113"/>
        <v>0</v>
      </c>
      <c r="Q413">
        <f t="shared" si="113"/>
        <v>0</v>
      </c>
      <c r="R413">
        <f t="shared" si="113"/>
        <v>0</v>
      </c>
      <c r="S413">
        <f t="shared" si="113"/>
        <v>0</v>
      </c>
      <c r="W413" t="e" vm="1">
        <f t="shared" si="103"/>
        <v>#VALUE!</v>
      </c>
      <c r="Y413" t="e" vm="1">
        <f t="shared" si="111"/>
        <v>#VALUE!</v>
      </c>
      <c r="Z413">
        <f t="shared" si="111"/>
        <v>0</v>
      </c>
      <c r="AA413">
        <f t="shared" si="111"/>
        <v>0</v>
      </c>
      <c r="AB413">
        <f t="shared" si="111"/>
        <v>0</v>
      </c>
      <c r="AC413">
        <f t="shared" si="111"/>
        <v>0</v>
      </c>
      <c r="AD413" t="e" vm="1">
        <f t="shared" si="104"/>
        <v>#VALUE!</v>
      </c>
      <c r="AF413" s="175" t="e" vm="1">
        <f t="shared" si="105"/>
        <v>#VALUE!</v>
      </c>
      <c r="AG413" s="175">
        <f t="shared" si="105"/>
        <v>0</v>
      </c>
      <c r="AH413" t="e" vm="1">
        <f t="shared" si="112"/>
        <v>#VALUE!</v>
      </c>
    </row>
    <row r="414" spans="1:34" ht="55.15">
      <c r="A414" t="s">
        <v>530</v>
      </c>
      <c r="B414" t="s">
        <v>530</v>
      </c>
      <c r="C414" s="172" t="s">
        <v>99</v>
      </c>
      <c r="D414" s="172" t="s">
        <v>104</v>
      </c>
      <c r="E414" t="s">
        <v>263</v>
      </c>
      <c r="F414" t="s">
        <v>105</v>
      </c>
      <c r="G414" cm="1">
        <f t="array" ref="G414">IF(OR(ISERROR($I$2),ISERROR($J$2),ISERROR($K$2)),0,IF(
    IF(SUMPRODUCT((TRIM(_xlfn.TEXTSPLIT(C414,"• "))&lt;&gt;"")*COUNTIF(J:J,SUBSTITUTE(TRIM(_xlfn.TEXTSPLIT(C414,"• ")),CHAR(10),"")))&gt;0,1,IF(C414="All",1,0))
    +
    IF(SUMPRODUCT((TRIM(_xlfn.TEXTSPLIT(E414,","))&lt;&gt;"")*COUNTIF(K:K,TRIM(_xlfn.TEXTSPLIT(E414,","))))&gt;0,1,IF(E414="All",1,0))
    +
    IF(SUMPRODUCT((TRIM(_xlfn.TEXTSPLIT(D414,"• "))&lt;&gt;"")*COUNTIF(I:I,SUBSTITUTE(TRIM(_xlfn.TEXTSPLIT(D414,"• ")),CHAR(10),"")))&gt;0,1,IF(D414="All",1,0))
    =3,
    1,
    IF(F414="All",1,0)
))</f>
        <v>0</v>
      </c>
      <c r="N414" t="e" vm="1">
        <f t="shared" si="110"/>
        <v>#VALUE!</v>
      </c>
      <c r="O414">
        <f t="shared" si="113"/>
        <v>0</v>
      </c>
      <c r="P414">
        <f t="shared" si="113"/>
        <v>0</v>
      </c>
      <c r="Q414">
        <f t="shared" si="113"/>
        <v>0</v>
      </c>
      <c r="R414">
        <f t="shared" si="113"/>
        <v>0</v>
      </c>
      <c r="S414">
        <f t="shared" si="113"/>
        <v>0</v>
      </c>
      <c r="W414" t="e" vm="1">
        <f t="shared" si="103"/>
        <v>#VALUE!</v>
      </c>
      <c r="Y414" t="e" vm="1">
        <f t="shared" si="111"/>
        <v>#VALUE!</v>
      </c>
      <c r="Z414">
        <f t="shared" si="111"/>
        <v>0</v>
      </c>
      <c r="AA414">
        <f t="shared" si="111"/>
        <v>0</v>
      </c>
      <c r="AB414">
        <f t="shared" si="111"/>
        <v>0</v>
      </c>
      <c r="AC414">
        <f t="shared" si="111"/>
        <v>0</v>
      </c>
      <c r="AD414" t="e" vm="1">
        <f t="shared" si="104"/>
        <v>#VALUE!</v>
      </c>
      <c r="AF414" s="175" t="e" vm="1">
        <f t="shared" si="105"/>
        <v>#VALUE!</v>
      </c>
      <c r="AG414" s="175">
        <f t="shared" si="105"/>
        <v>0</v>
      </c>
      <c r="AH414" t="e" vm="1">
        <f t="shared" si="112"/>
        <v>#VALUE!</v>
      </c>
    </row>
    <row r="415" spans="1:34" ht="55.15">
      <c r="A415" t="s">
        <v>531</v>
      </c>
      <c r="B415" t="s">
        <v>531</v>
      </c>
      <c r="C415" s="172" t="s">
        <v>99</v>
      </c>
      <c r="D415" s="172" t="s">
        <v>104</v>
      </c>
      <c r="E415" t="s">
        <v>263</v>
      </c>
      <c r="F415" t="s">
        <v>105</v>
      </c>
      <c r="G415" cm="1">
        <f t="array" ref="G415">IF(OR(ISERROR($I$2),ISERROR($J$2),ISERROR($K$2)),0,IF(
    IF(SUMPRODUCT((TRIM(_xlfn.TEXTSPLIT(C415,"• "))&lt;&gt;"")*COUNTIF(J:J,SUBSTITUTE(TRIM(_xlfn.TEXTSPLIT(C415,"• ")),CHAR(10),"")))&gt;0,1,IF(C415="All",1,0))
    +
    IF(SUMPRODUCT((TRIM(_xlfn.TEXTSPLIT(E415,","))&lt;&gt;"")*COUNTIF(K:K,TRIM(_xlfn.TEXTSPLIT(E415,","))))&gt;0,1,IF(E415="All",1,0))
    +
    IF(SUMPRODUCT((TRIM(_xlfn.TEXTSPLIT(D415,"• "))&lt;&gt;"")*COUNTIF(I:I,SUBSTITUTE(TRIM(_xlfn.TEXTSPLIT(D415,"• ")),CHAR(10),"")))&gt;0,1,IF(D415="All",1,0))
    =3,
    1,
    IF(F415="All",1,0)
))</f>
        <v>0</v>
      </c>
      <c r="N415" t="e" vm="1">
        <f t="shared" si="110"/>
        <v>#VALUE!</v>
      </c>
      <c r="O415">
        <f t="shared" si="113"/>
        <v>0</v>
      </c>
      <c r="P415">
        <f t="shared" si="113"/>
        <v>0</v>
      </c>
      <c r="Q415">
        <f t="shared" si="113"/>
        <v>0</v>
      </c>
      <c r="R415">
        <f t="shared" si="113"/>
        <v>0</v>
      </c>
      <c r="S415">
        <f t="shared" si="113"/>
        <v>0</v>
      </c>
      <c r="W415" t="e" vm="1">
        <f t="shared" si="103"/>
        <v>#VALUE!</v>
      </c>
      <c r="Y415" t="e" vm="1">
        <f t="shared" si="111"/>
        <v>#VALUE!</v>
      </c>
      <c r="Z415">
        <f t="shared" si="111"/>
        <v>0</v>
      </c>
      <c r="AA415">
        <f t="shared" si="111"/>
        <v>0</v>
      </c>
      <c r="AB415">
        <f t="shared" si="111"/>
        <v>0</v>
      </c>
      <c r="AC415">
        <f t="shared" si="111"/>
        <v>0</v>
      </c>
      <c r="AD415" t="e" vm="1">
        <f t="shared" si="104"/>
        <v>#VALUE!</v>
      </c>
      <c r="AF415" s="175" t="e" vm="1">
        <f t="shared" si="105"/>
        <v>#VALUE!</v>
      </c>
      <c r="AG415" s="175">
        <f t="shared" si="105"/>
        <v>0</v>
      </c>
      <c r="AH415" t="e" vm="1">
        <f t="shared" si="112"/>
        <v>#VALUE!</v>
      </c>
    </row>
    <row r="416" spans="1:34" ht="41.45">
      <c r="A416" t="s">
        <v>532</v>
      </c>
      <c r="B416" t="s">
        <v>532</v>
      </c>
      <c r="C416" s="172" t="s">
        <v>367</v>
      </c>
      <c r="D416" s="172" t="s">
        <v>104</v>
      </c>
      <c r="E416" t="s">
        <v>263</v>
      </c>
      <c r="F416" t="s">
        <v>105</v>
      </c>
      <c r="G416" cm="1">
        <f t="array" ref="G416">IF(OR(ISERROR($I$2),ISERROR($J$2),ISERROR($K$2)),0,IF(
    IF(SUMPRODUCT((TRIM(_xlfn.TEXTSPLIT(C416,"• "))&lt;&gt;"")*COUNTIF(J:J,SUBSTITUTE(TRIM(_xlfn.TEXTSPLIT(C416,"• ")),CHAR(10),"")))&gt;0,1,IF(C416="All",1,0))
    +
    IF(SUMPRODUCT((TRIM(_xlfn.TEXTSPLIT(E416,","))&lt;&gt;"")*COUNTIF(K:K,TRIM(_xlfn.TEXTSPLIT(E416,","))))&gt;0,1,IF(E416="All",1,0))
    +
    IF(SUMPRODUCT((TRIM(_xlfn.TEXTSPLIT(D416,"• "))&lt;&gt;"")*COUNTIF(I:I,SUBSTITUTE(TRIM(_xlfn.TEXTSPLIT(D416,"• ")),CHAR(10),"")))&gt;0,1,IF(D416="All",1,0))
    =3,
    1,
    IF(F416="All",1,0)
))</f>
        <v>0</v>
      </c>
      <c r="N416" t="e" vm="1">
        <f t="shared" si="110"/>
        <v>#VALUE!</v>
      </c>
      <c r="O416">
        <f t="shared" si="113"/>
        <v>0</v>
      </c>
      <c r="P416">
        <f t="shared" si="113"/>
        <v>0</v>
      </c>
      <c r="Q416">
        <f t="shared" si="113"/>
        <v>0</v>
      </c>
      <c r="R416">
        <f t="shared" si="113"/>
        <v>0</v>
      </c>
      <c r="S416">
        <f t="shared" si="113"/>
        <v>0</v>
      </c>
      <c r="W416" t="e" vm="1">
        <f t="shared" si="103"/>
        <v>#VALUE!</v>
      </c>
      <c r="Y416" t="e" vm="1">
        <f t="shared" si="111"/>
        <v>#VALUE!</v>
      </c>
      <c r="Z416">
        <f t="shared" si="111"/>
        <v>0</v>
      </c>
      <c r="AA416">
        <f t="shared" si="111"/>
        <v>0</v>
      </c>
      <c r="AB416">
        <f t="shared" si="111"/>
        <v>0</v>
      </c>
      <c r="AC416">
        <f t="shared" si="111"/>
        <v>0</v>
      </c>
      <c r="AD416" t="e" vm="1">
        <f t="shared" si="104"/>
        <v>#VALUE!</v>
      </c>
      <c r="AF416" s="175" t="e" vm="1">
        <f t="shared" si="105"/>
        <v>#VALUE!</v>
      </c>
      <c r="AG416" s="175">
        <f t="shared" si="105"/>
        <v>0</v>
      </c>
      <c r="AH416" t="e" vm="1">
        <f t="shared" si="112"/>
        <v>#VALUE!</v>
      </c>
    </row>
    <row r="417" spans="1:34" ht="55.15">
      <c r="A417" t="s">
        <v>533</v>
      </c>
      <c r="B417" t="s">
        <v>533</v>
      </c>
      <c r="C417" s="172" t="s">
        <v>99</v>
      </c>
      <c r="D417" s="172" t="s">
        <v>104</v>
      </c>
      <c r="E417" t="s">
        <v>263</v>
      </c>
      <c r="F417" t="s">
        <v>105</v>
      </c>
      <c r="G417" cm="1">
        <f t="array" ref="G417">IF(OR(ISERROR($I$2),ISERROR($J$2),ISERROR($K$2)),0,IF(
    IF(SUMPRODUCT((TRIM(_xlfn.TEXTSPLIT(C417,"• "))&lt;&gt;"")*COUNTIF(J:J,SUBSTITUTE(TRIM(_xlfn.TEXTSPLIT(C417,"• ")),CHAR(10),"")))&gt;0,1,IF(C417="All",1,0))
    +
    IF(SUMPRODUCT((TRIM(_xlfn.TEXTSPLIT(E417,","))&lt;&gt;"")*COUNTIF(K:K,TRIM(_xlfn.TEXTSPLIT(E417,","))))&gt;0,1,IF(E417="All",1,0))
    +
    IF(SUMPRODUCT((TRIM(_xlfn.TEXTSPLIT(D417,"• "))&lt;&gt;"")*COUNTIF(I:I,SUBSTITUTE(TRIM(_xlfn.TEXTSPLIT(D417,"• ")),CHAR(10),"")))&gt;0,1,IF(D417="All",1,0))
    =3,
    1,
    IF(F417="All",1,0)
))</f>
        <v>0</v>
      </c>
      <c r="N417" t="e" vm="1">
        <f t="shared" si="110"/>
        <v>#VALUE!</v>
      </c>
      <c r="O417">
        <f t="shared" si="113"/>
        <v>0</v>
      </c>
      <c r="P417">
        <f t="shared" si="113"/>
        <v>0</v>
      </c>
      <c r="Q417">
        <f t="shared" si="113"/>
        <v>0</v>
      </c>
      <c r="R417">
        <f t="shared" si="113"/>
        <v>0</v>
      </c>
      <c r="S417">
        <f t="shared" si="113"/>
        <v>0</v>
      </c>
      <c r="W417" t="e" vm="1">
        <f t="shared" si="103"/>
        <v>#VALUE!</v>
      </c>
      <c r="Y417" t="e" vm="1">
        <f t="shared" ref="Y417:AC426" si="114">IF(Y$1="",0,IF(ISNUMBER(SEARCH(Y$1,$C417)),1,0))</f>
        <v>#VALUE!</v>
      </c>
      <c r="Z417">
        <f t="shared" si="114"/>
        <v>0</v>
      </c>
      <c r="AA417">
        <f t="shared" si="114"/>
        <v>0</v>
      </c>
      <c r="AB417">
        <f t="shared" si="114"/>
        <v>0</v>
      </c>
      <c r="AC417">
        <f t="shared" si="114"/>
        <v>0</v>
      </c>
      <c r="AD417" t="e" vm="1">
        <f t="shared" si="104"/>
        <v>#VALUE!</v>
      </c>
      <c r="AF417" s="175" t="e" vm="1">
        <f t="shared" si="105"/>
        <v>#VALUE!</v>
      </c>
      <c r="AG417" s="175">
        <f t="shared" si="105"/>
        <v>0</v>
      </c>
      <c r="AH417" t="e" vm="1">
        <f t="shared" si="112"/>
        <v>#VALUE!</v>
      </c>
    </row>
    <row r="418" spans="1:34" ht="55.15">
      <c r="A418" t="s">
        <v>534</v>
      </c>
      <c r="B418" t="s">
        <v>534</v>
      </c>
      <c r="C418" s="172" t="s">
        <v>99</v>
      </c>
      <c r="D418" s="172" t="s">
        <v>104</v>
      </c>
      <c r="E418" t="s">
        <v>263</v>
      </c>
      <c r="F418" t="s">
        <v>105</v>
      </c>
      <c r="G418" cm="1">
        <f t="array" ref="G418">IF(OR(ISERROR($I$2),ISERROR($J$2),ISERROR($K$2)),0,IF(
    IF(SUMPRODUCT((TRIM(_xlfn.TEXTSPLIT(C418,"• "))&lt;&gt;"")*COUNTIF(J:J,SUBSTITUTE(TRIM(_xlfn.TEXTSPLIT(C418,"• ")),CHAR(10),"")))&gt;0,1,IF(C418="All",1,0))
    +
    IF(SUMPRODUCT((TRIM(_xlfn.TEXTSPLIT(E418,","))&lt;&gt;"")*COUNTIF(K:K,TRIM(_xlfn.TEXTSPLIT(E418,","))))&gt;0,1,IF(E418="All",1,0))
    +
    IF(SUMPRODUCT((TRIM(_xlfn.TEXTSPLIT(D418,"• "))&lt;&gt;"")*COUNTIF(I:I,SUBSTITUTE(TRIM(_xlfn.TEXTSPLIT(D418,"• ")),CHAR(10),"")))&gt;0,1,IF(D418="All",1,0))
    =3,
    1,
    IF(F418="All",1,0)
))</f>
        <v>0</v>
      </c>
      <c r="N418" t="e" vm="1">
        <f t="shared" si="110"/>
        <v>#VALUE!</v>
      </c>
      <c r="O418">
        <f t="shared" si="113"/>
        <v>0</v>
      </c>
      <c r="P418">
        <f t="shared" si="113"/>
        <v>0</v>
      </c>
      <c r="Q418">
        <f t="shared" si="113"/>
        <v>0</v>
      </c>
      <c r="R418">
        <f t="shared" si="113"/>
        <v>0</v>
      </c>
      <c r="S418">
        <f t="shared" si="113"/>
        <v>0</v>
      </c>
      <c r="W418" t="e" vm="1">
        <f t="shared" si="103"/>
        <v>#VALUE!</v>
      </c>
      <c r="Y418" t="e" vm="1">
        <f t="shared" si="114"/>
        <v>#VALUE!</v>
      </c>
      <c r="Z418">
        <f t="shared" si="114"/>
        <v>0</v>
      </c>
      <c r="AA418">
        <f t="shared" si="114"/>
        <v>0</v>
      </c>
      <c r="AB418">
        <f t="shared" si="114"/>
        <v>0</v>
      </c>
      <c r="AC418">
        <f t="shared" si="114"/>
        <v>0</v>
      </c>
      <c r="AD418" t="e" vm="1">
        <f t="shared" si="104"/>
        <v>#VALUE!</v>
      </c>
      <c r="AF418" s="175" t="e" vm="1">
        <f t="shared" si="105"/>
        <v>#VALUE!</v>
      </c>
      <c r="AG418" s="175">
        <f t="shared" si="105"/>
        <v>0</v>
      </c>
      <c r="AH418" t="e" vm="1">
        <f t="shared" si="112"/>
        <v>#VALUE!</v>
      </c>
    </row>
    <row r="419" spans="1:34" ht="55.15">
      <c r="A419" t="s">
        <v>535</v>
      </c>
      <c r="B419" t="s">
        <v>535</v>
      </c>
      <c r="C419" s="172" t="s">
        <v>99</v>
      </c>
      <c r="D419" s="172" t="s">
        <v>104</v>
      </c>
      <c r="E419" t="s">
        <v>263</v>
      </c>
      <c r="F419" t="s">
        <v>105</v>
      </c>
      <c r="G419" cm="1">
        <f t="array" ref="G419">IF(OR(ISERROR($I$2),ISERROR($J$2),ISERROR($K$2)),0,IF(
    IF(SUMPRODUCT((TRIM(_xlfn.TEXTSPLIT(C419,"• "))&lt;&gt;"")*COUNTIF(J:J,SUBSTITUTE(TRIM(_xlfn.TEXTSPLIT(C419,"• ")),CHAR(10),"")))&gt;0,1,IF(C419="All",1,0))
    +
    IF(SUMPRODUCT((TRIM(_xlfn.TEXTSPLIT(E419,","))&lt;&gt;"")*COUNTIF(K:K,TRIM(_xlfn.TEXTSPLIT(E419,","))))&gt;0,1,IF(E419="All",1,0))
    +
    IF(SUMPRODUCT((TRIM(_xlfn.TEXTSPLIT(D419,"• "))&lt;&gt;"")*COUNTIF(I:I,SUBSTITUTE(TRIM(_xlfn.TEXTSPLIT(D419,"• ")),CHAR(10),"")))&gt;0,1,IF(D419="All",1,0))
    =3,
    1,
    IF(F419="All",1,0)
))</f>
        <v>0</v>
      </c>
      <c r="N419" t="e" vm="1">
        <f t="shared" si="110"/>
        <v>#VALUE!</v>
      </c>
      <c r="O419">
        <f t="shared" si="113"/>
        <v>0</v>
      </c>
      <c r="P419">
        <f t="shared" si="113"/>
        <v>0</v>
      </c>
      <c r="Q419">
        <f t="shared" si="113"/>
        <v>0</v>
      </c>
      <c r="R419">
        <f t="shared" si="113"/>
        <v>0</v>
      </c>
      <c r="S419">
        <f t="shared" si="113"/>
        <v>0</v>
      </c>
      <c r="W419" t="e" vm="1">
        <f t="shared" si="103"/>
        <v>#VALUE!</v>
      </c>
      <c r="Y419" t="e" vm="1">
        <f t="shared" si="114"/>
        <v>#VALUE!</v>
      </c>
      <c r="Z419">
        <f t="shared" si="114"/>
        <v>0</v>
      </c>
      <c r="AA419">
        <f t="shared" si="114"/>
        <v>0</v>
      </c>
      <c r="AB419">
        <f t="shared" si="114"/>
        <v>0</v>
      </c>
      <c r="AC419">
        <f t="shared" si="114"/>
        <v>0</v>
      </c>
      <c r="AD419" t="e" vm="1">
        <f t="shared" si="104"/>
        <v>#VALUE!</v>
      </c>
      <c r="AF419" s="175" t="e" vm="1">
        <f t="shared" ref="AF419:AG450" si="115">IF(AF$1="",0,IF(ISNUMBER(SEARCH(AF$1,$E419)),1,0))</f>
        <v>#VALUE!</v>
      </c>
      <c r="AG419" s="175">
        <f t="shared" si="115"/>
        <v>0</v>
      </c>
      <c r="AH419" t="e" vm="1">
        <f t="shared" si="112"/>
        <v>#VALUE!</v>
      </c>
    </row>
    <row r="420" spans="1:34" ht="55.15">
      <c r="A420" t="s">
        <v>536</v>
      </c>
      <c r="B420" t="s">
        <v>536</v>
      </c>
      <c r="C420" s="172" t="s">
        <v>99</v>
      </c>
      <c r="D420" s="172" t="s">
        <v>104</v>
      </c>
      <c r="E420" t="s">
        <v>263</v>
      </c>
      <c r="F420" t="s">
        <v>105</v>
      </c>
      <c r="G420" cm="1">
        <f t="array" ref="G420">IF(OR(ISERROR($I$2),ISERROR($J$2),ISERROR($K$2)),0,IF(
    IF(SUMPRODUCT((TRIM(_xlfn.TEXTSPLIT(C420,"• "))&lt;&gt;"")*COUNTIF(J:J,SUBSTITUTE(TRIM(_xlfn.TEXTSPLIT(C420,"• ")),CHAR(10),"")))&gt;0,1,IF(C420="All",1,0))
    +
    IF(SUMPRODUCT((TRIM(_xlfn.TEXTSPLIT(E420,","))&lt;&gt;"")*COUNTIF(K:K,TRIM(_xlfn.TEXTSPLIT(E420,","))))&gt;0,1,IF(E420="All",1,0))
    +
    IF(SUMPRODUCT((TRIM(_xlfn.TEXTSPLIT(D420,"• "))&lt;&gt;"")*COUNTIF(I:I,SUBSTITUTE(TRIM(_xlfn.TEXTSPLIT(D420,"• ")),CHAR(10),"")))&gt;0,1,IF(D420="All",1,0))
    =3,
    1,
    IF(F420="All",1,0)
))</f>
        <v>0</v>
      </c>
      <c r="N420" t="e" vm="1">
        <f t="shared" si="110"/>
        <v>#VALUE!</v>
      </c>
      <c r="O420">
        <f t="shared" si="113"/>
        <v>0</v>
      </c>
      <c r="P420">
        <f t="shared" si="113"/>
        <v>0</v>
      </c>
      <c r="Q420">
        <f t="shared" si="113"/>
        <v>0</v>
      </c>
      <c r="R420">
        <f t="shared" si="113"/>
        <v>0</v>
      </c>
      <c r="S420">
        <f t="shared" si="113"/>
        <v>0</v>
      </c>
      <c r="W420" t="e" vm="1">
        <f t="shared" si="103"/>
        <v>#VALUE!</v>
      </c>
      <c r="Y420" t="e" vm="1">
        <f t="shared" si="114"/>
        <v>#VALUE!</v>
      </c>
      <c r="Z420">
        <f t="shared" si="114"/>
        <v>0</v>
      </c>
      <c r="AA420">
        <f t="shared" si="114"/>
        <v>0</v>
      </c>
      <c r="AB420">
        <f t="shared" si="114"/>
        <v>0</v>
      </c>
      <c r="AC420">
        <f t="shared" si="114"/>
        <v>0</v>
      </c>
      <c r="AD420" t="e" vm="1">
        <f t="shared" si="104"/>
        <v>#VALUE!</v>
      </c>
      <c r="AF420" s="175" t="e" vm="1">
        <f t="shared" si="115"/>
        <v>#VALUE!</v>
      </c>
      <c r="AG420" s="175">
        <f t="shared" si="115"/>
        <v>0</v>
      </c>
      <c r="AH420" t="e" vm="1">
        <f t="shared" si="112"/>
        <v>#VALUE!</v>
      </c>
    </row>
    <row r="421" spans="1:34" ht="27.6">
      <c r="A421" t="s">
        <v>537</v>
      </c>
      <c r="B421" t="s">
        <v>537</v>
      </c>
      <c r="C421" s="172" t="s">
        <v>538</v>
      </c>
      <c r="D421" s="172" t="s">
        <v>153</v>
      </c>
      <c r="E421" t="s">
        <v>539</v>
      </c>
      <c r="F421" t="s">
        <v>540</v>
      </c>
      <c r="G421" cm="1">
        <f t="array" ref="G421">IF(OR(ISERROR($I$2),ISERROR($J$2),ISERROR($K$2)),0,IF(
    IF(SUMPRODUCT((TRIM(_xlfn.TEXTSPLIT(C421,"• "))&lt;&gt;"")*COUNTIF(J:J,SUBSTITUTE(TRIM(_xlfn.TEXTSPLIT(C421,"• ")),CHAR(10),"")))&gt;0,1,IF(C421="All",1,0))
    +
    IF(SUMPRODUCT((TRIM(_xlfn.TEXTSPLIT(E421,","))&lt;&gt;"")*COUNTIF(K:K,TRIM(_xlfn.TEXTSPLIT(E421,","))))&gt;0,1,IF(E421="All",1,0))
    +
    IF(SUMPRODUCT((TRIM(_xlfn.TEXTSPLIT(D421,"• "))&lt;&gt;"")*COUNTIF(I:I,SUBSTITUTE(TRIM(_xlfn.TEXTSPLIT(D421,"• ")),CHAR(10),"")))&gt;0,1,IF(D421="All",1,0))
    =3,
    1,
    IF(F421="All",1,0)
))</f>
        <v>0</v>
      </c>
      <c r="N421" t="e" vm="1">
        <f t="shared" si="110"/>
        <v>#VALUE!</v>
      </c>
      <c r="O421">
        <f t="shared" si="113"/>
        <v>0</v>
      </c>
      <c r="P421">
        <f t="shared" si="113"/>
        <v>0</v>
      </c>
      <c r="Q421">
        <f t="shared" si="113"/>
        <v>0</v>
      </c>
      <c r="R421">
        <f t="shared" si="113"/>
        <v>0</v>
      </c>
      <c r="S421">
        <f t="shared" si="113"/>
        <v>0</v>
      </c>
      <c r="W421" t="e" vm="1">
        <f t="shared" si="103"/>
        <v>#VALUE!</v>
      </c>
      <c r="Y421" t="e" vm="1">
        <f t="shared" si="114"/>
        <v>#VALUE!</v>
      </c>
      <c r="Z421">
        <f t="shared" si="114"/>
        <v>0</v>
      </c>
      <c r="AA421">
        <f t="shared" si="114"/>
        <v>0</v>
      </c>
      <c r="AB421">
        <f t="shared" si="114"/>
        <v>0</v>
      </c>
      <c r="AC421">
        <f t="shared" si="114"/>
        <v>0</v>
      </c>
      <c r="AD421" t="e" vm="1">
        <f t="shared" si="104"/>
        <v>#VALUE!</v>
      </c>
      <c r="AF421" s="175" t="e" vm="1">
        <f t="shared" si="115"/>
        <v>#VALUE!</v>
      </c>
      <c r="AG421" s="175">
        <f t="shared" si="115"/>
        <v>0</v>
      </c>
      <c r="AH421" t="e" vm="1">
        <f t="shared" si="112"/>
        <v>#VALUE!</v>
      </c>
    </row>
    <row r="422" spans="1:34" ht="27.6">
      <c r="A422" t="s">
        <v>541</v>
      </c>
      <c r="B422" t="s">
        <v>541</v>
      </c>
      <c r="C422" s="172" t="s">
        <v>538</v>
      </c>
      <c r="D422" s="172" t="s">
        <v>153</v>
      </c>
      <c r="E422" t="s">
        <v>539</v>
      </c>
      <c r="F422" t="s">
        <v>540</v>
      </c>
      <c r="G422" cm="1">
        <f t="array" ref="G422">IF(OR(ISERROR($I$2),ISERROR($J$2),ISERROR($K$2)),0,IF(
    IF(SUMPRODUCT((TRIM(_xlfn.TEXTSPLIT(C422,"• "))&lt;&gt;"")*COUNTIF(J:J,SUBSTITUTE(TRIM(_xlfn.TEXTSPLIT(C422,"• ")),CHAR(10),"")))&gt;0,1,IF(C422="All",1,0))
    +
    IF(SUMPRODUCT((TRIM(_xlfn.TEXTSPLIT(E422,","))&lt;&gt;"")*COUNTIF(K:K,TRIM(_xlfn.TEXTSPLIT(E422,","))))&gt;0,1,IF(E422="All",1,0))
    +
    IF(SUMPRODUCT((TRIM(_xlfn.TEXTSPLIT(D422,"• "))&lt;&gt;"")*COUNTIF(I:I,SUBSTITUTE(TRIM(_xlfn.TEXTSPLIT(D422,"• ")),CHAR(10),"")))&gt;0,1,IF(D422="All",1,0))
    =3,
    1,
    IF(F422="All",1,0)
))</f>
        <v>0</v>
      </c>
      <c r="N422" t="e" vm="1">
        <f t="shared" si="110"/>
        <v>#VALUE!</v>
      </c>
      <c r="O422">
        <f t="shared" si="113"/>
        <v>0</v>
      </c>
      <c r="P422">
        <f t="shared" si="113"/>
        <v>0</v>
      </c>
      <c r="Q422">
        <f t="shared" si="113"/>
        <v>0</v>
      </c>
      <c r="R422">
        <f t="shared" si="113"/>
        <v>0</v>
      </c>
      <c r="S422">
        <f t="shared" si="113"/>
        <v>0</v>
      </c>
      <c r="W422" t="e" vm="1">
        <f t="shared" si="103"/>
        <v>#VALUE!</v>
      </c>
      <c r="Y422" t="e" vm="1">
        <f t="shared" si="114"/>
        <v>#VALUE!</v>
      </c>
      <c r="Z422">
        <f t="shared" si="114"/>
        <v>0</v>
      </c>
      <c r="AA422">
        <f t="shared" si="114"/>
        <v>0</v>
      </c>
      <c r="AB422">
        <f t="shared" si="114"/>
        <v>0</v>
      </c>
      <c r="AC422">
        <f t="shared" si="114"/>
        <v>0</v>
      </c>
      <c r="AD422" t="e" vm="1">
        <f t="shared" si="104"/>
        <v>#VALUE!</v>
      </c>
      <c r="AF422" s="175" t="e" vm="1">
        <f t="shared" si="115"/>
        <v>#VALUE!</v>
      </c>
      <c r="AG422" s="175">
        <f t="shared" si="115"/>
        <v>0</v>
      </c>
      <c r="AH422" t="e" vm="1">
        <f t="shared" si="112"/>
        <v>#VALUE!</v>
      </c>
    </row>
    <row r="423" spans="1:34" ht="27.6">
      <c r="A423" t="s">
        <v>542</v>
      </c>
      <c r="B423" t="s">
        <v>542</v>
      </c>
      <c r="C423" s="172" t="s">
        <v>538</v>
      </c>
      <c r="D423" s="172" t="s">
        <v>153</v>
      </c>
      <c r="E423" t="s">
        <v>539</v>
      </c>
      <c r="F423" t="s">
        <v>540</v>
      </c>
      <c r="G423" cm="1">
        <f t="array" ref="G423">IF(OR(ISERROR($I$2),ISERROR($J$2),ISERROR($K$2)),0,IF(
    IF(SUMPRODUCT((TRIM(_xlfn.TEXTSPLIT(C423,"• "))&lt;&gt;"")*COUNTIF(J:J,SUBSTITUTE(TRIM(_xlfn.TEXTSPLIT(C423,"• ")),CHAR(10),"")))&gt;0,1,IF(C423="All",1,0))
    +
    IF(SUMPRODUCT((TRIM(_xlfn.TEXTSPLIT(E423,","))&lt;&gt;"")*COUNTIF(K:K,TRIM(_xlfn.TEXTSPLIT(E423,","))))&gt;0,1,IF(E423="All",1,0))
    +
    IF(SUMPRODUCT((TRIM(_xlfn.TEXTSPLIT(D423,"• "))&lt;&gt;"")*COUNTIF(I:I,SUBSTITUTE(TRIM(_xlfn.TEXTSPLIT(D423,"• ")),CHAR(10),"")))&gt;0,1,IF(D423="All",1,0))
    =3,
    1,
    IF(F423="All",1,0)
))</f>
        <v>0</v>
      </c>
      <c r="N423" t="e" vm="1">
        <f t="shared" si="110"/>
        <v>#VALUE!</v>
      </c>
      <c r="O423">
        <f t="shared" ref="O423:S432" si="116">IF(O$1="",0,IF(ISNUMBER(SEARCH(O$1,$D423)),1,0))</f>
        <v>0</v>
      </c>
      <c r="P423">
        <f t="shared" si="116"/>
        <v>0</v>
      </c>
      <c r="Q423">
        <f t="shared" si="116"/>
        <v>0</v>
      </c>
      <c r="R423">
        <f t="shared" si="116"/>
        <v>0</v>
      </c>
      <c r="S423">
        <f t="shared" si="116"/>
        <v>0</v>
      </c>
      <c r="W423" t="e" vm="1">
        <f t="shared" si="103"/>
        <v>#VALUE!</v>
      </c>
      <c r="Y423" t="e" vm="1">
        <f t="shared" si="114"/>
        <v>#VALUE!</v>
      </c>
      <c r="Z423">
        <f t="shared" si="114"/>
        <v>0</v>
      </c>
      <c r="AA423">
        <f t="shared" si="114"/>
        <v>0</v>
      </c>
      <c r="AB423">
        <f t="shared" si="114"/>
        <v>0</v>
      </c>
      <c r="AC423">
        <f t="shared" si="114"/>
        <v>0</v>
      </c>
      <c r="AD423" t="e" vm="1">
        <f t="shared" si="104"/>
        <v>#VALUE!</v>
      </c>
      <c r="AF423" s="175" t="e" vm="1">
        <f t="shared" si="115"/>
        <v>#VALUE!</v>
      </c>
      <c r="AG423" s="175">
        <f t="shared" si="115"/>
        <v>0</v>
      </c>
      <c r="AH423" t="e" vm="1">
        <f t="shared" si="112"/>
        <v>#VALUE!</v>
      </c>
    </row>
    <row r="424" spans="1:34" ht="27.6">
      <c r="A424" t="s">
        <v>543</v>
      </c>
      <c r="B424" t="s">
        <v>543</v>
      </c>
      <c r="C424" s="172" t="s">
        <v>538</v>
      </c>
      <c r="D424" s="172" t="s">
        <v>153</v>
      </c>
      <c r="E424" t="s">
        <v>539</v>
      </c>
      <c r="F424" t="s">
        <v>540</v>
      </c>
      <c r="G424" cm="1">
        <f t="array" ref="G424">IF(OR(ISERROR($I$2),ISERROR($J$2),ISERROR($K$2)),0,IF(
    IF(SUMPRODUCT((TRIM(_xlfn.TEXTSPLIT(C424,"• "))&lt;&gt;"")*COUNTIF(J:J,SUBSTITUTE(TRIM(_xlfn.TEXTSPLIT(C424,"• ")),CHAR(10),"")))&gt;0,1,IF(C424="All",1,0))
    +
    IF(SUMPRODUCT((TRIM(_xlfn.TEXTSPLIT(E424,","))&lt;&gt;"")*COUNTIF(K:K,TRIM(_xlfn.TEXTSPLIT(E424,","))))&gt;0,1,IF(E424="All",1,0))
    +
    IF(SUMPRODUCT((TRIM(_xlfn.TEXTSPLIT(D424,"• "))&lt;&gt;"")*COUNTIF(I:I,SUBSTITUTE(TRIM(_xlfn.TEXTSPLIT(D424,"• ")),CHAR(10),"")))&gt;0,1,IF(D424="All",1,0))
    =3,
    1,
    IF(F424="All",1,0)
))</f>
        <v>0</v>
      </c>
      <c r="N424" t="e" vm="1">
        <f t="shared" si="110"/>
        <v>#VALUE!</v>
      </c>
      <c r="O424">
        <f t="shared" si="116"/>
        <v>0</v>
      </c>
      <c r="P424">
        <f t="shared" si="116"/>
        <v>0</v>
      </c>
      <c r="Q424">
        <f t="shared" si="116"/>
        <v>0</v>
      </c>
      <c r="R424">
        <f t="shared" si="116"/>
        <v>0</v>
      </c>
      <c r="S424">
        <f t="shared" si="116"/>
        <v>0</v>
      </c>
      <c r="W424" t="e" vm="1">
        <f t="shared" si="103"/>
        <v>#VALUE!</v>
      </c>
      <c r="Y424" t="e" vm="1">
        <f t="shared" si="114"/>
        <v>#VALUE!</v>
      </c>
      <c r="Z424">
        <f t="shared" si="114"/>
        <v>0</v>
      </c>
      <c r="AA424">
        <f t="shared" si="114"/>
        <v>0</v>
      </c>
      <c r="AB424">
        <f t="shared" si="114"/>
        <v>0</v>
      </c>
      <c r="AC424">
        <f t="shared" si="114"/>
        <v>0</v>
      </c>
      <c r="AD424" t="e" vm="1">
        <f t="shared" si="104"/>
        <v>#VALUE!</v>
      </c>
      <c r="AF424" s="175" t="e" vm="1">
        <f t="shared" si="115"/>
        <v>#VALUE!</v>
      </c>
      <c r="AG424" s="175">
        <f t="shared" si="115"/>
        <v>0</v>
      </c>
      <c r="AH424" t="e" vm="1">
        <f t="shared" si="112"/>
        <v>#VALUE!</v>
      </c>
    </row>
    <row r="425" spans="1:34" ht="27.6">
      <c r="A425" t="s">
        <v>544</v>
      </c>
      <c r="B425" t="s">
        <v>544</v>
      </c>
      <c r="C425" s="172" t="s">
        <v>538</v>
      </c>
      <c r="D425" s="172" t="s">
        <v>153</v>
      </c>
      <c r="E425" t="s">
        <v>539</v>
      </c>
      <c r="F425" t="s">
        <v>540</v>
      </c>
      <c r="G425" cm="1">
        <f t="array" ref="G425">IF(OR(ISERROR($I$2),ISERROR($J$2),ISERROR($K$2)),0,IF(
    IF(SUMPRODUCT((TRIM(_xlfn.TEXTSPLIT(C425,"• "))&lt;&gt;"")*COUNTIF(J:J,SUBSTITUTE(TRIM(_xlfn.TEXTSPLIT(C425,"• ")),CHAR(10),"")))&gt;0,1,IF(C425="All",1,0))
    +
    IF(SUMPRODUCT((TRIM(_xlfn.TEXTSPLIT(E425,","))&lt;&gt;"")*COUNTIF(K:K,TRIM(_xlfn.TEXTSPLIT(E425,","))))&gt;0,1,IF(E425="All",1,0))
    +
    IF(SUMPRODUCT((TRIM(_xlfn.TEXTSPLIT(D425,"• "))&lt;&gt;"")*COUNTIF(I:I,SUBSTITUTE(TRIM(_xlfn.TEXTSPLIT(D425,"• ")),CHAR(10),"")))&gt;0,1,IF(D425="All",1,0))
    =3,
    1,
    IF(F425="All",1,0)
))</f>
        <v>0</v>
      </c>
      <c r="N425" t="e" vm="1">
        <f t="shared" si="110"/>
        <v>#VALUE!</v>
      </c>
      <c r="O425">
        <f t="shared" si="116"/>
        <v>0</v>
      </c>
      <c r="P425">
        <f t="shared" si="116"/>
        <v>0</v>
      </c>
      <c r="Q425">
        <f t="shared" si="116"/>
        <v>0</v>
      </c>
      <c r="R425">
        <f t="shared" si="116"/>
        <v>0</v>
      </c>
      <c r="S425">
        <f t="shared" si="116"/>
        <v>0</v>
      </c>
      <c r="W425" t="e" vm="1">
        <f t="shared" si="103"/>
        <v>#VALUE!</v>
      </c>
      <c r="Y425" t="e" vm="1">
        <f t="shared" si="114"/>
        <v>#VALUE!</v>
      </c>
      <c r="Z425">
        <f t="shared" si="114"/>
        <v>0</v>
      </c>
      <c r="AA425">
        <f t="shared" si="114"/>
        <v>0</v>
      </c>
      <c r="AB425">
        <f t="shared" si="114"/>
        <v>0</v>
      </c>
      <c r="AC425">
        <f t="shared" si="114"/>
        <v>0</v>
      </c>
      <c r="AD425" t="e" vm="1">
        <f t="shared" si="104"/>
        <v>#VALUE!</v>
      </c>
      <c r="AF425" s="175" t="e" vm="1">
        <f t="shared" si="115"/>
        <v>#VALUE!</v>
      </c>
      <c r="AG425" s="175">
        <f t="shared" si="115"/>
        <v>0</v>
      </c>
      <c r="AH425" t="e" vm="1">
        <f t="shared" si="112"/>
        <v>#VALUE!</v>
      </c>
    </row>
    <row r="426" spans="1:34" ht="27.6">
      <c r="A426" t="s">
        <v>545</v>
      </c>
      <c r="B426" t="s">
        <v>545</v>
      </c>
      <c r="C426" s="172" t="s">
        <v>538</v>
      </c>
      <c r="D426" s="172" t="s">
        <v>153</v>
      </c>
      <c r="E426" t="s">
        <v>539</v>
      </c>
      <c r="F426" t="s">
        <v>540</v>
      </c>
      <c r="G426" cm="1">
        <f t="array" ref="G426">IF(OR(ISERROR($I$2),ISERROR($J$2),ISERROR($K$2)),0,IF(
    IF(SUMPRODUCT((TRIM(_xlfn.TEXTSPLIT(C426,"• "))&lt;&gt;"")*COUNTIF(J:J,SUBSTITUTE(TRIM(_xlfn.TEXTSPLIT(C426,"• ")),CHAR(10),"")))&gt;0,1,IF(C426="All",1,0))
    +
    IF(SUMPRODUCT((TRIM(_xlfn.TEXTSPLIT(E426,","))&lt;&gt;"")*COUNTIF(K:K,TRIM(_xlfn.TEXTSPLIT(E426,","))))&gt;0,1,IF(E426="All",1,0))
    +
    IF(SUMPRODUCT((TRIM(_xlfn.TEXTSPLIT(D426,"• "))&lt;&gt;"")*COUNTIF(I:I,SUBSTITUTE(TRIM(_xlfn.TEXTSPLIT(D426,"• ")),CHAR(10),"")))&gt;0,1,IF(D426="All",1,0))
    =3,
    1,
    IF(F426="All",1,0)
))</f>
        <v>0</v>
      </c>
      <c r="N426" t="e" vm="1">
        <f t="shared" si="110"/>
        <v>#VALUE!</v>
      </c>
      <c r="O426">
        <f t="shared" si="116"/>
        <v>0</v>
      </c>
      <c r="P426">
        <f t="shared" si="116"/>
        <v>0</v>
      </c>
      <c r="Q426">
        <f t="shared" si="116"/>
        <v>0</v>
      </c>
      <c r="R426">
        <f t="shared" si="116"/>
        <v>0</v>
      </c>
      <c r="S426">
        <f t="shared" si="116"/>
        <v>0</v>
      </c>
      <c r="W426" t="e" vm="1">
        <f t="shared" si="103"/>
        <v>#VALUE!</v>
      </c>
      <c r="Y426" t="e" vm="1">
        <f t="shared" si="114"/>
        <v>#VALUE!</v>
      </c>
      <c r="Z426">
        <f t="shared" si="114"/>
        <v>0</v>
      </c>
      <c r="AA426">
        <f t="shared" si="114"/>
        <v>0</v>
      </c>
      <c r="AB426">
        <f t="shared" si="114"/>
        <v>0</v>
      </c>
      <c r="AC426">
        <f t="shared" si="114"/>
        <v>0</v>
      </c>
      <c r="AD426" t="e" vm="1">
        <f t="shared" si="104"/>
        <v>#VALUE!</v>
      </c>
      <c r="AF426" s="175" t="e" vm="1">
        <f t="shared" si="115"/>
        <v>#VALUE!</v>
      </c>
      <c r="AG426" s="175">
        <f t="shared" si="115"/>
        <v>0</v>
      </c>
      <c r="AH426" t="e" vm="1">
        <f t="shared" si="112"/>
        <v>#VALUE!</v>
      </c>
    </row>
    <row r="427" spans="1:34" ht="27.6">
      <c r="A427" t="s">
        <v>546</v>
      </c>
      <c r="B427" t="s">
        <v>546</v>
      </c>
      <c r="C427" s="172" t="s">
        <v>538</v>
      </c>
      <c r="D427" s="172" t="s">
        <v>153</v>
      </c>
      <c r="E427" t="s">
        <v>539</v>
      </c>
      <c r="F427" t="s">
        <v>540</v>
      </c>
      <c r="G427" cm="1">
        <f t="array" ref="G427">IF(OR(ISERROR($I$2),ISERROR($J$2),ISERROR($K$2)),0,IF(
    IF(SUMPRODUCT((TRIM(_xlfn.TEXTSPLIT(C427,"• "))&lt;&gt;"")*COUNTIF(J:J,SUBSTITUTE(TRIM(_xlfn.TEXTSPLIT(C427,"• ")),CHAR(10),"")))&gt;0,1,IF(C427="All",1,0))
    +
    IF(SUMPRODUCT((TRIM(_xlfn.TEXTSPLIT(E427,","))&lt;&gt;"")*COUNTIF(K:K,TRIM(_xlfn.TEXTSPLIT(E427,","))))&gt;0,1,IF(E427="All",1,0))
    +
    IF(SUMPRODUCT((TRIM(_xlfn.TEXTSPLIT(D427,"• "))&lt;&gt;"")*COUNTIF(I:I,SUBSTITUTE(TRIM(_xlfn.TEXTSPLIT(D427,"• ")),CHAR(10),"")))&gt;0,1,IF(D427="All",1,0))
    =3,
    1,
    IF(F427="All",1,0)
))</f>
        <v>0</v>
      </c>
      <c r="N427" t="e" vm="1">
        <f t="shared" ref="N427:N446" si="117">IF(N$1="",0,IF(ISNUMBER(SEARCH(N$1,$D427)),1,0))</f>
        <v>#VALUE!</v>
      </c>
      <c r="O427">
        <f t="shared" si="116"/>
        <v>0</v>
      </c>
      <c r="P427">
        <f t="shared" si="116"/>
        <v>0</v>
      </c>
      <c r="Q427">
        <f t="shared" si="116"/>
        <v>0</v>
      </c>
      <c r="R427">
        <f t="shared" si="116"/>
        <v>0</v>
      </c>
      <c r="S427">
        <f t="shared" si="116"/>
        <v>0</v>
      </c>
      <c r="W427" t="e" vm="1">
        <f t="shared" si="103"/>
        <v>#VALUE!</v>
      </c>
      <c r="Y427" t="e" vm="1">
        <f t="shared" ref="Y427:AC436" si="118">IF(Y$1="",0,IF(ISNUMBER(SEARCH(Y$1,$C427)),1,0))</f>
        <v>#VALUE!</v>
      </c>
      <c r="Z427">
        <f t="shared" si="118"/>
        <v>0</v>
      </c>
      <c r="AA427">
        <f t="shared" si="118"/>
        <v>0</v>
      </c>
      <c r="AB427">
        <f t="shared" si="118"/>
        <v>0</v>
      </c>
      <c r="AC427">
        <f t="shared" si="118"/>
        <v>0</v>
      </c>
      <c r="AD427" t="e" vm="1">
        <f t="shared" si="104"/>
        <v>#VALUE!</v>
      </c>
      <c r="AF427" s="175" t="e" vm="1">
        <f t="shared" si="115"/>
        <v>#VALUE!</v>
      </c>
      <c r="AG427" s="175">
        <f t="shared" si="115"/>
        <v>0</v>
      </c>
      <c r="AH427" t="e" vm="1">
        <f t="shared" si="112"/>
        <v>#VALUE!</v>
      </c>
    </row>
    <row r="428" spans="1:34" ht="27.6">
      <c r="A428" t="s">
        <v>547</v>
      </c>
      <c r="B428" t="s">
        <v>547</v>
      </c>
      <c r="C428" s="172" t="s">
        <v>538</v>
      </c>
      <c r="D428" s="172" t="s">
        <v>153</v>
      </c>
      <c r="E428" t="s">
        <v>539</v>
      </c>
      <c r="F428" t="s">
        <v>540</v>
      </c>
      <c r="G428" cm="1">
        <f t="array" ref="G428">IF(OR(ISERROR($I$2),ISERROR($J$2),ISERROR($K$2)),0,IF(
    IF(SUMPRODUCT((TRIM(_xlfn.TEXTSPLIT(C428,"• "))&lt;&gt;"")*COUNTIF(J:J,SUBSTITUTE(TRIM(_xlfn.TEXTSPLIT(C428,"• ")),CHAR(10),"")))&gt;0,1,IF(C428="All",1,0))
    +
    IF(SUMPRODUCT((TRIM(_xlfn.TEXTSPLIT(E428,","))&lt;&gt;"")*COUNTIF(K:K,TRIM(_xlfn.TEXTSPLIT(E428,","))))&gt;0,1,IF(E428="All",1,0))
    +
    IF(SUMPRODUCT((TRIM(_xlfn.TEXTSPLIT(D428,"• "))&lt;&gt;"")*COUNTIF(I:I,SUBSTITUTE(TRIM(_xlfn.TEXTSPLIT(D428,"• ")),CHAR(10),"")))&gt;0,1,IF(D428="All",1,0))
    =3,
    1,
    IF(F428="All",1,0)
))</f>
        <v>0</v>
      </c>
      <c r="N428" t="e" vm="1">
        <f t="shared" si="117"/>
        <v>#VALUE!</v>
      </c>
      <c r="O428">
        <f t="shared" si="116"/>
        <v>0</v>
      </c>
      <c r="P428">
        <f t="shared" si="116"/>
        <v>0</v>
      </c>
      <c r="Q428">
        <f t="shared" si="116"/>
        <v>0</v>
      </c>
      <c r="R428">
        <f t="shared" si="116"/>
        <v>0</v>
      </c>
      <c r="S428">
        <f t="shared" si="116"/>
        <v>0</v>
      </c>
      <c r="W428" t="e" vm="1">
        <f t="shared" si="103"/>
        <v>#VALUE!</v>
      </c>
      <c r="Y428" t="e" vm="1">
        <f t="shared" si="118"/>
        <v>#VALUE!</v>
      </c>
      <c r="Z428">
        <f t="shared" si="118"/>
        <v>0</v>
      </c>
      <c r="AA428">
        <f t="shared" si="118"/>
        <v>0</v>
      </c>
      <c r="AB428">
        <f t="shared" si="118"/>
        <v>0</v>
      </c>
      <c r="AC428">
        <f t="shared" si="118"/>
        <v>0</v>
      </c>
      <c r="AD428" t="e" vm="1">
        <f t="shared" si="104"/>
        <v>#VALUE!</v>
      </c>
      <c r="AF428" s="175" t="e" vm="1">
        <f t="shared" si="115"/>
        <v>#VALUE!</v>
      </c>
      <c r="AG428" s="175">
        <f t="shared" si="115"/>
        <v>0</v>
      </c>
      <c r="AH428" t="e" vm="1">
        <f t="shared" si="112"/>
        <v>#VALUE!</v>
      </c>
    </row>
    <row r="429" spans="1:34" ht="27.6">
      <c r="A429" t="s">
        <v>548</v>
      </c>
      <c r="B429" t="s">
        <v>548</v>
      </c>
      <c r="C429" s="172" t="s">
        <v>538</v>
      </c>
      <c r="D429" s="172" t="s">
        <v>153</v>
      </c>
      <c r="E429" t="s">
        <v>539</v>
      </c>
      <c r="F429" t="s">
        <v>540</v>
      </c>
      <c r="G429" cm="1">
        <f t="array" ref="G429">IF(OR(ISERROR($I$2),ISERROR($J$2),ISERROR($K$2)),0,IF(
    IF(SUMPRODUCT((TRIM(_xlfn.TEXTSPLIT(C429,"• "))&lt;&gt;"")*COUNTIF(J:J,SUBSTITUTE(TRIM(_xlfn.TEXTSPLIT(C429,"• ")),CHAR(10),"")))&gt;0,1,IF(C429="All",1,0))
    +
    IF(SUMPRODUCT((TRIM(_xlfn.TEXTSPLIT(E429,","))&lt;&gt;"")*COUNTIF(K:K,TRIM(_xlfn.TEXTSPLIT(E429,","))))&gt;0,1,IF(E429="All",1,0))
    +
    IF(SUMPRODUCT((TRIM(_xlfn.TEXTSPLIT(D429,"• "))&lt;&gt;"")*COUNTIF(I:I,SUBSTITUTE(TRIM(_xlfn.TEXTSPLIT(D429,"• ")),CHAR(10),"")))&gt;0,1,IF(D429="All",1,0))
    =3,
    1,
    IF(F429="All",1,0)
))</f>
        <v>0</v>
      </c>
      <c r="N429" t="e" vm="1">
        <f t="shared" si="117"/>
        <v>#VALUE!</v>
      </c>
      <c r="O429">
        <f t="shared" si="116"/>
        <v>0</v>
      </c>
      <c r="P429">
        <f t="shared" si="116"/>
        <v>0</v>
      </c>
      <c r="Q429">
        <f t="shared" si="116"/>
        <v>0</v>
      </c>
      <c r="R429">
        <f t="shared" si="116"/>
        <v>0</v>
      </c>
      <c r="S429">
        <f t="shared" si="116"/>
        <v>0</v>
      </c>
      <c r="W429" t="e" vm="1">
        <f t="shared" si="103"/>
        <v>#VALUE!</v>
      </c>
      <c r="Y429" t="e" vm="1">
        <f t="shared" si="118"/>
        <v>#VALUE!</v>
      </c>
      <c r="Z429">
        <f t="shared" si="118"/>
        <v>0</v>
      </c>
      <c r="AA429">
        <f t="shared" si="118"/>
        <v>0</v>
      </c>
      <c r="AB429">
        <f t="shared" si="118"/>
        <v>0</v>
      </c>
      <c r="AC429">
        <f t="shared" si="118"/>
        <v>0</v>
      </c>
      <c r="AD429" t="e" vm="1">
        <f t="shared" si="104"/>
        <v>#VALUE!</v>
      </c>
      <c r="AF429" s="175" t="e" vm="1">
        <f t="shared" si="115"/>
        <v>#VALUE!</v>
      </c>
      <c r="AG429" s="175">
        <f t="shared" si="115"/>
        <v>0</v>
      </c>
      <c r="AH429" t="e" vm="1">
        <f t="shared" si="112"/>
        <v>#VALUE!</v>
      </c>
    </row>
    <row r="430" spans="1:34" ht="27.6">
      <c r="A430" t="s">
        <v>549</v>
      </c>
      <c r="B430" t="s">
        <v>549</v>
      </c>
      <c r="C430" s="172" t="s">
        <v>538</v>
      </c>
      <c r="D430" s="172" t="s">
        <v>153</v>
      </c>
      <c r="E430" t="s">
        <v>539</v>
      </c>
      <c r="F430" t="s">
        <v>540</v>
      </c>
      <c r="G430" cm="1">
        <f t="array" ref="G430">IF(OR(ISERROR($I$2),ISERROR($J$2),ISERROR($K$2)),0,IF(
    IF(SUMPRODUCT((TRIM(_xlfn.TEXTSPLIT(C430,"• "))&lt;&gt;"")*COUNTIF(J:J,SUBSTITUTE(TRIM(_xlfn.TEXTSPLIT(C430,"• ")),CHAR(10),"")))&gt;0,1,IF(C430="All",1,0))
    +
    IF(SUMPRODUCT((TRIM(_xlfn.TEXTSPLIT(E430,","))&lt;&gt;"")*COUNTIF(K:K,TRIM(_xlfn.TEXTSPLIT(E430,","))))&gt;0,1,IF(E430="All",1,0))
    +
    IF(SUMPRODUCT((TRIM(_xlfn.TEXTSPLIT(D430,"• "))&lt;&gt;"")*COUNTIF(I:I,SUBSTITUTE(TRIM(_xlfn.TEXTSPLIT(D430,"• ")),CHAR(10),"")))&gt;0,1,IF(D430="All",1,0))
    =3,
    1,
    IF(F430="All",1,0)
))</f>
        <v>0</v>
      </c>
      <c r="N430" t="e" vm="1">
        <f t="shared" si="117"/>
        <v>#VALUE!</v>
      </c>
      <c r="O430">
        <f t="shared" si="116"/>
        <v>0</v>
      </c>
      <c r="P430">
        <f t="shared" si="116"/>
        <v>0</v>
      </c>
      <c r="Q430">
        <f t="shared" si="116"/>
        <v>0</v>
      </c>
      <c r="R430">
        <f t="shared" si="116"/>
        <v>0</v>
      </c>
      <c r="S430">
        <f t="shared" si="116"/>
        <v>0</v>
      </c>
      <c r="W430" t="e" vm="1">
        <f t="shared" si="103"/>
        <v>#VALUE!</v>
      </c>
      <c r="Y430" t="e" vm="1">
        <f t="shared" si="118"/>
        <v>#VALUE!</v>
      </c>
      <c r="Z430">
        <f t="shared" si="118"/>
        <v>0</v>
      </c>
      <c r="AA430">
        <f t="shared" si="118"/>
        <v>0</v>
      </c>
      <c r="AB430">
        <f t="shared" si="118"/>
        <v>0</v>
      </c>
      <c r="AC430">
        <f t="shared" si="118"/>
        <v>0</v>
      </c>
      <c r="AD430" t="e" vm="1">
        <f t="shared" si="104"/>
        <v>#VALUE!</v>
      </c>
      <c r="AF430" s="175" t="e" vm="1">
        <f t="shared" si="115"/>
        <v>#VALUE!</v>
      </c>
      <c r="AG430" s="175">
        <f t="shared" si="115"/>
        <v>0</v>
      </c>
      <c r="AH430" t="e" vm="1">
        <f t="shared" si="112"/>
        <v>#VALUE!</v>
      </c>
    </row>
    <row r="431" spans="1:34" ht="27.6">
      <c r="A431" t="s">
        <v>550</v>
      </c>
      <c r="B431" t="s">
        <v>550</v>
      </c>
      <c r="C431" s="172" t="s">
        <v>538</v>
      </c>
      <c r="D431" s="172" t="s">
        <v>153</v>
      </c>
      <c r="E431" t="s">
        <v>539</v>
      </c>
      <c r="F431" t="s">
        <v>540</v>
      </c>
      <c r="G431" cm="1">
        <f t="array" ref="G431">IF(OR(ISERROR($I$2),ISERROR($J$2),ISERROR($K$2)),0,IF(
    IF(SUMPRODUCT((TRIM(_xlfn.TEXTSPLIT(C431,"• "))&lt;&gt;"")*COUNTIF(J:J,SUBSTITUTE(TRIM(_xlfn.TEXTSPLIT(C431,"• ")),CHAR(10),"")))&gt;0,1,IF(C431="All",1,0))
    +
    IF(SUMPRODUCT((TRIM(_xlfn.TEXTSPLIT(E431,","))&lt;&gt;"")*COUNTIF(K:K,TRIM(_xlfn.TEXTSPLIT(E431,","))))&gt;0,1,IF(E431="All",1,0))
    +
    IF(SUMPRODUCT((TRIM(_xlfn.TEXTSPLIT(D431,"• "))&lt;&gt;"")*COUNTIF(I:I,SUBSTITUTE(TRIM(_xlfn.TEXTSPLIT(D431,"• ")),CHAR(10),"")))&gt;0,1,IF(D431="All",1,0))
    =3,
    1,
    IF(F431="All",1,0)
))</f>
        <v>0</v>
      </c>
      <c r="N431" t="e" vm="1">
        <f t="shared" si="117"/>
        <v>#VALUE!</v>
      </c>
      <c r="O431">
        <f t="shared" si="116"/>
        <v>0</v>
      </c>
      <c r="P431">
        <f t="shared" si="116"/>
        <v>0</v>
      </c>
      <c r="Q431">
        <f t="shared" si="116"/>
        <v>0</v>
      </c>
      <c r="R431">
        <f t="shared" si="116"/>
        <v>0</v>
      </c>
      <c r="S431">
        <f t="shared" si="116"/>
        <v>0</v>
      </c>
      <c r="W431" t="e" vm="1">
        <f t="shared" si="103"/>
        <v>#VALUE!</v>
      </c>
      <c r="Y431" t="e" vm="1">
        <f t="shared" si="118"/>
        <v>#VALUE!</v>
      </c>
      <c r="Z431">
        <f t="shared" si="118"/>
        <v>0</v>
      </c>
      <c r="AA431">
        <f t="shared" si="118"/>
        <v>0</v>
      </c>
      <c r="AB431">
        <f t="shared" si="118"/>
        <v>0</v>
      </c>
      <c r="AC431">
        <f t="shared" si="118"/>
        <v>0</v>
      </c>
      <c r="AD431" t="e" vm="1">
        <f t="shared" si="104"/>
        <v>#VALUE!</v>
      </c>
      <c r="AF431" s="175" t="e" vm="1">
        <f t="shared" si="115"/>
        <v>#VALUE!</v>
      </c>
      <c r="AG431" s="175">
        <f t="shared" si="115"/>
        <v>0</v>
      </c>
      <c r="AH431" t="e" vm="1">
        <f t="shared" si="112"/>
        <v>#VALUE!</v>
      </c>
    </row>
    <row r="432" spans="1:34" ht="27.6">
      <c r="A432" t="s">
        <v>551</v>
      </c>
      <c r="B432" t="s">
        <v>551</v>
      </c>
      <c r="C432" s="172" t="s">
        <v>538</v>
      </c>
      <c r="D432" s="172" t="s">
        <v>153</v>
      </c>
      <c r="E432" t="s">
        <v>539</v>
      </c>
      <c r="F432" t="s">
        <v>540</v>
      </c>
      <c r="G432" cm="1">
        <f t="array" ref="G432">IF(OR(ISERROR($I$2),ISERROR($J$2),ISERROR($K$2)),0,IF(
    IF(SUMPRODUCT((TRIM(_xlfn.TEXTSPLIT(C432,"• "))&lt;&gt;"")*COUNTIF(J:J,SUBSTITUTE(TRIM(_xlfn.TEXTSPLIT(C432,"• ")),CHAR(10),"")))&gt;0,1,IF(C432="All",1,0))
    +
    IF(SUMPRODUCT((TRIM(_xlfn.TEXTSPLIT(E432,","))&lt;&gt;"")*COUNTIF(K:K,TRIM(_xlfn.TEXTSPLIT(E432,","))))&gt;0,1,IF(E432="All",1,0))
    +
    IF(SUMPRODUCT((TRIM(_xlfn.TEXTSPLIT(D432,"• "))&lt;&gt;"")*COUNTIF(I:I,SUBSTITUTE(TRIM(_xlfn.TEXTSPLIT(D432,"• ")),CHAR(10),"")))&gt;0,1,IF(D432="All",1,0))
    =3,
    1,
    IF(F432="All",1,0)
))</f>
        <v>0</v>
      </c>
      <c r="N432" t="e" vm="1">
        <f t="shared" si="117"/>
        <v>#VALUE!</v>
      </c>
      <c r="O432">
        <f t="shared" si="116"/>
        <v>0</v>
      </c>
      <c r="P432">
        <f t="shared" si="116"/>
        <v>0</v>
      </c>
      <c r="Q432">
        <f t="shared" si="116"/>
        <v>0</v>
      </c>
      <c r="R432">
        <f t="shared" si="116"/>
        <v>0</v>
      </c>
      <c r="S432">
        <f t="shared" si="116"/>
        <v>0</v>
      </c>
      <c r="W432" t="e" vm="1">
        <f t="shared" si="103"/>
        <v>#VALUE!</v>
      </c>
      <c r="Y432" t="e" vm="1">
        <f t="shared" si="118"/>
        <v>#VALUE!</v>
      </c>
      <c r="Z432">
        <f t="shared" si="118"/>
        <v>0</v>
      </c>
      <c r="AA432">
        <f t="shared" si="118"/>
        <v>0</v>
      </c>
      <c r="AB432">
        <f t="shared" si="118"/>
        <v>0</v>
      </c>
      <c r="AC432">
        <f t="shared" si="118"/>
        <v>0</v>
      </c>
      <c r="AD432" t="e" vm="1">
        <f t="shared" si="104"/>
        <v>#VALUE!</v>
      </c>
      <c r="AF432" s="175" t="e" vm="1">
        <f t="shared" si="115"/>
        <v>#VALUE!</v>
      </c>
      <c r="AG432" s="175">
        <f t="shared" si="115"/>
        <v>0</v>
      </c>
      <c r="AH432" t="e" vm="1">
        <f t="shared" si="112"/>
        <v>#VALUE!</v>
      </c>
    </row>
    <row r="433" spans="1:34" ht="27.6">
      <c r="A433" t="s">
        <v>552</v>
      </c>
      <c r="B433" t="s">
        <v>552</v>
      </c>
      <c r="C433" s="172" t="s">
        <v>538</v>
      </c>
      <c r="D433" s="172" t="s">
        <v>153</v>
      </c>
      <c r="E433" t="s">
        <v>539</v>
      </c>
      <c r="F433" t="s">
        <v>540</v>
      </c>
      <c r="G433" cm="1">
        <f t="array" ref="G433">IF(OR(ISERROR($I$2),ISERROR($J$2),ISERROR($K$2)),0,IF(
    IF(SUMPRODUCT((TRIM(_xlfn.TEXTSPLIT(C433,"• "))&lt;&gt;"")*COUNTIF(J:J,SUBSTITUTE(TRIM(_xlfn.TEXTSPLIT(C433,"• ")),CHAR(10),"")))&gt;0,1,IF(C433="All",1,0))
    +
    IF(SUMPRODUCT((TRIM(_xlfn.TEXTSPLIT(E433,","))&lt;&gt;"")*COUNTIF(K:K,TRIM(_xlfn.TEXTSPLIT(E433,","))))&gt;0,1,IF(E433="All",1,0))
    +
    IF(SUMPRODUCT((TRIM(_xlfn.TEXTSPLIT(D433,"• "))&lt;&gt;"")*COUNTIF(I:I,SUBSTITUTE(TRIM(_xlfn.TEXTSPLIT(D433,"• ")),CHAR(10),"")))&gt;0,1,IF(D433="All",1,0))
    =3,
    1,
    IF(F433="All",1,0)
))</f>
        <v>0</v>
      </c>
      <c r="N433" t="e" vm="1">
        <f t="shared" si="117"/>
        <v>#VALUE!</v>
      </c>
      <c r="O433">
        <f t="shared" ref="O433:S442" si="119">IF(O$1="",0,IF(ISNUMBER(SEARCH(O$1,$D433)),1,0))</f>
        <v>0</v>
      </c>
      <c r="P433">
        <f t="shared" si="119"/>
        <v>0</v>
      </c>
      <c r="Q433">
        <f t="shared" si="119"/>
        <v>0</v>
      </c>
      <c r="R433">
        <f t="shared" si="119"/>
        <v>0</v>
      </c>
      <c r="S433">
        <f t="shared" si="119"/>
        <v>0</v>
      </c>
      <c r="W433" t="e" vm="1">
        <f t="shared" si="103"/>
        <v>#VALUE!</v>
      </c>
      <c r="Y433" t="e" vm="1">
        <f t="shared" si="118"/>
        <v>#VALUE!</v>
      </c>
      <c r="Z433">
        <f t="shared" si="118"/>
        <v>0</v>
      </c>
      <c r="AA433">
        <f t="shared" si="118"/>
        <v>0</v>
      </c>
      <c r="AB433">
        <f t="shared" si="118"/>
        <v>0</v>
      </c>
      <c r="AC433">
        <f t="shared" si="118"/>
        <v>0</v>
      </c>
      <c r="AD433" t="e" vm="1">
        <f t="shared" si="104"/>
        <v>#VALUE!</v>
      </c>
      <c r="AF433" s="175" t="e" vm="1">
        <f t="shared" si="115"/>
        <v>#VALUE!</v>
      </c>
      <c r="AG433" s="175">
        <f t="shared" si="115"/>
        <v>0</v>
      </c>
      <c r="AH433" t="e" vm="1">
        <f t="shared" si="112"/>
        <v>#VALUE!</v>
      </c>
    </row>
    <row r="434" spans="1:34" ht="27.6">
      <c r="A434" t="s">
        <v>553</v>
      </c>
      <c r="B434" t="s">
        <v>553</v>
      </c>
      <c r="C434" s="172" t="s">
        <v>538</v>
      </c>
      <c r="D434" s="172" t="s">
        <v>153</v>
      </c>
      <c r="E434" t="s">
        <v>539</v>
      </c>
      <c r="F434" t="s">
        <v>540</v>
      </c>
      <c r="G434" cm="1">
        <f t="array" ref="G434">IF(OR(ISERROR($I$2),ISERROR($J$2),ISERROR($K$2)),0,IF(
    IF(SUMPRODUCT((TRIM(_xlfn.TEXTSPLIT(C434,"• "))&lt;&gt;"")*COUNTIF(J:J,SUBSTITUTE(TRIM(_xlfn.TEXTSPLIT(C434,"• ")),CHAR(10),"")))&gt;0,1,IF(C434="All",1,0))
    +
    IF(SUMPRODUCT((TRIM(_xlfn.TEXTSPLIT(E434,","))&lt;&gt;"")*COUNTIF(K:K,TRIM(_xlfn.TEXTSPLIT(E434,","))))&gt;0,1,IF(E434="All",1,0))
    +
    IF(SUMPRODUCT((TRIM(_xlfn.TEXTSPLIT(D434,"• "))&lt;&gt;"")*COUNTIF(I:I,SUBSTITUTE(TRIM(_xlfn.TEXTSPLIT(D434,"• ")),CHAR(10),"")))&gt;0,1,IF(D434="All",1,0))
    =3,
    1,
    IF(F434="All",1,0)
))</f>
        <v>0</v>
      </c>
      <c r="N434" t="e" vm="1">
        <f t="shared" si="117"/>
        <v>#VALUE!</v>
      </c>
      <c r="O434">
        <f t="shared" si="119"/>
        <v>0</v>
      </c>
      <c r="P434">
        <f t="shared" si="119"/>
        <v>0</v>
      </c>
      <c r="Q434">
        <f t="shared" si="119"/>
        <v>0</v>
      </c>
      <c r="R434">
        <f t="shared" si="119"/>
        <v>0</v>
      </c>
      <c r="S434">
        <f t="shared" si="119"/>
        <v>0</v>
      </c>
      <c r="W434" t="e" vm="1">
        <f t="shared" si="103"/>
        <v>#VALUE!</v>
      </c>
      <c r="Y434" t="e" vm="1">
        <f t="shared" si="118"/>
        <v>#VALUE!</v>
      </c>
      <c r="Z434">
        <f t="shared" si="118"/>
        <v>0</v>
      </c>
      <c r="AA434">
        <f t="shared" si="118"/>
        <v>0</v>
      </c>
      <c r="AB434">
        <f t="shared" si="118"/>
        <v>0</v>
      </c>
      <c r="AC434">
        <f t="shared" si="118"/>
        <v>0</v>
      </c>
      <c r="AD434" t="e" vm="1">
        <f t="shared" si="104"/>
        <v>#VALUE!</v>
      </c>
      <c r="AF434" s="175" t="e" vm="1">
        <f t="shared" si="115"/>
        <v>#VALUE!</v>
      </c>
      <c r="AG434" s="175">
        <f t="shared" si="115"/>
        <v>0</v>
      </c>
      <c r="AH434" t="e" vm="1">
        <f t="shared" si="112"/>
        <v>#VALUE!</v>
      </c>
    </row>
    <row r="435" spans="1:34" ht="27.6">
      <c r="A435" t="s">
        <v>554</v>
      </c>
      <c r="B435" t="s">
        <v>554</v>
      </c>
      <c r="C435" s="172" t="s">
        <v>538</v>
      </c>
      <c r="D435" s="172" t="s">
        <v>153</v>
      </c>
      <c r="E435" t="s">
        <v>539</v>
      </c>
      <c r="F435" t="s">
        <v>540</v>
      </c>
      <c r="G435" cm="1">
        <f t="array" ref="G435">IF(OR(ISERROR($I$2),ISERROR($J$2),ISERROR($K$2)),0,IF(
    IF(SUMPRODUCT((TRIM(_xlfn.TEXTSPLIT(C435,"• "))&lt;&gt;"")*COUNTIF(J:J,SUBSTITUTE(TRIM(_xlfn.TEXTSPLIT(C435,"• ")),CHAR(10),"")))&gt;0,1,IF(C435="All",1,0))
    +
    IF(SUMPRODUCT((TRIM(_xlfn.TEXTSPLIT(E435,","))&lt;&gt;"")*COUNTIF(K:K,TRIM(_xlfn.TEXTSPLIT(E435,","))))&gt;0,1,IF(E435="All",1,0))
    +
    IF(SUMPRODUCT((TRIM(_xlfn.TEXTSPLIT(D435,"• "))&lt;&gt;"")*COUNTIF(I:I,SUBSTITUTE(TRIM(_xlfn.TEXTSPLIT(D435,"• ")),CHAR(10),"")))&gt;0,1,IF(D435="All",1,0))
    =3,
    1,
    IF(F435="All",1,0)
))</f>
        <v>0</v>
      </c>
      <c r="N435" t="e" vm="1">
        <f t="shared" si="117"/>
        <v>#VALUE!</v>
      </c>
      <c r="O435">
        <f t="shared" si="119"/>
        <v>0</v>
      </c>
      <c r="P435">
        <f t="shared" si="119"/>
        <v>0</v>
      </c>
      <c r="Q435">
        <f t="shared" si="119"/>
        <v>0</v>
      </c>
      <c r="R435">
        <f t="shared" si="119"/>
        <v>0</v>
      </c>
      <c r="S435">
        <f t="shared" si="119"/>
        <v>0</v>
      </c>
      <c r="W435" t="e" vm="1">
        <f t="shared" si="103"/>
        <v>#VALUE!</v>
      </c>
      <c r="Y435" t="e" vm="1">
        <f t="shared" si="118"/>
        <v>#VALUE!</v>
      </c>
      <c r="Z435">
        <f t="shared" si="118"/>
        <v>0</v>
      </c>
      <c r="AA435">
        <f t="shared" si="118"/>
        <v>0</v>
      </c>
      <c r="AB435">
        <f t="shared" si="118"/>
        <v>0</v>
      </c>
      <c r="AC435">
        <f t="shared" si="118"/>
        <v>0</v>
      </c>
      <c r="AD435" t="e" vm="1">
        <f t="shared" si="104"/>
        <v>#VALUE!</v>
      </c>
      <c r="AF435" s="175" t="e" vm="1">
        <f t="shared" si="115"/>
        <v>#VALUE!</v>
      </c>
      <c r="AG435" s="175">
        <f t="shared" si="115"/>
        <v>0</v>
      </c>
      <c r="AH435" t="e" vm="1">
        <f t="shared" si="112"/>
        <v>#VALUE!</v>
      </c>
    </row>
    <row r="436" spans="1:34" ht="27.6">
      <c r="A436" t="s">
        <v>555</v>
      </c>
      <c r="B436" t="s">
        <v>555</v>
      </c>
      <c r="C436" s="172" t="s">
        <v>538</v>
      </c>
      <c r="D436" s="172" t="s">
        <v>153</v>
      </c>
      <c r="E436" t="s">
        <v>539</v>
      </c>
      <c r="F436" t="s">
        <v>540</v>
      </c>
      <c r="G436" cm="1">
        <f t="array" ref="G436">IF(OR(ISERROR($I$2),ISERROR($J$2),ISERROR($K$2)),0,IF(
    IF(SUMPRODUCT((TRIM(_xlfn.TEXTSPLIT(C436,"• "))&lt;&gt;"")*COUNTIF(J:J,SUBSTITUTE(TRIM(_xlfn.TEXTSPLIT(C436,"• ")),CHAR(10),"")))&gt;0,1,IF(C436="All",1,0))
    +
    IF(SUMPRODUCT((TRIM(_xlfn.TEXTSPLIT(E436,","))&lt;&gt;"")*COUNTIF(K:K,TRIM(_xlfn.TEXTSPLIT(E436,","))))&gt;0,1,IF(E436="All",1,0))
    +
    IF(SUMPRODUCT((TRIM(_xlfn.TEXTSPLIT(D436,"• "))&lt;&gt;"")*COUNTIF(I:I,SUBSTITUTE(TRIM(_xlfn.TEXTSPLIT(D436,"• ")),CHAR(10),"")))&gt;0,1,IF(D436="All",1,0))
    =3,
    1,
    IF(F436="All",1,0)
))</f>
        <v>0</v>
      </c>
      <c r="N436" t="e" vm="1">
        <f t="shared" si="117"/>
        <v>#VALUE!</v>
      </c>
      <c r="O436">
        <f t="shared" si="119"/>
        <v>0</v>
      </c>
      <c r="P436">
        <f t="shared" si="119"/>
        <v>0</v>
      </c>
      <c r="Q436">
        <f t="shared" si="119"/>
        <v>0</v>
      </c>
      <c r="R436">
        <f t="shared" si="119"/>
        <v>0</v>
      </c>
      <c r="S436">
        <f t="shared" si="119"/>
        <v>0</v>
      </c>
      <c r="W436" t="e" vm="1">
        <f t="shared" si="103"/>
        <v>#VALUE!</v>
      </c>
      <c r="Y436" t="e" vm="1">
        <f t="shared" si="118"/>
        <v>#VALUE!</v>
      </c>
      <c r="Z436">
        <f t="shared" si="118"/>
        <v>0</v>
      </c>
      <c r="AA436">
        <f t="shared" si="118"/>
        <v>0</v>
      </c>
      <c r="AB436">
        <f t="shared" si="118"/>
        <v>0</v>
      </c>
      <c r="AC436">
        <f t="shared" si="118"/>
        <v>0</v>
      </c>
      <c r="AD436" t="e" vm="1">
        <f t="shared" si="104"/>
        <v>#VALUE!</v>
      </c>
      <c r="AF436" s="175" t="e" vm="1">
        <f t="shared" si="115"/>
        <v>#VALUE!</v>
      </c>
      <c r="AG436" s="175">
        <f t="shared" si="115"/>
        <v>0</v>
      </c>
      <c r="AH436" t="e" vm="1">
        <f t="shared" si="112"/>
        <v>#VALUE!</v>
      </c>
    </row>
    <row r="437" spans="1:34" ht="27.6">
      <c r="A437" t="s">
        <v>556</v>
      </c>
      <c r="B437" t="s">
        <v>556</v>
      </c>
      <c r="C437" s="172" t="s">
        <v>538</v>
      </c>
      <c r="D437" s="172" t="s">
        <v>153</v>
      </c>
      <c r="E437" t="s">
        <v>539</v>
      </c>
      <c r="F437" t="s">
        <v>540</v>
      </c>
      <c r="G437" cm="1">
        <f t="array" ref="G437">IF(OR(ISERROR($I$2),ISERROR($J$2),ISERROR($K$2)),0,IF(
    IF(SUMPRODUCT((TRIM(_xlfn.TEXTSPLIT(C437,"• "))&lt;&gt;"")*COUNTIF(J:J,SUBSTITUTE(TRIM(_xlfn.TEXTSPLIT(C437,"• ")),CHAR(10),"")))&gt;0,1,IF(C437="All",1,0))
    +
    IF(SUMPRODUCT((TRIM(_xlfn.TEXTSPLIT(E437,","))&lt;&gt;"")*COUNTIF(K:K,TRIM(_xlfn.TEXTSPLIT(E437,","))))&gt;0,1,IF(E437="All",1,0))
    +
    IF(SUMPRODUCT((TRIM(_xlfn.TEXTSPLIT(D437,"• "))&lt;&gt;"")*COUNTIF(I:I,SUBSTITUTE(TRIM(_xlfn.TEXTSPLIT(D437,"• ")),CHAR(10),"")))&gt;0,1,IF(D437="All",1,0))
    =3,
    1,
    IF(F437="All",1,0)
))</f>
        <v>0</v>
      </c>
      <c r="N437" t="e" vm="1">
        <f t="shared" si="117"/>
        <v>#VALUE!</v>
      </c>
      <c r="O437">
        <f t="shared" si="119"/>
        <v>0</v>
      </c>
      <c r="P437">
        <f t="shared" si="119"/>
        <v>0</v>
      </c>
      <c r="Q437">
        <f t="shared" si="119"/>
        <v>0</v>
      </c>
      <c r="R437">
        <f t="shared" si="119"/>
        <v>0</v>
      </c>
      <c r="S437">
        <f t="shared" si="119"/>
        <v>0</v>
      </c>
      <c r="W437" t="e" vm="1">
        <f t="shared" si="103"/>
        <v>#VALUE!</v>
      </c>
      <c r="Y437" t="e" vm="1">
        <f t="shared" ref="Y437:AC446" si="120">IF(Y$1="",0,IF(ISNUMBER(SEARCH(Y$1,$C437)),1,0))</f>
        <v>#VALUE!</v>
      </c>
      <c r="Z437">
        <f t="shared" si="120"/>
        <v>0</v>
      </c>
      <c r="AA437">
        <f t="shared" si="120"/>
        <v>0</v>
      </c>
      <c r="AB437">
        <f t="shared" si="120"/>
        <v>0</v>
      </c>
      <c r="AC437">
        <f t="shared" si="120"/>
        <v>0</v>
      </c>
      <c r="AD437" t="e" vm="1">
        <f t="shared" si="104"/>
        <v>#VALUE!</v>
      </c>
      <c r="AF437" s="175" t="e" vm="1">
        <f t="shared" si="115"/>
        <v>#VALUE!</v>
      </c>
      <c r="AG437" s="175">
        <f t="shared" si="115"/>
        <v>0</v>
      </c>
      <c r="AH437" t="e" vm="1">
        <f t="shared" si="112"/>
        <v>#VALUE!</v>
      </c>
    </row>
    <row r="438" spans="1:34" ht="27.6">
      <c r="A438" t="s">
        <v>557</v>
      </c>
      <c r="B438" t="s">
        <v>557</v>
      </c>
      <c r="C438" s="172" t="s">
        <v>538</v>
      </c>
      <c r="D438" s="172" t="s">
        <v>153</v>
      </c>
      <c r="E438" t="s">
        <v>539</v>
      </c>
      <c r="F438" t="s">
        <v>540</v>
      </c>
      <c r="G438" cm="1">
        <f t="array" ref="G438">IF(OR(ISERROR($I$2),ISERROR($J$2),ISERROR($K$2)),0,IF(
    IF(SUMPRODUCT((TRIM(_xlfn.TEXTSPLIT(C438,"• "))&lt;&gt;"")*COUNTIF(J:J,SUBSTITUTE(TRIM(_xlfn.TEXTSPLIT(C438,"• ")),CHAR(10),"")))&gt;0,1,IF(C438="All",1,0))
    +
    IF(SUMPRODUCT((TRIM(_xlfn.TEXTSPLIT(E438,","))&lt;&gt;"")*COUNTIF(K:K,TRIM(_xlfn.TEXTSPLIT(E438,","))))&gt;0,1,IF(E438="All",1,0))
    +
    IF(SUMPRODUCT((TRIM(_xlfn.TEXTSPLIT(D438,"• "))&lt;&gt;"")*COUNTIF(I:I,SUBSTITUTE(TRIM(_xlfn.TEXTSPLIT(D438,"• ")),CHAR(10),"")))&gt;0,1,IF(D438="All",1,0))
    =3,
    1,
    IF(F438="All",1,0)
))</f>
        <v>0</v>
      </c>
      <c r="N438" t="e" vm="1">
        <f t="shared" si="117"/>
        <v>#VALUE!</v>
      </c>
      <c r="O438">
        <f t="shared" si="119"/>
        <v>0</v>
      </c>
      <c r="P438">
        <f t="shared" si="119"/>
        <v>0</v>
      </c>
      <c r="Q438">
        <f t="shared" si="119"/>
        <v>0</v>
      </c>
      <c r="R438">
        <f t="shared" si="119"/>
        <v>0</v>
      </c>
      <c r="S438">
        <f t="shared" si="119"/>
        <v>0</v>
      </c>
      <c r="W438" t="e" vm="1">
        <f t="shared" si="103"/>
        <v>#VALUE!</v>
      </c>
      <c r="Y438" t="e" vm="1">
        <f t="shared" si="120"/>
        <v>#VALUE!</v>
      </c>
      <c r="Z438">
        <f t="shared" si="120"/>
        <v>0</v>
      </c>
      <c r="AA438">
        <f t="shared" si="120"/>
        <v>0</v>
      </c>
      <c r="AB438">
        <f t="shared" si="120"/>
        <v>0</v>
      </c>
      <c r="AC438">
        <f t="shared" si="120"/>
        <v>0</v>
      </c>
      <c r="AD438" t="e" vm="1">
        <f t="shared" si="104"/>
        <v>#VALUE!</v>
      </c>
      <c r="AF438" s="175" t="e" vm="1">
        <f t="shared" si="115"/>
        <v>#VALUE!</v>
      </c>
      <c r="AG438" s="175">
        <f t="shared" si="115"/>
        <v>0</v>
      </c>
      <c r="AH438" t="e" vm="1">
        <f t="shared" si="112"/>
        <v>#VALUE!</v>
      </c>
    </row>
    <row r="439" spans="1:34" ht="27.6">
      <c r="A439" t="s">
        <v>558</v>
      </c>
      <c r="B439" t="s">
        <v>558</v>
      </c>
      <c r="C439" s="172" t="s">
        <v>538</v>
      </c>
      <c r="D439" s="172" t="s">
        <v>153</v>
      </c>
      <c r="E439" t="s">
        <v>539</v>
      </c>
      <c r="F439" t="s">
        <v>540</v>
      </c>
      <c r="G439" cm="1">
        <f t="array" ref="G439">IF(OR(ISERROR($I$2),ISERROR($J$2),ISERROR($K$2)),0,IF(
    IF(SUMPRODUCT((TRIM(_xlfn.TEXTSPLIT(C439,"• "))&lt;&gt;"")*COUNTIF(J:J,SUBSTITUTE(TRIM(_xlfn.TEXTSPLIT(C439,"• ")),CHAR(10),"")))&gt;0,1,IF(C439="All",1,0))
    +
    IF(SUMPRODUCT((TRIM(_xlfn.TEXTSPLIT(E439,","))&lt;&gt;"")*COUNTIF(K:K,TRIM(_xlfn.TEXTSPLIT(E439,","))))&gt;0,1,IF(E439="All",1,0))
    +
    IF(SUMPRODUCT((TRIM(_xlfn.TEXTSPLIT(D439,"• "))&lt;&gt;"")*COUNTIF(I:I,SUBSTITUTE(TRIM(_xlfn.TEXTSPLIT(D439,"• ")),CHAR(10),"")))&gt;0,1,IF(D439="All",1,0))
    =3,
    1,
    IF(F439="All",1,0)
))</f>
        <v>0</v>
      </c>
      <c r="N439" t="e" vm="1">
        <f t="shared" si="117"/>
        <v>#VALUE!</v>
      </c>
      <c r="O439">
        <f t="shared" si="119"/>
        <v>0</v>
      </c>
      <c r="P439">
        <f t="shared" si="119"/>
        <v>0</v>
      </c>
      <c r="Q439">
        <f t="shared" si="119"/>
        <v>0</v>
      </c>
      <c r="R439">
        <f t="shared" si="119"/>
        <v>0</v>
      </c>
      <c r="S439">
        <f t="shared" si="119"/>
        <v>0</v>
      </c>
      <c r="W439" t="e" vm="1">
        <f t="shared" si="103"/>
        <v>#VALUE!</v>
      </c>
      <c r="Y439" t="e" vm="1">
        <f t="shared" si="120"/>
        <v>#VALUE!</v>
      </c>
      <c r="Z439">
        <f t="shared" si="120"/>
        <v>0</v>
      </c>
      <c r="AA439">
        <f t="shared" si="120"/>
        <v>0</v>
      </c>
      <c r="AB439">
        <f t="shared" si="120"/>
        <v>0</v>
      </c>
      <c r="AC439">
        <f t="shared" si="120"/>
        <v>0</v>
      </c>
      <c r="AD439" t="e" vm="1">
        <f t="shared" si="104"/>
        <v>#VALUE!</v>
      </c>
      <c r="AF439" s="175" t="e" vm="1">
        <f t="shared" si="115"/>
        <v>#VALUE!</v>
      </c>
      <c r="AG439" s="175">
        <f t="shared" si="115"/>
        <v>0</v>
      </c>
      <c r="AH439" t="e" vm="1">
        <f t="shared" ref="AH439:AH470" si="121">_xlfn.TEXTJOIN(",",TRUE,_xlfn._xlws.FILTER($AF$1:$AG$1,AF439:AG439,1))</f>
        <v>#VALUE!</v>
      </c>
    </row>
    <row r="440" spans="1:34" ht="27.6">
      <c r="A440" t="s">
        <v>559</v>
      </c>
      <c r="B440" t="s">
        <v>559</v>
      </c>
      <c r="C440" s="172" t="s">
        <v>538</v>
      </c>
      <c r="D440" s="172" t="s">
        <v>153</v>
      </c>
      <c r="E440" t="s">
        <v>539</v>
      </c>
      <c r="F440" t="s">
        <v>540</v>
      </c>
      <c r="G440" cm="1">
        <f t="array" ref="G440">IF(OR(ISERROR($I$2),ISERROR($J$2),ISERROR($K$2)),0,IF(
    IF(SUMPRODUCT((TRIM(_xlfn.TEXTSPLIT(C440,"• "))&lt;&gt;"")*COUNTIF(J:J,SUBSTITUTE(TRIM(_xlfn.TEXTSPLIT(C440,"• ")),CHAR(10),"")))&gt;0,1,IF(C440="All",1,0))
    +
    IF(SUMPRODUCT((TRIM(_xlfn.TEXTSPLIT(E440,","))&lt;&gt;"")*COUNTIF(K:K,TRIM(_xlfn.TEXTSPLIT(E440,","))))&gt;0,1,IF(E440="All",1,0))
    +
    IF(SUMPRODUCT((TRIM(_xlfn.TEXTSPLIT(D440,"• "))&lt;&gt;"")*COUNTIF(I:I,SUBSTITUTE(TRIM(_xlfn.TEXTSPLIT(D440,"• ")),CHAR(10),"")))&gt;0,1,IF(D440="All",1,0))
    =3,
    1,
    IF(F440="All",1,0)
))</f>
        <v>0</v>
      </c>
      <c r="N440" t="e" vm="1">
        <f t="shared" si="117"/>
        <v>#VALUE!</v>
      </c>
      <c r="O440">
        <f t="shared" si="119"/>
        <v>0</v>
      </c>
      <c r="P440">
        <f t="shared" si="119"/>
        <v>0</v>
      </c>
      <c r="Q440">
        <f t="shared" si="119"/>
        <v>0</v>
      </c>
      <c r="R440">
        <f t="shared" si="119"/>
        <v>0</v>
      </c>
      <c r="S440">
        <f t="shared" si="119"/>
        <v>0</v>
      </c>
      <c r="W440" t="e" vm="1">
        <f t="shared" si="103"/>
        <v>#VALUE!</v>
      </c>
      <c r="Y440" t="e" vm="1">
        <f t="shared" si="120"/>
        <v>#VALUE!</v>
      </c>
      <c r="Z440">
        <f t="shared" si="120"/>
        <v>0</v>
      </c>
      <c r="AA440">
        <f t="shared" si="120"/>
        <v>0</v>
      </c>
      <c r="AB440">
        <f t="shared" si="120"/>
        <v>0</v>
      </c>
      <c r="AC440">
        <f t="shared" si="120"/>
        <v>0</v>
      </c>
      <c r="AD440" t="e" vm="1">
        <f t="shared" si="104"/>
        <v>#VALUE!</v>
      </c>
      <c r="AF440" s="175" t="e" vm="1">
        <f t="shared" si="115"/>
        <v>#VALUE!</v>
      </c>
      <c r="AG440" s="175">
        <f t="shared" si="115"/>
        <v>0</v>
      </c>
      <c r="AH440" t="e" vm="1">
        <f t="shared" si="121"/>
        <v>#VALUE!</v>
      </c>
    </row>
    <row r="441" spans="1:34" ht="27.6">
      <c r="A441" t="s">
        <v>560</v>
      </c>
      <c r="B441" t="s">
        <v>560</v>
      </c>
      <c r="C441" s="172" t="s">
        <v>538</v>
      </c>
      <c r="D441" s="172" t="s">
        <v>153</v>
      </c>
      <c r="E441" t="s">
        <v>539</v>
      </c>
      <c r="F441" t="s">
        <v>540</v>
      </c>
      <c r="G441" cm="1">
        <f t="array" ref="G441">IF(OR(ISERROR($I$2),ISERROR($J$2),ISERROR($K$2)),0,IF(
    IF(SUMPRODUCT((TRIM(_xlfn.TEXTSPLIT(C441,"• "))&lt;&gt;"")*COUNTIF(J:J,SUBSTITUTE(TRIM(_xlfn.TEXTSPLIT(C441,"• ")),CHAR(10),"")))&gt;0,1,IF(C441="All",1,0))
    +
    IF(SUMPRODUCT((TRIM(_xlfn.TEXTSPLIT(E441,","))&lt;&gt;"")*COUNTIF(K:K,TRIM(_xlfn.TEXTSPLIT(E441,","))))&gt;0,1,IF(E441="All",1,0))
    +
    IF(SUMPRODUCT((TRIM(_xlfn.TEXTSPLIT(D441,"• "))&lt;&gt;"")*COUNTIF(I:I,SUBSTITUTE(TRIM(_xlfn.TEXTSPLIT(D441,"• ")),CHAR(10),"")))&gt;0,1,IF(D441="All",1,0))
    =3,
    1,
    IF(F441="All",1,0)
))</f>
        <v>0</v>
      </c>
      <c r="N441" t="e" vm="1">
        <f t="shared" si="117"/>
        <v>#VALUE!</v>
      </c>
      <c r="O441">
        <f t="shared" si="119"/>
        <v>0</v>
      </c>
      <c r="P441">
        <f t="shared" si="119"/>
        <v>0</v>
      </c>
      <c r="Q441">
        <f t="shared" si="119"/>
        <v>0</v>
      </c>
      <c r="R441">
        <f t="shared" si="119"/>
        <v>0</v>
      </c>
      <c r="S441">
        <f t="shared" si="119"/>
        <v>0</v>
      </c>
      <c r="W441" t="e" vm="1">
        <f t="shared" si="103"/>
        <v>#VALUE!</v>
      </c>
      <c r="Y441" t="e" vm="1">
        <f t="shared" si="120"/>
        <v>#VALUE!</v>
      </c>
      <c r="Z441">
        <f t="shared" si="120"/>
        <v>0</v>
      </c>
      <c r="AA441">
        <f t="shared" si="120"/>
        <v>0</v>
      </c>
      <c r="AB441">
        <f t="shared" si="120"/>
        <v>0</v>
      </c>
      <c r="AC441">
        <f t="shared" si="120"/>
        <v>0</v>
      </c>
      <c r="AD441" t="e" vm="1">
        <f t="shared" si="104"/>
        <v>#VALUE!</v>
      </c>
      <c r="AF441" s="175" t="e" vm="1">
        <f t="shared" si="115"/>
        <v>#VALUE!</v>
      </c>
      <c r="AG441" s="175">
        <f t="shared" si="115"/>
        <v>0</v>
      </c>
      <c r="AH441" t="e" vm="1">
        <f t="shared" si="121"/>
        <v>#VALUE!</v>
      </c>
    </row>
    <row r="442" spans="1:34" ht="27.6">
      <c r="A442" t="s">
        <v>561</v>
      </c>
      <c r="B442" t="s">
        <v>561</v>
      </c>
      <c r="C442" s="172" t="s">
        <v>538</v>
      </c>
      <c r="D442" s="172" t="s">
        <v>153</v>
      </c>
      <c r="E442" t="s">
        <v>539</v>
      </c>
      <c r="F442" t="s">
        <v>540</v>
      </c>
      <c r="G442" cm="1">
        <f t="array" ref="G442">IF(OR(ISERROR($I$2),ISERROR($J$2),ISERROR($K$2)),0,IF(
    IF(SUMPRODUCT((TRIM(_xlfn.TEXTSPLIT(C442,"• "))&lt;&gt;"")*COUNTIF(J:J,SUBSTITUTE(TRIM(_xlfn.TEXTSPLIT(C442,"• ")),CHAR(10),"")))&gt;0,1,IF(C442="All",1,0))
    +
    IF(SUMPRODUCT((TRIM(_xlfn.TEXTSPLIT(E442,","))&lt;&gt;"")*COUNTIF(K:K,TRIM(_xlfn.TEXTSPLIT(E442,","))))&gt;0,1,IF(E442="All",1,0))
    +
    IF(SUMPRODUCT((TRIM(_xlfn.TEXTSPLIT(D442,"• "))&lt;&gt;"")*COUNTIF(I:I,SUBSTITUTE(TRIM(_xlfn.TEXTSPLIT(D442,"• ")),CHAR(10),"")))&gt;0,1,IF(D442="All",1,0))
    =3,
    1,
    IF(F442="All",1,0)
))</f>
        <v>0</v>
      </c>
      <c r="N442" t="e" vm="1">
        <f t="shared" si="117"/>
        <v>#VALUE!</v>
      </c>
      <c r="O442">
        <f t="shared" si="119"/>
        <v>0</v>
      </c>
      <c r="P442">
        <f t="shared" si="119"/>
        <v>0</v>
      </c>
      <c r="Q442">
        <f t="shared" si="119"/>
        <v>0</v>
      </c>
      <c r="R442">
        <f t="shared" si="119"/>
        <v>0</v>
      </c>
      <c r="S442">
        <f t="shared" si="119"/>
        <v>0</v>
      </c>
      <c r="W442" t="e" vm="1">
        <f t="shared" si="103"/>
        <v>#VALUE!</v>
      </c>
      <c r="Y442" t="e" vm="1">
        <f t="shared" si="120"/>
        <v>#VALUE!</v>
      </c>
      <c r="Z442">
        <f t="shared" si="120"/>
        <v>0</v>
      </c>
      <c r="AA442">
        <f t="shared" si="120"/>
        <v>0</v>
      </c>
      <c r="AB442">
        <f t="shared" si="120"/>
        <v>0</v>
      </c>
      <c r="AC442">
        <f t="shared" si="120"/>
        <v>0</v>
      </c>
      <c r="AD442" t="e" vm="1">
        <f t="shared" si="104"/>
        <v>#VALUE!</v>
      </c>
      <c r="AF442" s="175" t="e" vm="1">
        <f t="shared" si="115"/>
        <v>#VALUE!</v>
      </c>
      <c r="AG442" s="175">
        <f t="shared" si="115"/>
        <v>0</v>
      </c>
      <c r="AH442" t="e" vm="1">
        <f t="shared" si="121"/>
        <v>#VALUE!</v>
      </c>
    </row>
    <row r="443" spans="1:34" ht="27.6">
      <c r="A443" t="s">
        <v>562</v>
      </c>
      <c r="B443" t="s">
        <v>562</v>
      </c>
      <c r="C443" s="172" t="s">
        <v>538</v>
      </c>
      <c r="D443" s="172" t="s">
        <v>153</v>
      </c>
      <c r="E443" t="s">
        <v>539</v>
      </c>
      <c r="F443" t="s">
        <v>540</v>
      </c>
      <c r="G443" cm="1">
        <f t="array" ref="G443">IF(OR(ISERROR($I$2),ISERROR($J$2),ISERROR($K$2)),0,IF(
    IF(SUMPRODUCT((TRIM(_xlfn.TEXTSPLIT(C443,"• "))&lt;&gt;"")*COUNTIF(J:J,SUBSTITUTE(TRIM(_xlfn.TEXTSPLIT(C443,"• ")),CHAR(10),"")))&gt;0,1,IF(C443="All",1,0))
    +
    IF(SUMPRODUCT((TRIM(_xlfn.TEXTSPLIT(E443,","))&lt;&gt;"")*COUNTIF(K:K,TRIM(_xlfn.TEXTSPLIT(E443,","))))&gt;0,1,IF(E443="All",1,0))
    +
    IF(SUMPRODUCT((TRIM(_xlfn.TEXTSPLIT(D443,"• "))&lt;&gt;"")*COUNTIF(I:I,SUBSTITUTE(TRIM(_xlfn.TEXTSPLIT(D443,"• ")),CHAR(10),"")))&gt;0,1,IF(D443="All",1,0))
    =3,
    1,
    IF(F443="All",1,0)
))</f>
        <v>0</v>
      </c>
      <c r="N443" t="e" vm="1">
        <f t="shared" si="117"/>
        <v>#VALUE!</v>
      </c>
      <c r="O443">
        <f t="shared" ref="O443:S452" si="122">IF(O$1="",0,IF(ISNUMBER(SEARCH(O$1,$D443)),1,0))</f>
        <v>0</v>
      </c>
      <c r="P443">
        <f t="shared" si="122"/>
        <v>0</v>
      </c>
      <c r="Q443">
        <f t="shared" si="122"/>
        <v>0</v>
      </c>
      <c r="R443">
        <f t="shared" si="122"/>
        <v>0</v>
      </c>
      <c r="S443">
        <f t="shared" si="122"/>
        <v>0</v>
      </c>
      <c r="W443" t="e" vm="1">
        <f t="shared" si="103"/>
        <v>#VALUE!</v>
      </c>
      <c r="Y443" t="e" vm="1">
        <f t="shared" si="120"/>
        <v>#VALUE!</v>
      </c>
      <c r="Z443">
        <f t="shared" si="120"/>
        <v>0</v>
      </c>
      <c r="AA443">
        <f t="shared" si="120"/>
        <v>0</v>
      </c>
      <c r="AB443">
        <f t="shared" si="120"/>
        <v>0</v>
      </c>
      <c r="AC443">
        <f t="shared" si="120"/>
        <v>0</v>
      </c>
      <c r="AD443" t="e" vm="1">
        <f t="shared" si="104"/>
        <v>#VALUE!</v>
      </c>
      <c r="AF443" s="175" t="e" vm="1">
        <f t="shared" si="115"/>
        <v>#VALUE!</v>
      </c>
      <c r="AG443" s="175">
        <f t="shared" si="115"/>
        <v>0</v>
      </c>
      <c r="AH443" t="e" vm="1">
        <f t="shared" si="121"/>
        <v>#VALUE!</v>
      </c>
    </row>
    <row r="444" spans="1:34" ht="27.6">
      <c r="A444" t="s">
        <v>563</v>
      </c>
      <c r="B444" t="s">
        <v>563</v>
      </c>
      <c r="C444" s="172" t="s">
        <v>538</v>
      </c>
      <c r="D444" s="172" t="s">
        <v>153</v>
      </c>
      <c r="E444" t="s">
        <v>539</v>
      </c>
      <c r="F444" t="s">
        <v>540</v>
      </c>
      <c r="G444" cm="1">
        <f t="array" ref="G444">IF(OR(ISERROR($I$2),ISERROR($J$2),ISERROR($K$2)),0,IF(
    IF(SUMPRODUCT((TRIM(_xlfn.TEXTSPLIT(C444,"• "))&lt;&gt;"")*COUNTIF(J:J,SUBSTITUTE(TRIM(_xlfn.TEXTSPLIT(C444,"• ")),CHAR(10),"")))&gt;0,1,IF(C444="All",1,0))
    +
    IF(SUMPRODUCT((TRIM(_xlfn.TEXTSPLIT(E444,","))&lt;&gt;"")*COUNTIF(K:K,TRIM(_xlfn.TEXTSPLIT(E444,","))))&gt;0,1,IF(E444="All",1,0))
    +
    IF(SUMPRODUCT((TRIM(_xlfn.TEXTSPLIT(D444,"• "))&lt;&gt;"")*COUNTIF(I:I,SUBSTITUTE(TRIM(_xlfn.TEXTSPLIT(D444,"• ")),CHAR(10),"")))&gt;0,1,IF(D444="All",1,0))
    =3,
    1,
    IF(F444="All",1,0)
))</f>
        <v>0</v>
      </c>
      <c r="N444" t="e" vm="1">
        <f t="shared" si="117"/>
        <v>#VALUE!</v>
      </c>
      <c r="O444">
        <f t="shared" si="122"/>
        <v>0</v>
      </c>
      <c r="P444">
        <f t="shared" si="122"/>
        <v>0</v>
      </c>
      <c r="Q444">
        <f t="shared" si="122"/>
        <v>0</v>
      </c>
      <c r="R444">
        <f t="shared" si="122"/>
        <v>0</v>
      </c>
      <c r="S444">
        <f t="shared" si="122"/>
        <v>0</v>
      </c>
      <c r="W444" t="e" vm="1">
        <f t="shared" si="103"/>
        <v>#VALUE!</v>
      </c>
      <c r="Y444" t="e" vm="1">
        <f t="shared" si="120"/>
        <v>#VALUE!</v>
      </c>
      <c r="Z444">
        <f t="shared" si="120"/>
        <v>0</v>
      </c>
      <c r="AA444">
        <f t="shared" si="120"/>
        <v>0</v>
      </c>
      <c r="AB444">
        <f t="shared" si="120"/>
        <v>0</v>
      </c>
      <c r="AC444">
        <f t="shared" si="120"/>
        <v>0</v>
      </c>
      <c r="AD444" t="e" vm="1">
        <f t="shared" si="104"/>
        <v>#VALUE!</v>
      </c>
      <c r="AF444" s="175" t="e" vm="1">
        <f t="shared" si="115"/>
        <v>#VALUE!</v>
      </c>
      <c r="AG444" s="175">
        <f t="shared" si="115"/>
        <v>0</v>
      </c>
      <c r="AH444" t="e" vm="1">
        <f t="shared" si="121"/>
        <v>#VALUE!</v>
      </c>
    </row>
    <row r="445" spans="1:34" ht="27.6">
      <c r="A445" t="s">
        <v>564</v>
      </c>
      <c r="B445" t="s">
        <v>564</v>
      </c>
      <c r="C445" s="172" t="s">
        <v>538</v>
      </c>
      <c r="D445" s="172" t="s">
        <v>153</v>
      </c>
      <c r="E445" t="s">
        <v>539</v>
      </c>
      <c r="F445" t="s">
        <v>540</v>
      </c>
      <c r="G445" cm="1">
        <f t="array" ref="G445">IF(OR(ISERROR($I$2),ISERROR($J$2),ISERROR($K$2)),0,IF(
    IF(SUMPRODUCT((TRIM(_xlfn.TEXTSPLIT(C445,"• "))&lt;&gt;"")*COUNTIF(J:J,SUBSTITUTE(TRIM(_xlfn.TEXTSPLIT(C445,"• ")),CHAR(10),"")))&gt;0,1,IF(C445="All",1,0))
    +
    IF(SUMPRODUCT((TRIM(_xlfn.TEXTSPLIT(E445,","))&lt;&gt;"")*COUNTIF(K:K,TRIM(_xlfn.TEXTSPLIT(E445,","))))&gt;0,1,IF(E445="All",1,0))
    +
    IF(SUMPRODUCT((TRIM(_xlfn.TEXTSPLIT(D445,"• "))&lt;&gt;"")*COUNTIF(I:I,SUBSTITUTE(TRIM(_xlfn.TEXTSPLIT(D445,"• ")),CHAR(10),"")))&gt;0,1,IF(D445="All",1,0))
    =3,
    1,
    IF(F445="All",1,0)
))</f>
        <v>0</v>
      </c>
      <c r="N445" t="e" vm="1">
        <f t="shared" si="117"/>
        <v>#VALUE!</v>
      </c>
      <c r="O445">
        <f t="shared" si="122"/>
        <v>0</v>
      </c>
      <c r="P445">
        <f t="shared" si="122"/>
        <v>0</v>
      </c>
      <c r="Q445">
        <f t="shared" si="122"/>
        <v>0</v>
      </c>
      <c r="R445">
        <f t="shared" si="122"/>
        <v>0</v>
      </c>
      <c r="S445">
        <f t="shared" si="122"/>
        <v>0</v>
      </c>
      <c r="W445" t="e" vm="1">
        <f t="shared" si="103"/>
        <v>#VALUE!</v>
      </c>
      <c r="Y445" t="e" vm="1">
        <f t="shared" si="120"/>
        <v>#VALUE!</v>
      </c>
      <c r="Z445">
        <f t="shared" si="120"/>
        <v>0</v>
      </c>
      <c r="AA445">
        <f t="shared" si="120"/>
        <v>0</v>
      </c>
      <c r="AB445">
        <f t="shared" si="120"/>
        <v>0</v>
      </c>
      <c r="AC445">
        <f t="shared" si="120"/>
        <v>0</v>
      </c>
      <c r="AD445" t="e" vm="1">
        <f t="shared" si="104"/>
        <v>#VALUE!</v>
      </c>
      <c r="AF445" s="175" t="e" vm="1">
        <f t="shared" si="115"/>
        <v>#VALUE!</v>
      </c>
      <c r="AG445" s="175">
        <f t="shared" si="115"/>
        <v>0</v>
      </c>
      <c r="AH445" t="e" vm="1">
        <f t="shared" si="121"/>
        <v>#VALUE!</v>
      </c>
    </row>
    <row r="446" spans="1:34" ht="27.6">
      <c r="A446" t="s">
        <v>565</v>
      </c>
      <c r="B446" t="s">
        <v>565</v>
      </c>
      <c r="C446" s="172" t="s">
        <v>538</v>
      </c>
      <c r="D446" s="172" t="s">
        <v>153</v>
      </c>
      <c r="E446" t="s">
        <v>539</v>
      </c>
      <c r="F446" t="s">
        <v>540</v>
      </c>
      <c r="G446" cm="1">
        <f t="array" ref="G446">IF(OR(ISERROR($I$2),ISERROR($J$2),ISERROR($K$2)),0,IF(
    IF(SUMPRODUCT((TRIM(_xlfn.TEXTSPLIT(C446,"• "))&lt;&gt;"")*COUNTIF(J:J,SUBSTITUTE(TRIM(_xlfn.TEXTSPLIT(C446,"• ")),CHAR(10),"")))&gt;0,1,IF(C446="All",1,0))
    +
    IF(SUMPRODUCT((TRIM(_xlfn.TEXTSPLIT(E446,","))&lt;&gt;"")*COUNTIF(K:K,TRIM(_xlfn.TEXTSPLIT(E446,","))))&gt;0,1,IF(E446="All",1,0))
    +
    IF(SUMPRODUCT((TRIM(_xlfn.TEXTSPLIT(D446,"• "))&lt;&gt;"")*COUNTIF(I:I,SUBSTITUTE(TRIM(_xlfn.TEXTSPLIT(D446,"• ")),CHAR(10),"")))&gt;0,1,IF(D446="All",1,0))
    =3,
    1,
    IF(F446="All",1,0)
))</f>
        <v>0</v>
      </c>
      <c r="N446" t="e" vm="1">
        <f t="shared" si="117"/>
        <v>#VALUE!</v>
      </c>
      <c r="O446">
        <f t="shared" si="122"/>
        <v>0</v>
      </c>
      <c r="P446">
        <f t="shared" si="122"/>
        <v>0</v>
      </c>
      <c r="Q446">
        <f t="shared" si="122"/>
        <v>0</v>
      </c>
      <c r="R446">
        <f t="shared" si="122"/>
        <v>0</v>
      </c>
      <c r="S446">
        <f t="shared" si="122"/>
        <v>0</v>
      </c>
      <c r="W446" t="e" vm="1">
        <f t="shared" si="103"/>
        <v>#VALUE!</v>
      </c>
      <c r="Y446" t="e" vm="1">
        <f t="shared" si="120"/>
        <v>#VALUE!</v>
      </c>
      <c r="Z446">
        <f t="shared" si="120"/>
        <v>0</v>
      </c>
      <c r="AA446">
        <f t="shared" si="120"/>
        <v>0</v>
      </c>
      <c r="AB446">
        <f t="shared" si="120"/>
        <v>0</v>
      </c>
      <c r="AC446">
        <f t="shared" si="120"/>
        <v>0</v>
      </c>
      <c r="AD446" t="e" vm="1">
        <f t="shared" si="104"/>
        <v>#VALUE!</v>
      </c>
      <c r="AF446" s="175" t="e" vm="1">
        <f t="shared" si="115"/>
        <v>#VALUE!</v>
      </c>
      <c r="AG446" s="175">
        <f t="shared" si="115"/>
        <v>0</v>
      </c>
      <c r="AH446" t="e" vm="1">
        <f t="shared" si="121"/>
        <v>#VALUE!</v>
      </c>
    </row>
    <row r="447" spans="1:34" ht="27.6">
      <c r="A447" t="s">
        <v>566</v>
      </c>
      <c r="B447" t="s">
        <v>566</v>
      </c>
      <c r="C447" s="172" t="s">
        <v>538</v>
      </c>
      <c r="D447" s="172" t="s">
        <v>153</v>
      </c>
      <c r="E447" t="s">
        <v>539</v>
      </c>
      <c r="F447" t="s">
        <v>540</v>
      </c>
      <c r="G447" cm="1">
        <f t="array" ref="G447">IF(OR(ISERROR($I$2),ISERROR($J$2),ISERROR($K$2)),0,IF(
    IF(SUMPRODUCT((TRIM(_xlfn.TEXTSPLIT(C447,"• "))&lt;&gt;"")*COUNTIF(J:J,SUBSTITUTE(TRIM(_xlfn.TEXTSPLIT(C447,"• ")),CHAR(10),"")))&gt;0,1,IF(C447="All",1,0))
    +
    IF(SUMPRODUCT((TRIM(_xlfn.TEXTSPLIT(E447,","))&lt;&gt;"")*COUNTIF(K:K,TRIM(_xlfn.TEXTSPLIT(E447,","))))&gt;0,1,IF(E447="All",1,0))
    +
    IF(SUMPRODUCT((TRIM(_xlfn.TEXTSPLIT(D447,"• "))&lt;&gt;"")*COUNTIF(I:I,SUBSTITUTE(TRIM(_xlfn.TEXTSPLIT(D447,"• ")),CHAR(10),"")))&gt;0,1,IF(D447="All",1,0))
    =3,
    1,
    IF(F447="All",1,0)
))</f>
        <v>0</v>
      </c>
      <c r="N447" t="e" vm="1">
        <f t="shared" ref="N447:N466" si="123">IF(N$1="",0,IF(ISNUMBER(SEARCH(N$1,$D447)),1,0))</f>
        <v>#VALUE!</v>
      </c>
      <c r="O447">
        <f t="shared" si="122"/>
        <v>0</v>
      </c>
      <c r="P447">
        <f t="shared" si="122"/>
        <v>0</v>
      </c>
      <c r="Q447">
        <f t="shared" si="122"/>
        <v>0</v>
      </c>
      <c r="R447">
        <f t="shared" si="122"/>
        <v>0</v>
      </c>
      <c r="S447">
        <f t="shared" si="122"/>
        <v>0</v>
      </c>
      <c r="W447" t="e" vm="1">
        <f t="shared" si="103"/>
        <v>#VALUE!</v>
      </c>
      <c r="Y447" t="e" vm="1">
        <f t="shared" ref="Y447:AC456" si="124">IF(Y$1="",0,IF(ISNUMBER(SEARCH(Y$1,$C447)),1,0))</f>
        <v>#VALUE!</v>
      </c>
      <c r="Z447">
        <f t="shared" si="124"/>
        <v>0</v>
      </c>
      <c r="AA447">
        <f t="shared" si="124"/>
        <v>0</v>
      </c>
      <c r="AB447">
        <f t="shared" si="124"/>
        <v>0</v>
      </c>
      <c r="AC447">
        <f t="shared" si="124"/>
        <v>0</v>
      </c>
      <c r="AD447" t="e" vm="1">
        <f t="shared" si="104"/>
        <v>#VALUE!</v>
      </c>
      <c r="AF447" s="175" t="e" vm="1">
        <f t="shared" si="115"/>
        <v>#VALUE!</v>
      </c>
      <c r="AG447" s="175">
        <f t="shared" si="115"/>
        <v>0</v>
      </c>
      <c r="AH447" t="e" vm="1">
        <f t="shared" si="121"/>
        <v>#VALUE!</v>
      </c>
    </row>
    <row r="448" spans="1:34" ht="55.15">
      <c r="A448" t="s">
        <v>567</v>
      </c>
      <c r="B448" t="s">
        <v>567</v>
      </c>
      <c r="C448" s="172" t="s">
        <v>568</v>
      </c>
      <c r="D448" s="172" t="s">
        <v>569</v>
      </c>
      <c r="E448" t="s">
        <v>539</v>
      </c>
      <c r="F448" t="s">
        <v>570</v>
      </c>
      <c r="G448" cm="1">
        <f t="array" ref="G448">IF(OR(ISERROR($I$2),ISERROR($J$2),ISERROR($K$2)),0,IF(
    IF(SUMPRODUCT((TRIM(_xlfn.TEXTSPLIT(C448,"• "))&lt;&gt;"")*COUNTIF(J:J,SUBSTITUTE(TRIM(_xlfn.TEXTSPLIT(C448,"• ")),CHAR(10),"")))&gt;0,1,IF(C448="All",1,0))
    +
    IF(SUMPRODUCT((TRIM(_xlfn.TEXTSPLIT(E448,","))&lt;&gt;"")*COUNTIF(K:K,TRIM(_xlfn.TEXTSPLIT(E448,","))))&gt;0,1,IF(E448="All",1,0))
    +
    IF(SUMPRODUCT((TRIM(_xlfn.TEXTSPLIT(D448,"• "))&lt;&gt;"")*COUNTIF(I:I,SUBSTITUTE(TRIM(_xlfn.TEXTSPLIT(D448,"• ")),CHAR(10),"")))&gt;0,1,IF(D448="All",1,0))
    =3,
    1,
    IF(F448="All",1,0)
))</f>
        <v>0</v>
      </c>
      <c r="N448" t="e" vm="1">
        <f t="shared" si="123"/>
        <v>#VALUE!</v>
      </c>
      <c r="O448">
        <f t="shared" si="122"/>
        <v>0</v>
      </c>
      <c r="P448">
        <f t="shared" si="122"/>
        <v>0</v>
      </c>
      <c r="Q448">
        <f t="shared" si="122"/>
        <v>0</v>
      </c>
      <c r="R448">
        <f t="shared" si="122"/>
        <v>0</v>
      </c>
      <c r="S448">
        <f t="shared" si="122"/>
        <v>0</v>
      </c>
      <c r="W448" t="e" vm="1">
        <f t="shared" si="103"/>
        <v>#VALUE!</v>
      </c>
      <c r="Y448" t="e" vm="1">
        <f t="shared" si="124"/>
        <v>#VALUE!</v>
      </c>
      <c r="Z448">
        <f t="shared" si="124"/>
        <v>0</v>
      </c>
      <c r="AA448">
        <f t="shared" si="124"/>
        <v>0</v>
      </c>
      <c r="AB448">
        <f t="shared" si="124"/>
        <v>0</v>
      </c>
      <c r="AC448">
        <f t="shared" si="124"/>
        <v>0</v>
      </c>
      <c r="AD448" t="e" vm="1">
        <f t="shared" si="104"/>
        <v>#VALUE!</v>
      </c>
      <c r="AF448" s="175" t="e" vm="1">
        <f t="shared" si="115"/>
        <v>#VALUE!</v>
      </c>
      <c r="AG448" s="175">
        <f t="shared" si="115"/>
        <v>0</v>
      </c>
      <c r="AH448" t="e" vm="1">
        <f t="shared" si="121"/>
        <v>#VALUE!</v>
      </c>
    </row>
    <row r="449" spans="1:34" ht="55.15">
      <c r="A449" t="s">
        <v>571</v>
      </c>
      <c r="B449" t="s">
        <v>571</v>
      </c>
      <c r="C449" s="172" t="s">
        <v>568</v>
      </c>
      <c r="D449" s="172" t="s">
        <v>572</v>
      </c>
      <c r="E449" t="s">
        <v>539</v>
      </c>
      <c r="F449" t="s">
        <v>570</v>
      </c>
      <c r="G449" cm="1">
        <f t="array" ref="G449">IF(OR(ISERROR($I$2),ISERROR($J$2),ISERROR($K$2)),0,IF(
    IF(SUMPRODUCT((TRIM(_xlfn.TEXTSPLIT(C449,"• "))&lt;&gt;"")*COUNTIF(J:J,SUBSTITUTE(TRIM(_xlfn.TEXTSPLIT(C449,"• ")),CHAR(10),"")))&gt;0,1,IF(C449="All",1,0))
    +
    IF(SUMPRODUCT((TRIM(_xlfn.TEXTSPLIT(E449,","))&lt;&gt;"")*COUNTIF(K:K,TRIM(_xlfn.TEXTSPLIT(E449,","))))&gt;0,1,IF(E449="All",1,0))
    +
    IF(SUMPRODUCT((TRIM(_xlfn.TEXTSPLIT(D449,"• "))&lt;&gt;"")*COUNTIF(I:I,SUBSTITUTE(TRIM(_xlfn.TEXTSPLIT(D449,"• ")),CHAR(10),"")))&gt;0,1,IF(D449="All",1,0))
    =3,
    1,
    IF(F449="All",1,0)
))</f>
        <v>0</v>
      </c>
      <c r="N449" t="e" vm="1">
        <f t="shared" si="123"/>
        <v>#VALUE!</v>
      </c>
      <c r="O449">
        <f t="shared" si="122"/>
        <v>0</v>
      </c>
      <c r="P449">
        <f t="shared" si="122"/>
        <v>0</v>
      </c>
      <c r="Q449">
        <f t="shared" si="122"/>
        <v>0</v>
      </c>
      <c r="R449">
        <f t="shared" si="122"/>
        <v>0</v>
      </c>
      <c r="S449">
        <f t="shared" si="122"/>
        <v>0</v>
      </c>
      <c r="W449" t="e" vm="1">
        <f t="shared" si="103"/>
        <v>#VALUE!</v>
      </c>
      <c r="Y449" t="e" vm="1">
        <f t="shared" si="124"/>
        <v>#VALUE!</v>
      </c>
      <c r="Z449">
        <f t="shared" si="124"/>
        <v>0</v>
      </c>
      <c r="AA449">
        <f t="shared" si="124"/>
        <v>0</v>
      </c>
      <c r="AB449">
        <f t="shared" si="124"/>
        <v>0</v>
      </c>
      <c r="AC449">
        <f t="shared" si="124"/>
        <v>0</v>
      </c>
      <c r="AD449" t="e" vm="1">
        <f t="shared" si="104"/>
        <v>#VALUE!</v>
      </c>
      <c r="AF449" s="175" t="e" vm="1">
        <f t="shared" si="115"/>
        <v>#VALUE!</v>
      </c>
      <c r="AG449" s="175">
        <f t="shared" si="115"/>
        <v>0</v>
      </c>
      <c r="AH449" t="e" vm="1">
        <f t="shared" si="121"/>
        <v>#VALUE!</v>
      </c>
    </row>
    <row r="450" spans="1:34" ht="55.15">
      <c r="A450" t="s">
        <v>573</v>
      </c>
      <c r="B450" t="s">
        <v>573</v>
      </c>
      <c r="C450" s="172" t="s">
        <v>568</v>
      </c>
      <c r="D450" s="172" t="s">
        <v>153</v>
      </c>
      <c r="E450" t="s">
        <v>539</v>
      </c>
      <c r="F450" t="s">
        <v>570</v>
      </c>
      <c r="G450" cm="1">
        <f t="array" ref="G450">IF(OR(ISERROR($I$2),ISERROR($J$2),ISERROR($K$2)),0,IF(
    IF(SUMPRODUCT((TRIM(_xlfn.TEXTSPLIT(C450,"• "))&lt;&gt;"")*COUNTIF(J:J,SUBSTITUTE(TRIM(_xlfn.TEXTSPLIT(C450,"• ")),CHAR(10),"")))&gt;0,1,IF(C450="All",1,0))
    +
    IF(SUMPRODUCT((TRIM(_xlfn.TEXTSPLIT(E450,","))&lt;&gt;"")*COUNTIF(K:K,TRIM(_xlfn.TEXTSPLIT(E450,","))))&gt;0,1,IF(E450="All",1,0))
    +
    IF(SUMPRODUCT((TRIM(_xlfn.TEXTSPLIT(D450,"• "))&lt;&gt;"")*COUNTIF(I:I,SUBSTITUTE(TRIM(_xlfn.TEXTSPLIT(D450,"• ")),CHAR(10),"")))&gt;0,1,IF(D450="All",1,0))
    =3,
    1,
    IF(F450="All",1,0)
))</f>
        <v>0</v>
      </c>
      <c r="N450" t="e" vm="1">
        <f t="shared" si="123"/>
        <v>#VALUE!</v>
      </c>
      <c r="O450">
        <f t="shared" si="122"/>
        <v>0</v>
      </c>
      <c r="P450">
        <f t="shared" si="122"/>
        <v>0</v>
      </c>
      <c r="Q450">
        <f t="shared" si="122"/>
        <v>0</v>
      </c>
      <c r="R450">
        <f t="shared" si="122"/>
        <v>0</v>
      </c>
      <c r="S450">
        <f t="shared" si="122"/>
        <v>0</v>
      </c>
      <c r="W450" t="e" vm="1">
        <f t="shared" si="103"/>
        <v>#VALUE!</v>
      </c>
      <c r="Y450" t="e" vm="1">
        <f t="shared" si="124"/>
        <v>#VALUE!</v>
      </c>
      <c r="Z450">
        <f t="shared" si="124"/>
        <v>0</v>
      </c>
      <c r="AA450">
        <f t="shared" si="124"/>
        <v>0</v>
      </c>
      <c r="AB450">
        <f t="shared" si="124"/>
        <v>0</v>
      </c>
      <c r="AC450">
        <f t="shared" si="124"/>
        <v>0</v>
      </c>
      <c r="AD450" t="e" vm="1">
        <f t="shared" si="104"/>
        <v>#VALUE!</v>
      </c>
      <c r="AF450" s="175" t="e" vm="1">
        <f t="shared" si="115"/>
        <v>#VALUE!</v>
      </c>
      <c r="AG450" s="175">
        <f t="shared" si="115"/>
        <v>0</v>
      </c>
      <c r="AH450" t="e" vm="1">
        <f t="shared" si="121"/>
        <v>#VALUE!</v>
      </c>
    </row>
    <row r="451" spans="1:34" ht="55.15">
      <c r="A451" t="s">
        <v>574</v>
      </c>
      <c r="B451" t="s">
        <v>574</v>
      </c>
      <c r="C451" s="172" t="s">
        <v>568</v>
      </c>
      <c r="D451" s="172" t="s">
        <v>153</v>
      </c>
      <c r="E451" t="s">
        <v>539</v>
      </c>
      <c r="F451" t="s">
        <v>570</v>
      </c>
      <c r="G451" cm="1">
        <f t="array" ref="G451">IF(OR(ISERROR($I$2),ISERROR($J$2),ISERROR($K$2)),0,IF(
    IF(SUMPRODUCT((TRIM(_xlfn.TEXTSPLIT(C451,"• "))&lt;&gt;"")*COUNTIF(J:J,SUBSTITUTE(TRIM(_xlfn.TEXTSPLIT(C451,"• ")),CHAR(10),"")))&gt;0,1,IF(C451="All",1,0))
    +
    IF(SUMPRODUCT((TRIM(_xlfn.TEXTSPLIT(E451,","))&lt;&gt;"")*COUNTIF(K:K,TRIM(_xlfn.TEXTSPLIT(E451,","))))&gt;0,1,IF(E451="All",1,0))
    +
    IF(SUMPRODUCT((TRIM(_xlfn.TEXTSPLIT(D451,"• "))&lt;&gt;"")*COUNTIF(I:I,SUBSTITUTE(TRIM(_xlfn.TEXTSPLIT(D451,"• ")),CHAR(10),"")))&gt;0,1,IF(D451="All",1,0))
    =3,
    1,
    IF(F451="All",1,0)
))</f>
        <v>0</v>
      </c>
      <c r="N451" t="e" vm="1">
        <f t="shared" si="123"/>
        <v>#VALUE!</v>
      </c>
      <c r="O451">
        <f t="shared" si="122"/>
        <v>0</v>
      </c>
      <c r="P451">
        <f t="shared" si="122"/>
        <v>0</v>
      </c>
      <c r="Q451">
        <f t="shared" si="122"/>
        <v>0</v>
      </c>
      <c r="R451">
        <f t="shared" si="122"/>
        <v>0</v>
      </c>
      <c r="S451">
        <f t="shared" si="122"/>
        <v>0</v>
      </c>
      <c r="W451" t="e" vm="1">
        <f t="shared" ref="W451:W514" si="125">_xlfn.TEXTJOIN(",",TRUE,_xlfn._xlws.FILTER($N$1:$S$1,N451:S451,1))</f>
        <v>#VALUE!</v>
      </c>
      <c r="Y451" t="e" vm="1">
        <f t="shared" si="124"/>
        <v>#VALUE!</v>
      </c>
      <c r="Z451">
        <f t="shared" si="124"/>
        <v>0</v>
      </c>
      <c r="AA451">
        <f t="shared" si="124"/>
        <v>0</v>
      </c>
      <c r="AB451">
        <f t="shared" si="124"/>
        <v>0</v>
      </c>
      <c r="AC451">
        <f t="shared" si="124"/>
        <v>0</v>
      </c>
      <c r="AD451" t="e" vm="1">
        <f t="shared" ref="AD451:AD514" si="126">_xlfn.TEXTJOIN(",",TRUE,_xlfn._xlws.FILTER($Y$1:$AC$1,Y451:AC451,1))</f>
        <v>#VALUE!</v>
      </c>
      <c r="AF451" s="175" t="e" vm="1">
        <f t="shared" ref="AF451:AG482" si="127">IF(AF$1="",0,IF(ISNUMBER(SEARCH(AF$1,$E451)),1,0))</f>
        <v>#VALUE!</v>
      </c>
      <c r="AG451" s="175">
        <f t="shared" si="127"/>
        <v>0</v>
      </c>
      <c r="AH451" t="e" vm="1">
        <f t="shared" si="121"/>
        <v>#VALUE!</v>
      </c>
    </row>
    <row r="452" spans="1:34" ht="55.15">
      <c r="A452" t="s">
        <v>575</v>
      </c>
      <c r="B452" t="s">
        <v>575</v>
      </c>
      <c r="C452" s="172" t="s">
        <v>568</v>
      </c>
      <c r="D452" s="172" t="s">
        <v>153</v>
      </c>
      <c r="E452" t="s">
        <v>539</v>
      </c>
      <c r="F452" t="s">
        <v>570</v>
      </c>
      <c r="G452" cm="1">
        <f t="array" ref="G452">IF(OR(ISERROR($I$2),ISERROR($J$2),ISERROR($K$2)),0,IF(
    IF(SUMPRODUCT((TRIM(_xlfn.TEXTSPLIT(C452,"• "))&lt;&gt;"")*COUNTIF(J:J,SUBSTITUTE(TRIM(_xlfn.TEXTSPLIT(C452,"• ")),CHAR(10),"")))&gt;0,1,IF(C452="All",1,0))
    +
    IF(SUMPRODUCT((TRIM(_xlfn.TEXTSPLIT(E452,","))&lt;&gt;"")*COUNTIF(K:K,TRIM(_xlfn.TEXTSPLIT(E452,","))))&gt;0,1,IF(E452="All",1,0))
    +
    IF(SUMPRODUCT((TRIM(_xlfn.TEXTSPLIT(D452,"• "))&lt;&gt;"")*COUNTIF(I:I,SUBSTITUTE(TRIM(_xlfn.TEXTSPLIT(D452,"• ")),CHAR(10),"")))&gt;0,1,IF(D452="All",1,0))
    =3,
    1,
    IF(F452="All",1,0)
))</f>
        <v>0</v>
      </c>
      <c r="N452" t="e" vm="1">
        <f t="shared" si="123"/>
        <v>#VALUE!</v>
      </c>
      <c r="O452">
        <f t="shared" si="122"/>
        <v>0</v>
      </c>
      <c r="P452">
        <f t="shared" si="122"/>
        <v>0</v>
      </c>
      <c r="Q452">
        <f t="shared" si="122"/>
        <v>0</v>
      </c>
      <c r="R452">
        <f t="shared" si="122"/>
        <v>0</v>
      </c>
      <c r="S452">
        <f t="shared" si="122"/>
        <v>0</v>
      </c>
      <c r="W452" t="e" vm="1">
        <f t="shared" si="125"/>
        <v>#VALUE!</v>
      </c>
      <c r="Y452" t="e" vm="1">
        <f t="shared" si="124"/>
        <v>#VALUE!</v>
      </c>
      <c r="Z452">
        <f t="shared" si="124"/>
        <v>0</v>
      </c>
      <c r="AA452">
        <f t="shared" si="124"/>
        <v>0</v>
      </c>
      <c r="AB452">
        <f t="shared" si="124"/>
        <v>0</v>
      </c>
      <c r="AC452">
        <f t="shared" si="124"/>
        <v>0</v>
      </c>
      <c r="AD452" t="e" vm="1">
        <f t="shared" si="126"/>
        <v>#VALUE!</v>
      </c>
      <c r="AF452" s="175" t="e" vm="1">
        <f t="shared" si="127"/>
        <v>#VALUE!</v>
      </c>
      <c r="AG452" s="175">
        <f t="shared" si="127"/>
        <v>0</v>
      </c>
      <c r="AH452" t="e" vm="1">
        <f t="shared" si="121"/>
        <v>#VALUE!</v>
      </c>
    </row>
    <row r="453" spans="1:34" ht="55.15">
      <c r="A453" t="s">
        <v>576</v>
      </c>
      <c r="B453" t="s">
        <v>577</v>
      </c>
      <c r="C453" s="172" t="s">
        <v>568</v>
      </c>
      <c r="D453" s="172" t="s">
        <v>153</v>
      </c>
      <c r="E453" t="s">
        <v>539</v>
      </c>
      <c r="F453" t="s">
        <v>570</v>
      </c>
      <c r="G453" cm="1">
        <f t="array" ref="G453">IF(OR(ISERROR($I$2),ISERROR($J$2),ISERROR($K$2)),0,IF(
    IF(SUMPRODUCT((TRIM(_xlfn.TEXTSPLIT(C453,"• "))&lt;&gt;"")*COUNTIF(J:J,SUBSTITUTE(TRIM(_xlfn.TEXTSPLIT(C453,"• ")),CHAR(10),"")))&gt;0,1,IF(C453="All",1,0))
    +
    IF(SUMPRODUCT((TRIM(_xlfn.TEXTSPLIT(E453,","))&lt;&gt;"")*COUNTIF(K:K,TRIM(_xlfn.TEXTSPLIT(E453,","))))&gt;0,1,IF(E453="All",1,0))
    +
    IF(SUMPRODUCT((TRIM(_xlfn.TEXTSPLIT(D453,"• "))&lt;&gt;"")*COUNTIF(I:I,SUBSTITUTE(TRIM(_xlfn.TEXTSPLIT(D453,"• ")),CHAR(10),"")))&gt;0,1,IF(D453="All",1,0))
    =3,
    1,
    IF(F453="All",1,0)
))</f>
        <v>0</v>
      </c>
      <c r="N453" t="e" vm="1">
        <f t="shared" si="123"/>
        <v>#VALUE!</v>
      </c>
      <c r="O453">
        <f t="shared" ref="O453:S462" si="128">IF(O$1="",0,IF(ISNUMBER(SEARCH(O$1,$D453)),1,0))</f>
        <v>0</v>
      </c>
      <c r="P453">
        <f t="shared" si="128"/>
        <v>0</v>
      </c>
      <c r="Q453">
        <f t="shared" si="128"/>
        <v>0</v>
      </c>
      <c r="R453">
        <f t="shared" si="128"/>
        <v>0</v>
      </c>
      <c r="S453">
        <f t="shared" si="128"/>
        <v>0</v>
      </c>
      <c r="W453" t="e" vm="1">
        <f t="shared" si="125"/>
        <v>#VALUE!</v>
      </c>
      <c r="Y453" t="e" vm="1">
        <f t="shared" si="124"/>
        <v>#VALUE!</v>
      </c>
      <c r="Z453">
        <f t="shared" si="124"/>
        <v>0</v>
      </c>
      <c r="AA453">
        <f t="shared" si="124"/>
        <v>0</v>
      </c>
      <c r="AB453">
        <f t="shared" si="124"/>
        <v>0</v>
      </c>
      <c r="AC453">
        <f t="shared" si="124"/>
        <v>0</v>
      </c>
      <c r="AD453" t="e" vm="1">
        <f t="shared" si="126"/>
        <v>#VALUE!</v>
      </c>
      <c r="AF453" s="175" t="e" vm="1">
        <f t="shared" si="127"/>
        <v>#VALUE!</v>
      </c>
      <c r="AG453" s="175">
        <f t="shared" si="127"/>
        <v>0</v>
      </c>
      <c r="AH453" t="e" vm="1">
        <f t="shared" si="121"/>
        <v>#VALUE!</v>
      </c>
    </row>
    <row r="454" spans="1:34" ht="55.15">
      <c r="A454" t="s">
        <v>576</v>
      </c>
      <c r="B454" t="s">
        <v>578</v>
      </c>
      <c r="C454" s="172" t="s">
        <v>568</v>
      </c>
      <c r="D454" s="172" t="s">
        <v>153</v>
      </c>
      <c r="E454" t="s">
        <v>539</v>
      </c>
      <c r="F454" t="s">
        <v>570</v>
      </c>
      <c r="G454" cm="1">
        <f t="array" ref="G454">IF(OR(ISERROR($I$2),ISERROR($J$2),ISERROR($K$2)),0,IF(
    IF(SUMPRODUCT((TRIM(_xlfn.TEXTSPLIT(C454,"• "))&lt;&gt;"")*COUNTIF(J:J,SUBSTITUTE(TRIM(_xlfn.TEXTSPLIT(C454,"• ")),CHAR(10),"")))&gt;0,1,IF(C454="All",1,0))
    +
    IF(SUMPRODUCT((TRIM(_xlfn.TEXTSPLIT(E454,","))&lt;&gt;"")*COUNTIF(K:K,TRIM(_xlfn.TEXTSPLIT(E454,","))))&gt;0,1,IF(E454="All",1,0))
    +
    IF(SUMPRODUCT((TRIM(_xlfn.TEXTSPLIT(D454,"• "))&lt;&gt;"")*COUNTIF(I:I,SUBSTITUTE(TRIM(_xlfn.TEXTSPLIT(D454,"• ")),CHAR(10),"")))&gt;0,1,IF(D454="All",1,0))
    =3,
    1,
    IF(F454="All",1,0)
))</f>
        <v>0</v>
      </c>
      <c r="N454" t="e" vm="1">
        <f t="shared" si="123"/>
        <v>#VALUE!</v>
      </c>
      <c r="O454">
        <f t="shared" si="128"/>
        <v>0</v>
      </c>
      <c r="P454">
        <f t="shared" si="128"/>
        <v>0</v>
      </c>
      <c r="Q454">
        <f t="shared" si="128"/>
        <v>0</v>
      </c>
      <c r="R454">
        <f t="shared" si="128"/>
        <v>0</v>
      </c>
      <c r="S454">
        <f t="shared" si="128"/>
        <v>0</v>
      </c>
      <c r="W454" t="e" vm="1">
        <f t="shared" si="125"/>
        <v>#VALUE!</v>
      </c>
      <c r="Y454" t="e" vm="1">
        <f t="shared" si="124"/>
        <v>#VALUE!</v>
      </c>
      <c r="Z454">
        <f t="shared" si="124"/>
        <v>0</v>
      </c>
      <c r="AA454">
        <f t="shared" si="124"/>
        <v>0</v>
      </c>
      <c r="AB454">
        <f t="shared" si="124"/>
        <v>0</v>
      </c>
      <c r="AC454">
        <f t="shared" si="124"/>
        <v>0</v>
      </c>
      <c r="AD454" t="e" vm="1">
        <f t="shared" si="126"/>
        <v>#VALUE!</v>
      </c>
      <c r="AF454" s="175" t="e" vm="1">
        <f t="shared" si="127"/>
        <v>#VALUE!</v>
      </c>
      <c r="AG454" s="175">
        <f t="shared" si="127"/>
        <v>0</v>
      </c>
      <c r="AH454" t="e" vm="1">
        <f t="shared" si="121"/>
        <v>#VALUE!</v>
      </c>
    </row>
    <row r="455" spans="1:34" ht="55.15">
      <c r="A455" t="s">
        <v>576</v>
      </c>
      <c r="B455" t="s">
        <v>579</v>
      </c>
      <c r="C455" s="172" t="s">
        <v>568</v>
      </c>
      <c r="D455" s="172" t="s">
        <v>153</v>
      </c>
      <c r="E455" t="s">
        <v>539</v>
      </c>
      <c r="F455" t="s">
        <v>570</v>
      </c>
      <c r="G455" cm="1">
        <f t="array" ref="G455">IF(OR(ISERROR($I$2),ISERROR($J$2),ISERROR($K$2)),0,IF(
    IF(SUMPRODUCT((TRIM(_xlfn.TEXTSPLIT(C455,"• "))&lt;&gt;"")*COUNTIF(J:J,SUBSTITUTE(TRIM(_xlfn.TEXTSPLIT(C455,"• ")),CHAR(10),"")))&gt;0,1,IF(C455="All",1,0))
    +
    IF(SUMPRODUCT((TRIM(_xlfn.TEXTSPLIT(E455,","))&lt;&gt;"")*COUNTIF(K:K,TRIM(_xlfn.TEXTSPLIT(E455,","))))&gt;0,1,IF(E455="All",1,0))
    +
    IF(SUMPRODUCT((TRIM(_xlfn.TEXTSPLIT(D455,"• "))&lt;&gt;"")*COUNTIF(I:I,SUBSTITUTE(TRIM(_xlfn.TEXTSPLIT(D455,"• ")),CHAR(10),"")))&gt;0,1,IF(D455="All",1,0))
    =3,
    1,
    IF(F455="All",1,0)
))</f>
        <v>0</v>
      </c>
      <c r="N455" t="e" vm="1">
        <f t="shared" si="123"/>
        <v>#VALUE!</v>
      </c>
      <c r="O455">
        <f t="shared" si="128"/>
        <v>0</v>
      </c>
      <c r="P455">
        <f t="shared" si="128"/>
        <v>0</v>
      </c>
      <c r="Q455">
        <f t="shared" si="128"/>
        <v>0</v>
      </c>
      <c r="R455">
        <f t="shared" si="128"/>
        <v>0</v>
      </c>
      <c r="S455">
        <f t="shared" si="128"/>
        <v>0</v>
      </c>
      <c r="W455" t="e" vm="1">
        <f t="shared" si="125"/>
        <v>#VALUE!</v>
      </c>
      <c r="Y455" t="e" vm="1">
        <f t="shared" si="124"/>
        <v>#VALUE!</v>
      </c>
      <c r="Z455">
        <f t="shared" si="124"/>
        <v>0</v>
      </c>
      <c r="AA455">
        <f t="shared" si="124"/>
        <v>0</v>
      </c>
      <c r="AB455">
        <f t="shared" si="124"/>
        <v>0</v>
      </c>
      <c r="AC455">
        <f t="shared" si="124"/>
        <v>0</v>
      </c>
      <c r="AD455" t="e" vm="1">
        <f t="shared" si="126"/>
        <v>#VALUE!</v>
      </c>
      <c r="AF455" s="175" t="e" vm="1">
        <f t="shared" si="127"/>
        <v>#VALUE!</v>
      </c>
      <c r="AG455" s="175">
        <f t="shared" si="127"/>
        <v>0</v>
      </c>
      <c r="AH455" t="e" vm="1">
        <f t="shared" si="121"/>
        <v>#VALUE!</v>
      </c>
    </row>
    <row r="456" spans="1:34" ht="55.15">
      <c r="A456" t="s">
        <v>580</v>
      </c>
      <c r="B456" t="s">
        <v>580</v>
      </c>
      <c r="C456" s="172" t="s">
        <v>568</v>
      </c>
      <c r="D456" s="172" t="s">
        <v>153</v>
      </c>
      <c r="E456" t="s">
        <v>539</v>
      </c>
      <c r="F456" t="s">
        <v>570</v>
      </c>
      <c r="G456" cm="1">
        <f t="array" ref="G456">IF(OR(ISERROR($I$2),ISERROR($J$2),ISERROR($K$2)),0,IF(
    IF(SUMPRODUCT((TRIM(_xlfn.TEXTSPLIT(C456,"• "))&lt;&gt;"")*COUNTIF(J:J,SUBSTITUTE(TRIM(_xlfn.TEXTSPLIT(C456,"• ")),CHAR(10),"")))&gt;0,1,IF(C456="All",1,0))
    +
    IF(SUMPRODUCT((TRIM(_xlfn.TEXTSPLIT(E456,","))&lt;&gt;"")*COUNTIF(K:K,TRIM(_xlfn.TEXTSPLIT(E456,","))))&gt;0,1,IF(E456="All",1,0))
    +
    IF(SUMPRODUCT((TRIM(_xlfn.TEXTSPLIT(D456,"• "))&lt;&gt;"")*COUNTIF(I:I,SUBSTITUTE(TRIM(_xlfn.TEXTSPLIT(D456,"• ")),CHAR(10),"")))&gt;0,1,IF(D456="All",1,0))
    =3,
    1,
    IF(F456="All",1,0)
))</f>
        <v>0</v>
      </c>
      <c r="N456" t="e" vm="1">
        <f t="shared" si="123"/>
        <v>#VALUE!</v>
      </c>
      <c r="O456">
        <f t="shared" si="128"/>
        <v>0</v>
      </c>
      <c r="P456">
        <f t="shared" si="128"/>
        <v>0</v>
      </c>
      <c r="Q456">
        <f t="shared" si="128"/>
        <v>0</v>
      </c>
      <c r="R456">
        <f t="shared" si="128"/>
        <v>0</v>
      </c>
      <c r="S456">
        <f t="shared" si="128"/>
        <v>0</v>
      </c>
      <c r="W456" t="e" vm="1">
        <f t="shared" si="125"/>
        <v>#VALUE!</v>
      </c>
      <c r="Y456" t="e" vm="1">
        <f t="shared" si="124"/>
        <v>#VALUE!</v>
      </c>
      <c r="Z456">
        <f t="shared" si="124"/>
        <v>0</v>
      </c>
      <c r="AA456">
        <f t="shared" si="124"/>
        <v>0</v>
      </c>
      <c r="AB456">
        <f t="shared" si="124"/>
        <v>0</v>
      </c>
      <c r="AC456">
        <f t="shared" si="124"/>
        <v>0</v>
      </c>
      <c r="AD456" t="e" vm="1">
        <f t="shared" si="126"/>
        <v>#VALUE!</v>
      </c>
      <c r="AF456" s="175" t="e" vm="1">
        <f t="shared" si="127"/>
        <v>#VALUE!</v>
      </c>
      <c r="AG456" s="175">
        <f t="shared" si="127"/>
        <v>0</v>
      </c>
      <c r="AH456" t="e" vm="1">
        <f t="shared" si="121"/>
        <v>#VALUE!</v>
      </c>
    </row>
    <row r="457" spans="1:34" ht="55.15">
      <c r="A457" t="s">
        <v>581</v>
      </c>
      <c r="B457" t="s">
        <v>581</v>
      </c>
      <c r="C457" s="172" t="s">
        <v>568</v>
      </c>
      <c r="D457" s="172" t="s">
        <v>153</v>
      </c>
      <c r="E457" t="s">
        <v>539</v>
      </c>
      <c r="F457" t="s">
        <v>570</v>
      </c>
      <c r="G457" cm="1">
        <f t="array" ref="G457">IF(OR(ISERROR($I$2),ISERROR($J$2),ISERROR($K$2)),0,IF(
    IF(SUMPRODUCT((TRIM(_xlfn.TEXTSPLIT(C457,"• "))&lt;&gt;"")*COUNTIF(J:J,SUBSTITUTE(TRIM(_xlfn.TEXTSPLIT(C457,"• ")),CHAR(10),"")))&gt;0,1,IF(C457="All",1,0))
    +
    IF(SUMPRODUCT((TRIM(_xlfn.TEXTSPLIT(E457,","))&lt;&gt;"")*COUNTIF(K:K,TRIM(_xlfn.TEXTSPLIT(E457,","))))&gt;0,1,IF(E457="All",1,0))
    +
    IF(SUMPRODUCT((TRIM(_xlfn.TEXTSPLIT(D457,"• "))&lt;&gt;"")*COUNTIF(I:I,SUBSTITUTE(TRIM(_xlfn.TEXTSPLIT(D457,"• ")),CHAR(10),"")))&gt;0,1,IF(D457="All",1,0))
    =3,
    1,
    IF(F457="All",1,0)
))</f>
        <v>0</v>
      </c>
      <c r="N457" t="e" vm="1">
        <f t="shared" si="123"/>
        <v>#VALUE!</v>
      </c>
      <c r="O457">
        <f t="shared" si="128"/>
        <v>0</v>
      </c>
      <c r="P457">
        <f t="shared" si="128"/>
        <v>0</v>
      </c>
      <c r="Q457">
        <f t="shared" si="128"/>
        <v>0</v>
      </c>
      <c r="R457">
        <f t="shared" si="128"/>
        <v>0</v>
      </c>
      <c r="S457">
        <f t="shared" si="128"/>
        <v>0</v>
      </c>
      <c r="W457" t="e" vm="1">
        <f t="shared" si="125"/>
        <v>#VALUE!</v>
      </c>
      <c r="Y457" t="e" vm="1">
        <f t="shared" ref="Y457:AC466" si="129">IF(Y$1="",0,IF(ISNUMBER(SEARCH(Y$1,$C457)),1,0))</f>
        <v>#VALUE!</v>
      </c>
      <c r="Z457">
        <f t="shared" si="129"/>
        <v>0</v>
      </c>
      <c r="AA457">
        <f t="shared" si="129"/>
        <v>0</v>
      </c>
      <c r="AB457">
        <f t="shared" si="129"/>
        <v>0</v>
      </c>
      <c r="AC457">
        <f t="shared" si="129"/>
        <v>0</v>
      </c>
      <c r="AD457" t="e" vm="1">
        <f t="shared" si="126"/>
        <v>#VALUE!</v>
      </c>
      <c r="AF457" s="175" t="e" vm="1">
        <f t="shared" si="127"/>
        <v>#VALUE!</v>
      </c>
      <c r="AG457" s="175">
        <f t="shared" si="127"/>
        <v>0</v>
      </c>
      <c r="AH457" t="e" vm="1">
        <f t="shared" si="121"/>
        <v>#VALUE!</v>
      </c>
    </row>
    <row r="458" spans="1:34" ht="27.6">
      <c r="A458" t="s">
        <v>582</v>
      </c>
      <c r="B458" t="s">
        <v>582</v>
      </c>
      <c r="C458" s="172" t="s">
        <v>152</v>
      </c>
      <c r="D458" s="172" t="s">
        <v>153</v>
      </c>
      <c r="E458" t="s">
        <v>539</v>
      </c>
      <c r="F458" t="s">
        <v>154</v>
      </c>
      <c r="G458" cm="1">
        <f t="array" ref="G458">IF(OR(ISERROR($I$2),ISERROR($J$2),ISERROR($K$2)),0,IF(
    IF(SUMPRODUCT((TRIM(_xlfn.TEXTSPLIT(C458,"• "))&lt;&gt;"")*COUNTIF(J:J,SUBSTITUTE(TRIM(_xlfn.TEXTSPLIT(C458,"• ")),CHAR(10),"")))&gt;0,1,IF(C458="All",1,0))
    +
    IF(SUMPRODUCT((TRIM(_xlfn.TEXTSPLIT(E458,","))&lt;&gt;"")*COUNTIF(K:K,TRIM(_xlfn.TEXTSPLIT(E458,","))))&gt;0,1,IF(E458="All",1,0))
    +
    IF(SUMPRODUCT((TRIM(_xlfn.TEXTSPLIT(D458,"• "))&lt;&gt;"")*COUNTIF(I:I,SUBSTITUTE(TRIM(_xlfn.TEXTSPLIT(D458,"• ")),CHAR(10),"")))&gt;0,1,IF(D458="All",1,0))
    =3,
    1,
    IF(F458="All",1,0)
))</f>
        <v>0</v>
      </c>
      <c r="N458" t="e" vm="1">
        <f t="shared" si="123"/>
        <v>#VALUE!</v>
      </c>
      <c r="O458">
        <f t="shared" si="128"/>
        <v>0</v>
      </c>
      <c r="P458">
        <f t="shared" si="128"/>
        <v>0</v>
      </c>
      <c r="Q458">
        <f t="shared" si="128"/>
        <v>0</v>
      </c>
      <c r="R458">
        <f t="shared" si="128"/>
        <v>0</v>
      </c>
      <c r="S458">
        <f t="shared" si="128"/>
        <v>0</v>
      </c>
      <c r="W458" t="e" vm="1">
        <f t="shared" si="125"/>
        <v>#VALUE!</v>
      </c>
      <c r="Y458" t="e" vm="1">
        <f t="shared" si="129"/>
        <v>#VALUE!</v>
      </c>
      <c r="Z458">
        <f t="shared" si="129"/>
        <v>0</v>
      </c>
      <c r="AA458">
        <f t="shared" si="129"/>
        <v>0</v>
      </c>
      <c r="AB458">
        <f t="shared" si="129"/>
        <v>0</v>
      </c>
      <c r="AC458">
        <f t="shared" si="129"/>
        <v>0</v>
      </c>
      <c r="AD458" t="e" vm="1">
        <f t="shared" si="126"/>
        <v>#VALUE!</v>
      </c>
      <c r="AF458" s="175" t="e" vm="1">
        <f t="shared" si="127"/>
        <v>#VALUE!</v>
      </c>
      <c r="AG458" s="175">
        <f t="shared" si="127"/>
        <v>0</v>
      </c>
      <c r="AH458" t="e" vm="1">
        <f t="shared" si="121"/>
        <v>#VALUE!</v>
      </c>
    </row>
    <row r="459" spans="1:34" ht="27.6">
      <c r="A459" t="s">
        <v>583</v>
      </c>
      <c r="B459" t="s">
        <v>583</v>
      </c>
      <c r="C459" s="172" t="s">
        <v>152</v>
      </c>
      <c r="D459" s="172" t="s">
        <v>153</v>
      </c>
      <c r="E459" t="s">
        <v>539</v>
      </c>
      <c r="F459" t="s">
        <v>154</v>
      </c>
      <c r="G459" cm="1">
        <f t="array" ref="G459">IF(OR(ISERROR($I$2),ISERROR($J$2),ISERROR($K$2)),0,IF(
    IF(SUMPRODUCT((TRIM(_xlfn.TEXTSPLIT(C459,"• "))&lt;&gt;"")*COUNTIF(J:J,SUBSTITUTE(TRIM(_xlfn.TEXTSPLIT(C459,"• ")),CHAR(10),"")))&gt;0,1,IF(C459="All",1,0))
    +
    IF(SUMPRODUCT((TRIM(_xlfn.TEXTSPLIT(E459,","))&lt;&gt;"")*COUNTIF(K:K,TRIM(_xlfn.TEXTSPLIT(E459,","))))&gt;0,1,IF(E459="All",1,0))
    +
    IF(SUMPRODUCT((TRIM(_xlfn.TEXTSPLIT(D459,"• "))&lt;&gt;"")*COUNTIF(I:I,SUBSTITUTE(TRIM(_xlfn.TEXTSPLIT(D459,"• ")),CHAR(10),"")))&gt;0,1,IF(D459="All",1,0))
    =3,
    1,
    IF(F459="All",1,0)
))</f>
        <v>0</v>
      </c>
      <c r="N459" t="e" vm="1">
        <f t="shared" si="123"/>
        <v>#VALUE!</v>
      </c>
      <c r="O459">
        <f t="shared" si="128"/>
        <v>0</v>
      </c>
      <c r="P459">
        <f t="shared" si="128"/>
        <v>0</v>
      </c>
      <c r="Q459">
        <f t="shared" si="128"/>
        <v>0</v>
      </c>
      <c r="R459">
        <f t="shared" si="128"/>
        <v>0</v>
      </c>
      <c r="S459">
        <f t="shared" si="128"/>
        <v>0</v>
      </c>
      <c r="W459" t="e" vm="1">
        <f t="shared" si="125"/>
        <v>#VALUE!</v>
      </c>
      <c r="Y459" t="e" vm="1">
        <f t="shared" si="129"/>
        <v>#VALUE!</v>
      </c>
      <c r="Z459">
        <f t="shared" si="129"/>
        <v>0</v>
      </c>
      <c r="AA459">
        <f t="shared" si="129"/>
        <v>0</v>
      </c>
      <c r="AB459">
        <f t="shared" si="129"/>
        <v>0</v>
      </c>
      <c r="AC459">
        <f t="shared" si="129"/>
        <v>0</v>
      </c>
      <c r="AD459" t="e" vm="1">
        <f t="shared" si="126"/>
        <v>#VALUE!</v>
      </c>
      <c r="AF459" s="175" t="e" vm="1">
        <f t="shared" si="127"/>
        <v>#VALUE!</v>
      </c>
      <c r="AG459" s="175">
        <f t="shared" si="127"/>
        <v>0</v>
      </c>
      <c r="AH459" t="e" vm="1">
        <f t="shared" si="121"/>
        <v>#VALUE!</v>
      </c>
    </row>
    <row r="460" spans="1:34" ht="27.6">
      <c r="A460" t="s">
        <v>584</v>
      </c>
      <c r="B460" t="s">
        <v>584</v>
      </c>
      <c r="C460" s="172" t="s">
        <v>152</v>
      </c>
      <c r="D460" s="172" t="s">
        <v>153</v>
      </c>
      <c r="E460" t="s">
        <v>539</v>
      </c>
      <c r="F460" t="s">
        <v>154</v>
      </c>
      <c r="G460" cm="1">
        <f t="array" ref="G460">IF(OR(ISERROR($I$2),ISERROR($J$2),ISERROR($K$2)),0,IF(
    IF(SUMPRODUCT((TRIM(_xlfn.TEXTSPLIT(C460,"• "))&lt;&gt;"")*COUNTIF(J:J,SUBSTITUTE(TRIM(_xlfn.TEXTSPLIT(C460,"• ")),CHAR(10),"")))&gt;0,1,IF(C460="All",1,0))
    +
    IF(SUMPRODUCT((TRIM(_xlfn.TEXTSPLIT(E460,","))&lt;&gt;"")*COUNTIF(K:K,TRIM(_xlfn.TEXTSPLIT(E460,","))))&gt;0,1,IF(E460="All",1,0))
    +
    IF(SUMPRODUCT((TRIM(_xlfn.TEXTSPLIT(D460,"• "))&lt;&gt;"")*COUNTIF(I:I,SUBSTITUTE(TRIM(_xlfn.TEXTSPLIT(D460,"• ")),CHAR(10),"")))&gt;0,1,IF(D460="All",1,0))
    =3,
    1,
    IF(F460="All",1,0)
))</f>
        <v>0</v>
      </c>
      <c r="N460" t="e" vm="1">
        <f t="shared" si="123"/>
        <v>#VALUE!</v>
      </c>
      <c r="O460">
        <f t="shared" si="128"/>
        <v>0</v>
      </c>
      <c r="P460">
        <f t="shared" si="128"/>
        <v>0</v>
      </c>
      <c r="Q460">
        <f t="shared" si="128"/>
        <v>0</v>
      </c>
      <c r="R460">
        <f t="shared" si="128"/>
        <v>0</v>
      </c>
      <c r="S460">
        <f t="shared" si="128"/>
        <v>0</v>
      </c>
      <c r="W460" t="e" vm="1">
        <f t="shared" si="125"/>
        <v>#VALUE!</v>
      </c>
      <c r="Y460" t="e" vm="1">
        <f t="shared" si="129"/>
        <v>#VALUE!</v>
      </c>
      <c r="Z460">
        <f t="shared" si="129"/>
        <v>0</v>
      </c>
      <c r="AA460">
        <f t="shared" si="129"/>
        <v>0</v>
      </c>
      <c r="AB460">
        <f t="shared" si="129"/>
        <v>0</v>
      </c>
      <c r="AC460">
        <f t="shared" si="129"/>
        <v>0</v>
      </c>
      <c r="AD460" t="e" vm="1">
        <f t="shared" si="126"/>
        <v>#VALUE!</v>
      </c>
      <c r="AF460" s="175" t="e" vm="1">
        <f t="shared" si="127"/>
        <v>#VALUE!</v>
      </c>
      <c r="AG460" s="175">
        <f t="shared" si="127"/>
        <v>0</v>
      </c>
      <c r="AH460" t="e" vm="1">
        <f t="shared" si="121"/>
        <v>#VALUE!</v>
      </c>
    </row>
    <row r="461" spans="1:34" ht="27.6">
      <c r="A461" t="s">
        <v>585</v>
      </c>
      <c r="B461" t="s">
        <v>585</v>
      </c>
      <c r="C461" s="172" t="s">
        <v>152</v>
      </c>
      <c r="D461" s="172" t="s">
        <v>153</v>
      </c>
      <c r="E461" t="s">
        <v>539</v>
      </c>
      <c r="F461" t="s">
        <v>154</v>
      </c>
      <c r="G461" cm="1">
        <f t="array" ref="G461">IF(OR(ISERROR($I$2),ISERROR($J$2),ISERROR($K$2)),0,IF(
    IF(SUMPRODUCT((TRIM(_xlfn.TEXTSPLIT(C461,"• "))&lt;&gt;"")*COUNTIF(J:J,SUBSTITUTE(TRIM(_xlfn.TEXTSPLIT(C461,"• ")),CHAR(10),"")))&gt;0,1,IF(C461="All",1,0))
    +
    IF(SUMPRODUCT((TRIM(_xlfn.TEXTSPLIT(E461,","))&lt;&gt;"")*COUNTIF(K:K,TRIM(_xlfn.TEXTSPLIT(E461,","))))&gt;0,1,IF(E461="All",1,0))
    +
    IF(SUMPRODUCT((TRIM(_xlfn.TEXTSPLIT(D461,"• "))&lt;&gt;"")*COUNTIF(I:I,SUBSTITUTE(TRIM(_xlfn.TEXTSPLIT(D461,"• ")),CHAR(10),"")))&gt;0,1,IF(D461="All",1,0))
    =3,
    1,
    IF(F461="All",1,0)
))</f>
        <v>0</v>
      </c>
      <c r="N461" t="e" vm="1">
        <f t="shared" si="123"/>
        <v>#VALUE!</v>
      </c>
      <c r="O461">
        <f t="shared" si="128"/>
        <v>0</v>
      </c>
      <c r="P461">
        <f t="shared" si="128"/>
        <v>0</v>
      </c>
      <c r="Q461">
        <f t="shared" si="128"/>
        <v>0</v>
      </c>
      <c r="R461">
        <f t="shared" si="128"/>
        <v>0</v>
      </c>
      <c r="S461">
        <f t="shared" si="128"/>
        <v>0</v>
      </c>
      <c r="W461" t="e" vm="1">
        <f t="shared" si="125"/>
        <v>#VALUE!</v>
      </c>
      <c r="Y461" t="e" vm="1">
        <f t="shared" si="129"/>
        <v>#VALUE!</v>
      </c>
      <c r="Z461">
        <f t="shared" si="129"/>
        <v>0</v>
      </c>
      <c r="AA461">
        <f t="shared" si="129"/>
        <v>0</v>
      </c>
      <c r="AB461">
        <f t="shared" si="129"/>
        <v>0</v>
      </c>
      <c r="AC461">
        <f t="shared" si="129"/>
        <v>0</v>
      </c>
      <c r="AD461" t="e" vm="1">
        <f t="shared" si="126"/>
        <v>#VALUE!</v>
      </c>
      <c r="AF461" s="175" t="e" vm="1">
        <f t="shared" si="127"/>
        <v>#VALUE!</v>
      </c>
      <c r="AG461" s="175">
        <f t="shared" si="127"/>
        <v>0</v>
      </c>
      <c r="AH461" t="e" vm="1">
        <f t="shared" si="121"/>
        <v>#VALUE!</v>
      </c>
    </row>
    <row r="462" spans="1:34" ht="27.6">
      <c r="A462" t="s">
        <v>586</v>
      </c>
      <c r="B462" t="s">
        <v>586</v>
      </c>
      <c r="C462" s="172" t="s">
        <v>152</v>
      </c>
      <c r="D462" s="172" t="s">
        <v>153</v>
      </c>
      <c r="E462" t="s">
        <v>539</v>
      </c>
      <c r="F462" t="s">
        <v>154</v>
      </c>
      <c r="G462" cm="1">
        <f t="array" ref="G462">IF(OR(ISERROR($I$2),ISERROR($J$2),ISERROR($K$2)),0,IF(
    IF(SUMPRODUCT((TRIM(_xlfn.TEXTSPLIT(C462,"• "))&lt;&gt;"")*COUNTIF(J:J,SUBSTITUTE(TRIM(_xlfn.TEXTSPLIT(C462,"• ")),CHAR(10),"")))&gt;0,1,IF(C462="All",1,0))
    +
    IF(SUMPRODUCT((TRIM(_xlfn.TEXTSPLIT(E462,","))&lt;&gt;"")*COUNTIF(K:K,TRIM(_xlfn.TEXTSPLIT(E462,","))))&gt;0,1,IF(E462="All",1,0))
    +
    IF(SUMPRODUCT((TRIM(_xlfn.TEXTSPLIT(D462,"• "))&lt;&gt;"")*COUNTIF(I:I,SUBSTITUTE(TRIM(_xlfn.TEXTSPLIT(D462,"• ")),CHAR(10),"")))&gt;0,1,IF(D462="All",1,0))
    =3,
    1,
    IF(F462="All",1,0)
))</f>
        <v>0</v>
      </c>
      <c r="N462" t="e" vm="1">
        <f t="shared" si="123"/>
        <v>#VALUE!</v>
      </c>
      <c r="O462">
        <f t="shared" si="128"/>
        <v>0</v>
      </c>
      <c r="P462">
        <f t="shared" si="128"/>
        <v>0</v>
      </c>
      <c r="Q462">
        <f t="shared" si="128"/>
        <v>0</v>
      </c>
      <c r="R462">
        <f t="shared" si="128"/>
        <v>0</v>
      </c>
      <c r="S462">
        <f t="shared" si="128"/>
        <v>0</v>
      </c>
      <c r="W462" t="e" vm="1">
        <f t="shared" si="125"/>
        <v>#VALUE!</v>
      </c>
      <c r="Y462" t="e" vm="1">
        <f t="shared" si="129"/>
        <v>#VALUE!</v>
      </c>
      <c r="Z462">
        <f t="shared" si="129"/>
        <v>0</v>
      </c>
      <c r="AA462">
        <f t="shared" si="129"/>
        <v>0</v>
      </c>
      <c r="AB462">
        <f t="shared" si="129"/>
        <v>0</v>
      </c>
      <c r="AC462">
        <f t="shared" si="129"/>
        <v>0</v>
      </c>
      <c r="AD462" t="e" vm="1">
        <f t="shared" si="126"/>
        <v>#VALUE!</v>
      </c>
      <c r="AF462" s="175" t="e" vm="1">
        <f t="shared" si="127"/>
        <v>#VALUE!</v>
      </c>
      <c r="AG462" s="175">
        <f t="shared" si="127"/>
        <v>0</v>
      </c>
      <c r="AH462" t="e" vm="1">
        <f t="shared" si="121"/>
        <v>#VALUE!</v>
      </c>
    </row>
    <row r="463" spans="1:34" ht="27.6">
      <c r="A463" t="s">
        <v>587</v>
      </c>
      <c r="B463" t="s">
        <v>587</v>
      </c>
      <c r="C463" s="172" t="s">
        <v>152</v>
      </c>
      <c r="D463" s="172" t="s">
        <v>153</v>
      </c>
      <c r="E463" t="s">
        <v>539</v>
      </c>
      <c r="F463" t="s">
        <v>154</v>
      </c>
      <c r="G463" cm="1">
        <f t="array" ref="G463">IF(OR(ISERROR($I$2),ISERROR($J$2),ISERROR($K$2)),0,IF(
    IF(SUMPRODUCT((TRIM(_xlfn.TEXTSPLIT(C463,"• "))&lt;&gt;"")*COUNTIF(J:J,SUBSTITUTE(TRIM(_xlfn.TEXTSPLIT(C463,"• ")),CHAR(10),"")))&gt;0,1,IF(C463="All",1,0))
    +
    IF(SUMPRODUCT((TRIM(_xlfn.TEXTSPLIT(E463,","))&lt;&gt;"")*COUNTIF(K:K,TRIM(_xlfn.TEXTSPLIT(E463,","))))&gt;0,1,IF(E463="All",1,0))
    +
    IF(SUMPRODUCT((TRIM(_xlfn.TEXTSPLIT(D463,"• "))&lt;&gt;"")*COUNTIF(I:I,SUBSTITUTE(TRIM(_xlfn.TEXTSPLIT(D463,"• ")),CHAR(10),"")))&gt;0,1,IF(D463="All",1,0))
    =3,
    1,
    IF(F463="All",1,0)
))</f>
        <v>0</v>
      </c>
      <c r="N463" t="e" vm="1">
        <f t="shared" si="123"/>
        <v>#VALUE!</v>
      </c>
      <c r="O463">
        <f t="shared" ref="O463:S472" si="130">IF(O$1="",0,IF(ISNUMBER(SEARCH(O$1,$D463)),1,0))</f>
        <v>0</v>
      </c>
      <c r="P463">
        <f t="shared" si="130"/>
        <v>0</v>
      </c>
      <c r="Q463">
        <f t="shared" si="130"/>
        <v>0</v>
      </c>
      <c r="R463">
        <f t="shared" si="130"/>
        <v>0</v>
      </c>
      <c r="S463">
        <f t="shared" si="130"/>
        <v>0</v>
      </c>
      <c r="W463" t="e" vm="1">
        <f t="shared" si="125"/>
        <v>#VALUE!</v>
      </c>
      <c r="Y463" t="e" vm="1">
        <f t="shared" si="129"/>
        <v>#VALUE!</v>
      </c>
      <c r="Z463">
        <f t="shared" si="129"/>
        <v>0</v>
      </c>
      <c r="AA463">
        <f t="shared" si="129"/>
        <v>0</v>
      </c>
      <c r="AB463">
        <f t="shared" si="129"/>
        <v>0</v>
      </c>
      <c r="AC463">
        <f t="shared" si="129"/>
        <v>0</v>
      </c>
      <c r="AD463" t="e" vm="1">
        <f t="shared" si="126"/>
        <v>#VALUE!</v>
      </c>
      <c r="AF463" s="175" t="e" vm="1">
        <f t="shared" si="127"/>
        <v>#VALUE!</v>
      </c>
      <c r="AG463" s="175">
        <f t="shared" si="127"/>
        <v>0</v>
      </c>
      <c r="AH463" t="e" vm="1">
        <f t="shared" si="121"/>
        <v>#VALUE!</v>
      </c>
    </row>
    <row r="464" spans="1:34" ht="27.6">
      <c r="A464" t="s">
        <v>588</v>
      </c>
      <c r="B464" t="s">
        <v>588</v>
      </c>
      <c r="C464" s="172" t="s">
        <v>152</v>
      </c>
      <c r="D464" s="172" t="s">
        <v>153</v>
      </c>
      <c r="E464" t="s">
        <v>539</v>
      </c>
      <c r="F464" t="s">
        <v>154</v>
      </c>
      <c r="G464" cm="1">
        <f t="array" ref="G464">IF(OR(ISERROR($I$2),ISERROR($J$2),ISERROR($K$2)),0,IF(
    IF(SUMPRODUCT((TRIM(_xlfn.TEXTSPLIT(C464,"• "))&lt;&gt;"")*COUNTIF(J:J,SUBSTITUTE(TRIM(_xlfn.TEXTSPLIT(C464,"• ")),CHAR(10),"")))&gt;0,1,IF(C464="All",1,0))
    +
    IF(SUMPRODUCT((TRIM(_xlfn.TEXTSPLIT(E464,","))&lt;&gt;"")*COUNTIF(K:K,TRIM(_xlfn.TEXTSPLIT(E464,","))))&gt;0,1,IF(E464="All",1,0))
    +
    IF(SUMPRODUCT((TRIM(_xlfn.TEXTSPLIT(D464,"• "))&lt;&gt;"")*COUNTIF(I:I,SUBSTITUTE(TRIM(_xlfn.TEXTSPLIT(D464,"• ")),CHAR(10),"")))&gt;0,1,IF(D464="All",1,0))
    =3,
    1,
    IF(F464="All",1,0)
))</f>
        <v>0</v>
      </c>
      <c r="N464" t="e" vm="1">
        <f t="shared" si="123"/>
        <v>#VALUE!</v>
      </c>
      <c r="O464">
        <f t="shared" si="130"/>
        <v>0</v>
      </c>
      <c r="P464">
        <f t="shared" si="130"/>
        <v>0</v>
      </c>
      <c r="Q464">
        <f t="shared" si="130"/>
        <v>0</v>
      </c>
      <c r="R464">
        <f t="shared" si="130"/>
        <v>0</v>
      </c>
      <c r="S464">
        <f t="shared" si="130"/>
        <v>0</v>
      </c>
      <c r="W464" t="e" vm="1">
        <f t="shared" si="125"/>
        <v>#VALUE!</v>
      </c>
      <c r="Y464" t="e" vm="1">
        <f t="shared" si="129"/>
        <v>#VALUE!</v>
      </c>
      <c r="Z464">
        <f t="shared" si="129"/>
        <v>0</v>
      </c>
      <c r="AA464">
        <f t="shared" si="129"/>
        <v>0</v>
      </c>
      <c r="AB464">
        <f t="shared" si="129"/>
        <v>0</v>
      </c>
      <c r="AC464">
        <f t="shared" si="129"/>
        <v>0</v>
      </c>
      <c r="AD464" t="e" vm="1">
        <f t="shared" si="126"/>
        <v>#VALUE!</v>
      </c>
      <c r="AF464" s="175" t="e" vm="1">
        <f t="shared" si="127"/>
        <v>#VALUE!</v>
      </c>
      <c r="AG464" s="175">
        <f t="shared" si="127"/>
        <v>0</v>
      </c>
      <c r="AH464" t="e" vm="1">
        <f t="shared" si="121"/>
        <v>#VALUE!</v>
      </c>
    </row>
    <row r="465" spans="1:34" ht="41.45">
      <c r="A465" t="s">
        <v>589</v>
      </c>
      <c r="B465" t="s">
        <v>589</v>
      </c>
      <c r="C465" s="172" t="s">
        <v>590</v>
      </c>
      <c r="D465" s="172" t="s">
        <v>153</v>
      </c>
      <c r="E465" t="s">
        <v>539</v>
      </c>
      <c r="F465" t="s">
        <v>591</v>
      </c>
      <c r="G465" cm="1">
        <f t="array" ref="G465">IF(OR(ISERROR($I$2),ISERROR($J$2),ISERROR($K$2)),0,IF(
    IF(SUMPRODUCT((TRIM(_xlfn.TEXTSPLIT(C465,"• "))&lt;&gt;"")*COUNTIF(J:J,SUBSTITUTE(TRIM(_xlfn.TEXTSPLIT(C465,"• ")),CHAR(10),"")))&gt;0,1,IF(C465="All",1,0))
    +
    IF(SUMPRODUCT((TRIM(_xlfn.TEXTSPLIT(E465,","))&lt;&gt;"")*COUNTIF(K:K,TRIM(_xlfn.TEXTSPLIT(E465,","))))&gt;0,1,IF(E465="All",1,0))
    +
    IF(SUMPRODUCT((TRIM(_xlfn.TEXTSPLIT(D465,"• "))&lt;&gt;"")*COUNTIF(I:I,SUBSTITUTE(TRIM(_xlfn.TEXTSPLIT(D465,"• ")),CHAR(10),"")))&gt;0,1,IF(D465="All",1,0))
    =3,
    1,
    IF(F465="All",1,0)
))</f>
        <v>0</v>
      </c>
      <c r="N465" t="e" vm="1">
        <f t="shared" si="123"/>
        <v>#VALUE!</v>
      </c>
      <c r="O465">
        <f t="shared" si="130"/>
        <v>0</v>
      </c>
      <c r="P465">
        <f t="shared" si="130"/>
        <v>0</v>
      </c>
      <c r="Q465">
        <f t="shared" si="130"/>
        <v>0</v>
      </c>
      <c r="R465">
        <f t="shared" si="130"/>
        <v>0</v>
      </c>
      <c r="S465">
        <f t="shared" si="130"/>
        <v>0</v>
      </c>
      <c r="W465" t="e" vm="1">
        <f t="shared" si="125"/>
        <v>#VALUE!</v>
      </c>
      <c r="Y465" t="e" vm="1">
        <f t="shared" si="129"/>
        <v>#VALUE!</v>
      </c>
      <c r="Z465">
        <f t="shared" si="129"/>
        <v>0</v>
      </c>
      <c r="AA465">
        <f t="shared" si="129"/>
        <v>0</v>
      </c>
      <c r="AB465">
        <f t="shared" si="129"/>
        <v>0</v>
      </c>
      <c r="AC465">
        <f t="shared" si="129"/>
        <v>0</v>
      </c>
      <c r="AD465" t="e" vm="1">
        <f t="shared" si="126"/>
        <v>#VALUE!</v>
      </c>
      <c r="AF465" s="175" t="e" vm="1">
        <f t="shared" si="127"/>
        <v>#VALUE!</v>
      </c>
      <c r="AG465" s="175">
        <f t="shared" si="127"/>
        <v>0</v>
      </c>
      <c r="AH465" t="e" vm="1">
        <f t="shared" si="121"/>
        <v>#VALUE!</v>
      </c>
    </row>
    <row r="466" spans="1:34" ht="55.15">
      <c r="A466" t="s">
        <v>592</v>
      </c>
      <c r="B466" t="s">
        <v>592</v>
      </c>
      <c r="C466" s="172" t="s">
        <v>568</v>
      </c>
      <c r="D466" s="172" t="s">
        <v>153</v>
      </c>
      <c r="E466" t="s">
        <v>539</v>
      </c>
      <c r="F466" t="s">
        <v>570</v>
      </c>
      <c r="G466" cm="1">
        <f t="array" ref="G466">IF(OR(ISERROR($I$2),ISERROR($J$2),ISERROR($K$2)),0,IF(
    IF(SUMPRODUCT((TRIM(_xlfn.TEXTSPLIT(C466,"• "))&lt;&gt;"")*COUNTIF(J:J,SUBSTITUTE(TRIM(_xlfn.TEXTSPLIT(C466,"• ")),CHAR(10),"")))&gt;0,1,IF(C466="All",1,0))
    +
    IF(SUMPRODUCT((TRIM(_xlfn.TEXTSPLIT(E466,","))&lt;&gt;"")*COUNTIF(K:K,TRIM(_xlfn.TEXTSPLIT(E466,","))))&gt;0,1,IF(E466="All",1,0))
    +
    IF(SUMPRODUCT((TRIM(_xlfn.TEXTSPLIT(D466,"• "))&lt;&gt;"")*COUNTIF(I:I,SUBSTITUTE(TRIM(_xlfn.TEXTSPLIT(D466,"• ")),CHAR(10),"")))&gt;0,1,IF(D466="All",1,0))
    =3,
    1,
    IF(F466="All",1,0)
))</f>
        <v>0</v>
      </c>
      <c r="N466" t="e" vm="1">
        <f t="shared" si="123"/>
        <v>#VALUE!</v>
      </c>
      <c r="O466">
        <f t="shared" si="130"/>
        <v>0</v>
      </c>
      <c r="P466">
        <f t="shared" si="130"/>
        <v>0</v>
      </c>
      <c r="Q466">
        <f t="shared" si="130"/>
        <v>0</v>
      </c>
      <c r="R466">
        <f t="shared" si="130"/>
        <v>0</v>
      </c>
      <c r="S466">
        <f t="shared" si="130"/>
        <v>0</v>
      </c>
      <c r="W466" t="e" vm="1">
        <f t="shared" si="125"/>
        <v>#VALUE!</v>
      </c>
      <c r="Y466" t="e" vm="1">
        <f t="shared" si="129"/>
        <v>#VALUE!</v>
      </c>
      <c r="Z466">
        <f t="shared" si="129"/>
        <v>0</v>
      </c>
      <c r="AA466">
        <f t="shared" si="129"/>
        <v>0</v>
      </c>
      <c r="AB466">
        <f t="shared" si="129"/>
        <v>0</v>
      </c>
      <c r="AC466">
        <f t="shared" si="129"/>
        <v>0</v>
      </c>
      <c r="AD466" t="e" vm="1">
        <f t="shared" si="126"/>
        <v>#VALUE!</v>
      </c>
      <c r="AF466" s="175" t="e" vm="1">
        <f t="shared" si="127"/>
        <v>#VALUE!</v>
      </c>
      <c r="AG466" s="175">
        <f t="shared" si="127"/>
        <v>0</v>
      </c>
      <c r="AH466" t="e" vm="1">
        <f t="shared" si="121"/>
        <v>#VALUE!</v>
      </c>
    </row>
    <row r="467" spans="1:34" ht="41.45">
      <c r="A467" t="s">
        <v>593</v>
      </c>
      <c r="B467" t="s">
        <v>593</v>
      </c>
      <c r="C467" s="172" t="s">
        <v>590</v>
      </c>
      <c r="D467" s="172" t="s">
        <v>153</v>
      </c>
      <c r="E467" t="s">
        <v>539</v>
      </c>
      <c r="F467" t="s">
        <v>591</v>
      </c>
      <c r="G467" cm="1">
        <f t="array" ref="G467">IF(OR(ISERROR($I$2),ISERROR($J$2),ISERROR($K$2)),0,IF(
    IF(SUMPRODUCT((TRIM(_xlfn.TEXTSPLIT(C467,"• "))&lt;&gt;"")*COUNTIF(J:J,SUBSTITUTE(TRIM(_xlfn.TEXTSPLIT(C467,"• ")),CHAR(10),"")))&gt;0,1,IF(C467="All",1,0))
    +
    IF(SUMPRODUCT((TRIM(_xlfn.TEXTSPLIT(E467,","))&lt;&gt;"")*COUNTIF(K:K,TRIM(_xlfn.TEXTSPLIT(E467,","))))&gt;0,1,IF(E467="All",1,0))
    +
    IF(SUMPRODUCT((TRIM(_xlfn.TEXTSPLIT(D467,"• "))&lt;&gt;"")*COUNTIF(I:I,SUBSTITUTE(TRIM(_xlfn.TEXTSPLIT(D467,"• ")),CHAR(10),"")))&gt;0,1,IF(D467="All",1,0))
    =3,
    1,
    IF(F467="All",1,0)
))</f>
        <v>0</v>
      </c>
      <c r="N467" t="e" vm="1">
        <f t="shared" ref="N467:N486" si="131">IF(N$1="",0,IF(ISNUMBER(SEARCH(N$1,$D467)),1,0))</f>
        <v>#VALUE!</v>
      </c>
      <c r="O467">
        <f t="shared" si="130"/>
        <v>0</v>
      </c>
      <c r="P467">
        <f t="shared" si="130"/>
        <v>0</v>
      </c>
      <c r="Q467">
        <f t="shared" si="130"/>
        <v>0</v>
      </c>
      <c r="R467">
        <f t="shared" si="130"/>
        <v>0</v>
      </c>
      <c r="S467">
        <f t="shared" si="130"/>
        <v>0</v>
      </c>
      <c r="W467" t="e" vm="1">
        <f t="shared" si="125"/>
        <v>#VALUE!</v>
      </c>
      <c r="Y467" t="e" vm="1">
        <f t="shared" ref="Y467:AC476" si="132">IF(Y$1="",0,IF(ISNUMBER(SEARCH(Y$1,$C467)),1,0))</f>
        <v>#VALUE!</v>
      </c>
      <c r="Z467">
        <f t="shared" si="132"/>
        <v>0</v>
      </c>
      <c r="AA467">
        <f t="shared" si="132"/>
        <v>0</v>
      </c>
      <c r="AB467">
        <f t="shared" si="132"/>
        <v>0</v>
      </c>
      <c r="AC467">
        <f t="shared" si="132"/>
        <v>0</v>
      </c>
      <c r="AD467" t="e" vm="1">
        <f t="shared" si="126"/>
        <v>#VALUE!</v>
      </c>
      <c r="AF467" s="175" t="e" vm="1">
        <f t="shared" si="127"/>
        <v>#VALUE!</v>
      </c>
      <c r="AG467" s="175">
        <f t="shared" si="127"/>
        <v>0</v>
      </c>
      <c r="AH467" t="e" vm="1">
        <f t="shared" si="121"/>
        <v>#VALUE!</v>
      </c>
    </row>
    <row r="468" spans="1:34" ht="55.15">
      <c r="A468" t="s">
        <v>594</v>
      </c>
      <c r="B468" t="s">
        <v>594</v>
      </c>
      <c r="C468" s="172" t="s">
        <v>568</v>
      </c>
      <c r="D468" s="172" t="s">
        <v>153</v>
      </c>
      <c r="E468" t="s">
        <v>539</v>
      </c>
      <c r="F468" t="s">
        <v>570</v>
      </c>
      <c r="G468" cm="1">
        <f t="array" ref="G468">IF(OR(ISERROR($I$2),ISERROR($J$2),ISERROR($K$2)),0,IF(
    IF(SUMPRODUCT((TRIM(_xlfn.TEXTSPLIT(C468,"• "))&lt;&gt;"")*COUNTIF(J:J,SUBSTITUTE(TRIM(_xlfn.TEXTSPLIT(C468,"• ")),CHAR(10),"")))&gt;0,1,IF(C468="All",1,0))
    +
    IF(SUMPRODUCT((TRIM(_xlfn.TEXTSPLIT(E468,","))&lt;&gt;"")*COUNTIF(K:K,TRIM(_xlfn.TEXTSPLIT(E468,","))))&gt;0,1,IF(E468="All",1,0))
    +
    IF(SUMPRODUCT((TRIM(_xlfn.TEXTSPLIT(D468,"• "))&lt;&gt;"")*COUNTIF(I:I,SUBSTITUTE(TRIM(_xlfn.TEXTSPLIT(D468,"• ")),CHAR(10),"")))&gt;0,1,IF(D468="All",1,0))
    =3,
    1,
    IF(F468="All",1,0)
))</f>
        <v>0</v>
      </c>
      <c r="N468" t="e" vm="1">
        <f t="shared" si="131"/>
        <v>#VALUE!</v>
      </c>
      <c r="O468">
        <f t="shared" si="130"/>
        <v>0</v>
      </c>
      <c r="P468">
        <f t="shared" si="130"/>
        <v>0</v>
      </c>
      <c r="Q468">
        <f t="shared" si="130"/>
        <v>0</v>
      </c>
      <c r="R468">
        <f t="shared" si="130"/>
        <v>0</v>
      </c>
      <c r="S468">
        <f t="shared" si="130"/>
        <v>0</v>
      </c>
      <c r="W468" t="e" vm="1">
        <f t="shared" si="125"/>
        <v>#VALUE!</v>
      </c>
      <c r="Y468" t="e" vm="1">
        <f t="shared" si="132"/>
        <v>#VALUE!</v>
      </c>
      <c r="Z468">
        <f t="shared" si="132"/>
        <v>0</v>
      </c>
      <c r="AA468">
        <f t="shared" si="132"/>
        <v>0</v>
      </c>
      <c r="AB468">
        <f t="shared" si="132"/>
        <v>0</v>
      </c>
      <c r="AC468">
        <f t="shared" si="132"/>
        <v>0</v>
      </c>
      <c r="AD468" t="e" vm="1">
        <f t="shared" si="126"/>
        <v>#VALUE!</v>
      </c>
      <c r="AF468" s="175" t="e" vm="1">
        <f t="shared" si="127"/>
        <v>#VALUE!</v>
      </c>
      <c r="AG468" s="175">
        <f t="shared" si="127"/>
        <v>0</v>
      </c>
      <c r="AH468" t="e" vm="1">
        <f t="shared" si="121"/>
        <v>#VALUE!</v>
      </c>
    </row>
    <row r="469" spans="1:34" ht="55.15">
      <c r="A469" t="s">
        <v>595</v>
      </c>
      <c r="B469" t="s">
        <v>595</v>
      </c>
      <c r="C469" s="172" t="s">
        <v>568</v>
      </c>
      <c r="D469" s="172" t="s">
        <v>153</v>
      </c>
      <c r="E469" t="s">
        <v>539</v>
      </c>
      <c r="F469" t="s">
        <v>570</v>
      </c>
      <c r="G469" cm="1">
        <f t="array" ref="G469">IF(OR(ISERROR($I$2),ISERROR($J$2),ISERROR($K$2)),0,IF(
    IF(SUMPRODUCT((TRIM(_xlfn.TEXTSPLIT(C469,"• "))&lt;&gt;"")*COUNTIF(J:J,SUBSTITUTE(TRIM(_xlfn.TEXTSPLIT(C469,"• ")),CHAR(10),"")))&gt;0,1,IF(C469="All",1,0))
    +
    IF(SUMPRODUCT((TRIM(_xlfn.TEXTSPLIT(E469,","))&lt;&gt;"")*COUNTIF(K:K,TRIM(_xlfn.TEXTSPLIT(E469,","))))&gt;0,1,IF(E469="All",1,0))
    +
    IF(SUMPRODUCT((TRIM(_xlfn.TEXTSPLIT(D469,"• "))&lt;&gt;"")*COUNTIF(I:I,SUBSTITUTE(TRIM(_xlfn.TEXTSPLIT(D469,"• ")),CHAR(10),"")))&gt;0,1,IF(D469="All",1,0))
    =3,
    1,
    IF(F469="All",1,0)
))</f>
        <v>0</v>
      </c>
      <c r="N469" t="e" vm="1">
        <f t="shared" si="131"/>
        <v>#VALUE!</v>
      </c>
      <c r="O469">
        <f t="shared" si="130"/>
        <v>0</v>
      </c>
      <c r="P469">
        <f t="shared" si="130"/>
        <v>0</v>
      </c>
      <c r="Q469">
        <f t="shared" si="130"/>
        <v>0</v>
      </c>
      <c r="R469">
        <f t="shared" si="130"/>
        <v>0</v>
      </c>
      <c r="S469">
        <f t="shared" si="130"/>
        <v>0</v>
      </c>
      <c r="W469" t="e" vm="1">
        <f t="shared" si="125"/>
        <v>#VALUE!</v>
      </c>
      <c r="Y469" t="e" vm="1">
        <f t="shared" si="132"/>
        <v>#VALUE!</v>
      </c>
      <c r="Z469">
        <f t="shared" si="132"/>
        <v>0</v>
      </c>
      <c r="AA469">
        <f t="shared" si="132"/>
        <v>0</v>
      </c>
      <c r="AB469">
        <f t="shared" si="132"/>
        <v>0</v>
      </c>
      <c r="AC469">
        <f t="shared" si="132"/>
        <v>0</v>
      </c>
      <c r="AD469" t="e" vm="1">
        <f t="shared" si="126"/>
        <v>#VALUE!</v>
      </c>
      <c r="AF469" s="175" t="e" vm="1">
        <f t="shared" si="127"/>
        <v>#VALUE!</v>
      </c>
      <c r="AG469" s="175">
        <f t="shared" si="127"/>
        <v>0</v>
      </c>
      <c r="AH469" t="e" vm="1">
        <f t="shared" si="121"/>
        <v>#VALUE!</v>
      </c>
    </row>
    <row r="470" spans="1:34" ht="55.15">
      <c r="A470" t="s">
        <v>596</v>
      </c>
      <c r="B470" t="s">
        <v>596</v>
      </c>
      <c r="C470" s="172" t="s">
        <v>568</v>
      </c>
      <c r="D470" s="172" t="s">
        <v>153</v>
      </c>
      <c r="E470" t="s">
        <v>539</v>
      </c>
      <c r="F470" t="s">
        <v>570</v>
      </c>
      <c r="G470" cm="1">
        <f t="array" ref="G470">IF(OR(ISERROR($I$2),ISERROR($J$2),ISERROR($K$2)),0,IF(
    IF(SUMPRODUCT((TRIM(_xlfn.TEXTSPLIT(C470,"• "))&lt;&gt;"")*COUNTIF(J:J,SUBSTITUTE(TRIM(_xlfn.TEXTSPLIT(C470,"• ")),CHAR(10),"")))&gt;0,1,IF(C470="All",1,0))
    +
    IF(SUMPRODUCT((TRIM(_xlfn.TEXTSPLIT(E470,","))&lt;&gt;"")*COUNTIF(K:K,TRIM(_xlfn.TEXTSPLIT(E470,","))))&gt;0,1,IF(E470="All",1,0))
    +
    IF(SUMPRODUCT((TRIM(_xlfn.TEXTSPLIT(D470,"• "))&lt;&gt;"")*COUNTIF(I:I,SUBSTITUTE(TRIM(_xlfn.TEXTSPLIT(D470,"• ")),CHAR(10),"")))&gt;0,1,IF(D470="All",1,0))
    =3,
    1,
    IF(F470="All",1,0)
))</f>
        <v>0</v>
      </c>
      <c r="N470" t="e" vm="1">
        <f t="shared" si="131"/>
        <v>#VALUE!</v>
      </c>
      <c r="O470">
        <f t="shared" si="130"/>
        <v>0</v>
      </c>
      <c r="P470">
        <f t="shared" si="130"/>
        <v>0</v>
      </c>
      <c r="Q470">
        <f t="shared" si="130"/>
        <v>0</v>
      </c>
      <c r="R470">
        <f t="shared" si="130"/>
        <v>0</v>
      </c>
      <c r="S470">
        <f t="shared" si="130"/>
        <v>0</v>
      </c>
      <c r="W470" t="e" vm="1">
        <f t="shared" si="125"/>
        <v>#VALUE!</v>
      </c>
      <c r="Y470" t="e" vm="1">
        <f t="shared" si="132"/>
        <v>#VALUE!</v>
      </c>
      <c r="Z470">
        <f t="shared" si="132"/>
        <v>0</v>
      </c>
      <c r="AA470">
        <f t="shared" si="132"/>
        <v>0</v>
      </c>
      <c r="AB470">
        <f t="shared" si="132"/>
        <v>0</v>
      </c>
      <c r="AC470">
        <f t="shared" si="132"/>
        <v>0</v>
      </c>
      <c r="AD470" t="e" vm="1">
        <f t="shared" si="126"/>
        <v>#VALUE!</v>
      </c>
      <c r="AF470" s="175" t="e" vm="1">
        <f t="shared" si="127"/>
        <v>#VALUE!</v>
      </c>
      <c r="AG470" s="175">
        <f t="shared" si="127"/>
        <v>0</v>
      </c>
      <c r="AH470" t="e" vm="1">
        <f t="shared" si="121"/>
        <v>#VALUE!</v>
      </c>
    </row>
    <row r="471" spans="1:34" ht="55.15">
      <c r="A471" t="s">
        <v>597</v>
      </c>
      <c r="B471" t="s">
        <v>597</v>
      </c>
      <c r="C471" s="172" t="s">
        <v>568</v>
      </c>
      <c r="D471" s="172" t="s">
        <v>153</v>
      </c>
      <c r="E471" t="s">
        <v>539</v>
      </c>
      <c r="F471" t="s">
        <v>570</v>
      </c>
      <c r="G471" cm="1">
        <f t="array" ref="G471">IF(OR(ISERROR($I$2),ISERROR($J$2),ISERROR($K$2)),0,IF(
    IF(SUMPRODUCT((TRIM(_xlfn.TEXTSPLIT(C471,"• "))&lt;&gt;"")*COUNTIF(J:J,SUBSTITUTE(TRIM(_xlfn.TEXTSPLIT(C471,"• ")),CHAR(10),"")))&gt;0,1,IF(C471="All",1,0))
    +
    IF(SUMPRODUCT((TRIM(_xlfn.TEXTSPLIT(E471,","))&lt;&gt;"")*COUNTIF(K:K,TRIM(_xlfn.TEXTSPLIT(E471,","))))&gt;0,1,IF(E471="All",1,0))
    +
    IF(SUMPRODUCT((TRIM(_xlfn.TEXTSPLIT(D471,"• "))&lt;&gt;"")*COUNTIF(I:I,SUBSTITUTE(TRIM(_xlfn.TEXTSPLIT(D471,"• ")),CHAR(10),"")))&gt;0,1,IF(D471="All",1,0))
    =3,
    1,
    IF(F471="All",1,0)
))</f>
        <v>0</v>
      </c>
      <c r="N471" t="e" vm="1">
        <f t="shared" si="131"/>
        <v>#VALUE!</v>
      </c>
      <c r="O471">
        <f t="shared" si="130"/>
        <v>0</v>
      </c>
      <c r="P471">
        <f t="shared" si="130"/>
        <v>0</v>
      </c>
      <c r="Q471">
        <f t="shared" si="130"/>
        <v>0</v>
      </c>
      <c r="R471">
        <f t="shared" si="130"/>
        <v>0</v>
      </c>
      <c r="S471">
        <f t="shared" si="130"/>
        <v>0</v>
      </c>
      <c r="W471" t="e" vm="1">
        <f t="shared" si="125"/>
        <v>#VALUE!</v>
      </c>
      <c r="Y471" t="e" vm="1">
        <f t="shared" si="132"/>
        <v>#VALUE!</v>
      </c>
      <c r="Z471">
        <f t="shared" si="132"/>
        <v>0</v>
      </c>
      <c r="AA471">
        <f t="shared" si="132"/>
        <v>0</v>
      </c>
      <c r="AB471">
        <f t="shared" si="132"/>
        <v>0</v>
      </c>
      <c r="AC471">
        <f t="shared" si="132"/>
        <v>0</v>
      </c>
      <c r="AD471" t="e" vm="1">
        <f t="shared" si="126"/>
        <v>#VALUE!</v>
      </c>
      <c r="AF471" s="175" t="e" vm="1">
        <f t="shared" si="127"/>
        <v>#VALUE!</v>
      </c>
      <c r="AG471" s="175">
        <f t="shared" si="127"/>
        <v>0</v>
      </c>
      <c r="AH471" t="e" vm="1">
        <f t="shared" ref="AH471:AH502" si="133">_xlfn.TEXTJOIN(",",TRUE,_xlfn._xlws.FILTER($AF$1:$AG$1,AF471:AG471,1))</f>
        <v>#VALUE!</v>
      </c>
    </row>
    <row r="472" spans="1:34" ht="55.15">
      <c r="A472" t="s">
        <v>598</v>
      </c>
      <c r="B472" t="s">
        <v>598</v>
      </c>
      <c r="C472" s="172" t="s">
        <v>568</v>
      </c>
      <c r="D472" s="172" t="s">
        <v>153</v>
      </c>
      <c r="E472" t="s">
        <v>539</v>
      </c>
      <c r="F472" t="s">
        <v>570</v>
      </c>
      <c r="G472" cm="1">
        <f t="array" ref="G472">IF(OR(ISERROR($I$2),ISERROR($J$2),ISERROR($K$2)),0,IF(
    IF(SUMPRODUCT((TRIM(_xlfn.TEXTSPLIT(C472,"• "))&lt;&gt;"")*COUNTIF(J:J,SUBSTITUTE(TRIM(_xlfn.TEXTSPLIT(C472,"• ")),CHAR(10),"")))&gt;0,1,IF(C472="All",1,0))
    +
    IF(SUMPRODUCT((TRIM(_xlfn.TEXTSPLIT(E472,","))&lt;&gt;"")*COUNTIF(K:K,TRIM(_xlfn.TEXTSPLIT(E472,","))))&gt;0,1,IF(E472="All",1,0))
    +
    IF(SUMPRODUCT((TRIM(_xlfn.TEXTSPLIT(D472,"• "))&lt;&gt;"")*COUNTIF(I:I,SUBSTITUTE(TRIM(_xlfn.TEXTSPLIT(D472,"• ")),CHAR(10),"")))&gt;0,1,IF(D472="All",1,0))
    =3,
    1,
    IF(F472="All",1,0)
))</f>
        <v>0</v>
      </c>
      <c r="N472" t="e" vm="1">
        <f t="shared" si="131"/>
        <v>#VALUE!</v>
      </c>
      <c r="O472">
        <f t="shared" si="130"/>
        <v>0</v>
      </c>
      <c r="P472">
        <f t="shared" si="130"/>
        <v>0</v>
      </c>
      <c r="Q472">
        <f t="shared" si="130"/>
        <v>0</v>
      </c>
      <c r="R472">
        <f t="shared" si="130"/>
        <v>0</v>
      </c>
      <c r="S472">
        <f t="shared" si="130"/>
        <v>0</v>
      </c>
      <c r="W472" t="e" vm="1">
        <f t="shared" si="125"/>
        <v>#VALUE!</v>
      </c>
      <c r="Y472" t="e" vm="1">
        <f t="shared" si="132"/>
        <v>#VALUE!</v>
      </c>
      <c r="Z472">
        <f t="shared" si="132"/>
        <v>0</v>
      </c>
      <c r="AA472">
        <f t="shared" si="132"/>
        <v>0</v>
      </c>
      <c r="AB472">
        <f t="shared" si="132"/>
        <v>0</v>
      </c>
      <c r="AC472">
        <f t="shared" si="132"/>
        <v>0</v>
      </c>
      <c r="AD472" t="e" vm="1">
        <f t="shared" si="126"/>
        <v>#VALUE!</v>
      </c>
      <c r="AF472" s="175" t="e" vm="1">
        <f t="shared" si="127"/>
        <v>#VALUE!</v>
      </c>
      <c r="AG472" s="175">
        <f t="shared" si="127"/>
        <v>0</v>
      </c>
      <c r="AH472" t="e" vm="1">
        <f t="shared" si="133"/>
        <v>#VALUE!</v>
      </c>
    </row>
    <row r="473" spans="1:34" ht="27.6">
      <c r="A473" t="s">
        <v>599</v>
      </c>
      <c r="B473" t="s">
        <v>599</v>
      </c>
      <c r="C473" s="172" t="s">
        <v>152</v>
      </c>
      <c r="D473" s="172" t="s">
        <v>153</v>
      </c>
      <c r="E473" t="s">
        <v>539</v>
      </c>
      <c r="F473" t="s">
        <v>154</v>
      </c>
      <c r="G473" cm="1">
        <f t="array" ref="G473">IF(OR(ISERROR($I$2),ISERROR($J$2),ISERROR($K$2)),0,IF(
    IF(SUMPRODUCT((TRIM(_xlfn.TEXTSPLIT(C473,"• "))&lt;&gt;"")*COUNTIF(J:J,SUBSTITUTE(TRIM(_xlfn.TEXTSPLIT(C473,"• ")),CHAR(10),"")))&gt;0,1,IF(C473="All",1,0))
    +
    IF(SUMPRODUCT((TRIM(_xlfn.TEXTSPLIT(E473,","))&lt;&gt;"")*COUNTIF(K:K,TRIM(_xlfn.TEXTSPLIT(E473,","))))&gt;0,1,IF(E473="All",1,0))
    +
    IF(SUMPRODUCT((TRIM(_xlfn.TEXTSPLIT(D473,"• "))&lt;&gt;"")*COUNTIF(I:I,SUBSTITUTE(TRIM(_xlfn.TEXTSPLIT(D473,"• ")),CHAR(10),"")))&gt;0,1,IF(D473="All",1,0))
    =3,
    1,
    IF(F473="All",1,0)
))</f>
        <v>0</v>
      </c>
      <c r="N473" t="e" vm="1">
        <f t="shared" si="131"/>
        <v>#VALUE!</v>
      </c>
      <c r="O473">
        <f t="shared" ref="O473:S482" si="134">IF(O$1="",0,IF(ISNUMBER(SEARCH(O$1,$D473)),1,0))</f>
        <v>0</v>
      </c>
      <c r="P473">
        <f t="shared" si="134"/>
        <v>0</v>
      </c>
      <c r="Q473">
        <f t="shared" si="134"/>
        <v>0</v>
      </c>
      <c r="R473">
        <f t="shared" si="134"/>
        <v>0</v>
      </c>
      <c r="S473">
        <f t="shared" si="134"/>
        <v>0</v>
      </c>
      <c r="W473" t="e" vm="1">
        <f t="shared" si="125"/>
        <v>#VALUE!</v>
      </c>
      <c r="Y473" t="e" vm="1">
        <f t="shared" si="132"/>
        <v>#VALUE!</v>
      </c>
      <c r="Z473">
        <f t="shared" si="132"/>
        <v>0</v>
      </c>
      <c r="AA473">
        <f t="shared" si="132"/>
        <v>0</v>
      </c>
      <c r="AB473">
        <f t="shared" si="132"/>
        <v>0</v>
      </c>
      <c r="AC473">
        <f t="shared" si="132"/>
        <v>0</v>
      </c>
      <c r="AD473" t="e" vm="1">
        <f t="shared" si="126"/>
        <v>#VALUE!</v>
      </c>
      <c r="AF473" s="175" t="e" vm="1">
        <f t="shared" si="127"/>
        <v>#VALUE!</v>
      </c>
      <c r="AG473" s="175">
        <f t="shared" si="127"/>
        <v>0</v>
      </c>
      <c r="AH473" t="e" vm="1">
        <f t="shared" si="133"/>
        <v>#VALUE!</v>
      </c>
    </row>
    <row r="474" spans="1:34" ht="55.15">
      <c r="A474" t="s">
        <v>600</v>
      </c>
      <c r="B474" t="s">
        <v>600</v>
      </c>
      <c r="C474" s="172" t="s">
        <v>568</v>
      </c>
      <c r="D474" s="172" t="s">
        <v>153</v>
      </c>
      <c r="E474" t="s">
        <v>539</v>
      </c>
      <c r="F474" t="s">
        <v>570</v>
      </c>
      <c r="G474" cm="1">
        <f t="array" ref="G474">IF(OR(ISERROR($I$2),ISERROR($J$2),ISERROR($K$2)),0,IF(
    IF(SUMPRODUCT((TRIM(_xlfn.TEXTSPLIT(C474,"• "))&lt;&gt;"")*COUNTIF(J:J,SUBSTITUTE(TRIM(_xlfn.TEXTSPLIT(C474,"• ")),CHAR(10),"")))&gt;0,1,IF(C474="All",1,0))
    +
    IF(SUMPRODUCT((TRIM(_xlfn.TEXTSPLIT(E474,","))&lt;&gt;"")*COUNTIF(K:K,TRIM(_xlfn.TEXTSPLIT(E474,","))))&gt;0,1,IF(E474="All",1,0))
    +
    IF(SUMPRODUCT((TRIM(_xlfn.TEXTSPLIT(D474,"• "))&lt;&gt;"")*COUNTIF(I:I,SUBSTITUTE(TRIM(_xlfn.TEXTSPLIT(D474,"• ")),CHAR(10),"")))&gt;0,1,IF(D474="All",1,0))
    =3,
    1,
    IF(F474="All",1,0)
))</f>
        <v>0</v>
      </c>
      <c r="N474" t="e" vm="1">
        <f t="shared" si="131"/>
        <v>#VALUE!</v>
      </c>
      <c r="O474">
        <f t="shared" si="134"/>
        <v>0</v>
      </c>
      <c r="P474">
        <f t="shared" si="134"/>
        <v>0</v>
      </c>
      <c r="Q474">
        <f t="shared" si="134"/>
        <v>0</v>
      </c>
      <c r="R474">
        <f t="shared" si="134"/>
        <v>0</v>
      </c>
      <c r="S474">
        <f t="shared" si="134"/>
        <v>0</v>
      </c>
      <c r="W474" t="e" vm="1">
        <f t="shared" si="125"/>
        <v>#VALUE!</v>
      </c>
      <c r="Y474" t="e" vm="1">
        <f t="shared" si="132"/>
        <v>#VALUE!</v>
      </c>
      <c r="Z474">
        <f t="shared" si="132"/>
        <v>0</v>
      </c>
      <c r="AA474">
        <f t="shared" si="132"/>
        <v>0</v>
      </c>
      <c r="AB474">
        <f t="shared" si="132"/>
        <v>0</v>
      </c>
      <c r="AC474">
        <f t="shared" si="132"/>
        <v>0</v>
      </c>
      <c r="AD474" t="e" vm="1">
        <f t="shared" si="126"/>
        <v>#VALUE!</v>
      </c>
      <c r="AF474" s="175" t="e" vm="1">
        <f t="shared" si="127"/>
        <v>#VALUE!</v>
      </c>
      <c r="AG474" s="175">
        <f t="shared" si="127"/>
        <v>0</v>
      </c>
      <c r="AH474" t="e" vm="1">
        <f t="shared" si="133"/>
        <v>#VALUE!</v>
      </c>
    </row>
    <row r="475" spans="1:34" ht="27.6">
      <c r="A475" t="s">
        <v>601</v>
      </c>
      <c r="B475" t="s">
        <v>602</v>
      </c>
      <c r="C475" s="172" t="s">
        <v>152</v>
      </c>
      <c r="D475" s="172" t="s">
        <v>153</v>
      </c>
      <c r="E475" t="s">
        <v>539</v>
      </c>
      <c r="F475" t="s">
        <v>154</v>
      </c>
      <c r="G475" cm="1">
        <f t="array" ref="G475">IF(OR(ISERROR($I$2),ISERROR($J$2),ISERROR($K$2)),0,IF(
    IF(SUMPRODUCT((TRIM(_xlfn.TEXTSPLIT(C475,"• "))&lt;&gt;"")*COUNTIF(J:J,SUBSTITUTE(TRIM(_xlfn.TEXTSPLIT(C475,"• ")),CHAR(10),"")))&gt;0,1,IF(C475="All",1,0))
    +
    IF(SUMPRODUCT((TRIM(_xlfn.TEXTSPLIT(E475,","))&lt;&gt;"")*COUNTIF(K:K,TRIM(_xlfn.TEXTSPLIT(E475,","))))&gt;0,1,IF(E475="All",1,0))
    +
    IF(SUMPRODUCT((TRIM(_xlfn.TEXTSPLIT(D475,"• "))&lt;&gt;"")*COUNTIF(I:I,SUBSTITUTE(TRIM(_xlfn.TEXTSPLIT(D475,"• ")),CHAR(10),"")))&gt;0,1,IF(D475="All",1,0))
    =3,
    1,
    IF(F475="All",1,0)
))</f>
        <v>0</v>
      </c>
      <c r="N475" t="e" vm="1">
        <f t="shared" si="131"/>
        <v>#VALUE!</v>
      </c>
      <c r="O475">
        <f t="shared" si="134"/>
        <v>0</v>
      </c>
      <c r="P475">
        <f t="shared" si="134"/>
        <v>0</v>
      </c>
      <c r="Q475">
        <f t="shared" si="134"/>
        <v>0</v>
      </c>
      <c r="R475">
        <f t="shared" si="134"/>
        <v>0</v>
      </c>
      <c r="S475">
        <f t="shared" si="134"/>
        <v>0</v>
      </c>
      <c r="W475" t="e" vm="1">
        <f t="shared" si="125"/>
        <v>#VALUE!</v>
      </c>
      <c r="Y475" t="e" vm="1">
        <f t="shared" si="132"/>
        <v>#VALUE!</v>
      </c>
      <c r="Z475">
        <f t="shared" si="132"/>
        <v>0</v>
      </c>
      <c r="AA475">
        <f t="shared" si="132"/>
        <v>0</v>
      </c>
      <c r="AB475">
        <f t="shared" si="132"/>
        <v>0</v>
      </c>
      <c r="AC475">
        <f t="shared" si="132"/>
        <v>0</v>
      </c>
      <c r="AD475" t="e" vm="1">
        <f t="shared" si="126"/>
        <v>#VALUE!</v>
      </c>
      <c r="AF475" s="175" t="e" vm="1">
        <f t="shared" si="127"/>
        <v>#VALUE!</v>
      </c>
      <c r="AG475" s="175">
        <f t="shared" si="127"/>
        <v>0</v>
      </c>
      <c r="AH475" t="e" vm="1">
        <f t="shared" si="133"/>
        <v>#VALUE!</v>
      </c>
    </row>
    <row r="476" spans="1:34" ht="27.6">
      <c r="A476" t="s">
        <v>601</v>
      </c>
      <c r="B476" t="s">
        <v>603</v>
      </c>
      <c r="C476" s="172" t="s">
        <v>152</v>
      </c>
      <c r="D476" s="172" t="s">
        <v>153</v>
      </c>
      <c r="E476" t="s">
        <v>539</v>
      </c>
      <c r="F476" t="s">
        <v>154</v>
      </c>
      <c r="G476" cm="1">
        <f t="array" ref="G476">IF(OR(ISERROR($I$2),ISERROR($J$2),ISERROR($K$2)),0,IF(
    IF(SUMPRODUCT((TRIM(_xlfn.TEXTSPLIT(C476,"• "))&lt;&gt;"")*COUNTIF(J:J,SUBSTITUTE(TRIM(_xlfn.TEXTSPLIT(C476,"• ")),CHAR(10),"")))&gt;0,1,IF(C476="All",1,0))
    +
    IF(SUMPRODUCT((TRIM(_xlfn.TEXTSPLIT(E476,","))&lt;&gt;"")*COUNTIF(K:K,TRIM(_xlfn.TEXTSPLIT(E476,","))))&gt;0,1,IF(E476="All",1,0))
    +
    IF(SUMPRODUCT((TRIM(_xlfn.TEXTSPLIT(D476,"• "))&lt;&gt;"")*COUNTIF(I:I,SUBSTITUTE(TRIM(_xlfn.TEXTSPLIT(D476,"• ")),CHAR(10),"")))&gt;0,1,IF(D476="All",1,0))
    =3,
    1,
    IF(F476="All",1,0)
))</f>
        <v>0</v>
      </c>
      <c r="N476" t="e" vm="1">
        <f t="shared" si="131"/>
        <v>#VALUE!</v>
      </c>
      <c r="O476">
        <f t="shared" si="134"/>
        <v>0</v>
      </c>
      <c r="P476">
        <f t="shared" si="134"/>
        <v>0</v>
      </c>
      <c r="Q476">
        <f t="shared" si="134"/>
        <v>0</v>
      </c>
      <c r="R476">
        <f t="shared" si="134"/>
        <v>0</v>
      </c>
      <c r="S476">
        <f t="shared" si="134"/>
        <v>0</v>
      </c>
      <c r="W476" t="e" vm="1">
        <f t="shared" si="125"/>
        <v>#VALUE!</v>
      </c>
      <c r="Y476" t="e" vm="1">
        <f t="shared" si="132"/>
        <v>#VALUE!</v>
      </c>
      <c r="Z476">
        <f t="shared" si="132"/>
        <v>0</v>
      </c>
      <c r="AA476">
        <f t="shared" si="132"/>
        <v>0</v>
      </c>
      <c r="AB476">
        <f t="shared" si="132"/>
        <v>0</v>
      </c>
      <c r="AC476">
        <f t="shared" si="132"/>
        <v>0</v>
      </c>
      <c r="AD476" t="e" vm="1">
        <f t="shared" si="126"/>
        <v>#VALUE!</v>
      </c>
      <c r="AF476" s="175" t="e" vm="1">
        <f t="shared" si="127"/>
        <v>#VALUE!</v>
      </c>
      <c r="AG476" s="175">
        <f t="shared" si="127"/>
        <v>0</v>
      </c>
      <c r="AH476" t="e" vm="1">
        <f t="shared" si="133"/>
        <v>#VALUE!</v>
      </c>
    </row>
    <row r="477" spans="1:34" ht="27.6">
      <c r="A477" t="s">
        <v>601</v>
      </c>
      <c r="B477" t="s">
        <v>604</v>
      </c>
      <c r="C477" s="172" t="s">
        <v>152</v>
      </c>
      <c r="D477" s="172" t="s">
        <v>153</v>
      </c>
      <c r="E477" t="s">
        <v>539</v>
      </c>
      <c r="F477" t="s">
        <v>154</v>
      </c>
      <c r="G477" cm="1">
        <f t="array" ref="G477">IF(OR(ISERROR($I$2),ISERROR($J$2),ISERROR($K$2)),0,IF(
    IF(SUMPRODUCT((TRIM(_xlfn.TEXTSPLIT(C477,"• "))&lt;&gt;"")*COUNTIF(J:J,SUBSTITUTE(TRIM(_xlfn.TEXTSPLIT(C477,"• ")),CHAR(10),"")))&gt;0,1,IF(C477="All",1,0))
    +
    IF(SUMPRODUCT((TRIM(_xlfn.TEXTSPLIT(E477,","))&lt;&gt;"")*COUNTIF(K:K,TRIM(_xlfn.TEXTSPLIT(E477,","))))&gt;0,1,IF(E477="All",1,0))
    +
    IF(SUMPRODUCT((TRIM(_xlfn.TEXTSPLIT(D477,"• "))&lt;&gt;"")*COUNTIF(I:I,SUBSTITUTE(TRIM(_xlfn.TEXTSPLIT(D477,"• ")),CHAR(10),"")))&gt;0,1,IF(D477="All",1,0))
    =3,
    1,
    IF(F477="All",1,0)
))</f>
        <v>0</v>
      </c>
      <c r="N477" t="e" vm="1">
        <f t="shared" si="131"/>
        <v>#VALUE!</v>
      </c>
      <c r="O477">
        <f t="shared" si="134"/>
        <v>0</v>
      </c>
      <c r="P477">
        <f t="shared" si="134"/>
        <v>0</v>
      </c>
      <c r="Q477">
        <f t="shared" si="134"/>
        <v>0</v>
      </c>
      <c r="R477">
        <f t="shared" si="134"/>
        <v>0</v>
      </c>
      <c r="S477">
        <f t="shared" si="134"/>
        <v>0</v>
      </c>
      <c r="W477" t="e" vm="1">
        <f t="shared" si="125"/>
        <v>#VALUE!</v>
      </c>
      <c r="Y477" t="e" vm="1">
        <f t="shared" ref="Y477:AC486" si="135">IF(Y$1="",0,IF(ISNUMBER(SEARCH(Y$1,$C477)),1,0))</f>
        <v>#VALUE!</v>
      </c>
      <c r="Z477">
        <f t="shared" si="135"/>
        <v>0</v>
      </c>
      <c r="AA477">
        <f t="shared" si="135"/>
        <v>0</v>
      </c>
      <c r="AB477">
        <f t="shared" si="135"/>
        <v>0</v>
      </c>
      <c r="AC477">
        <f t="shared" si="135"/>
        <v>0</v>
      </c>
      <c r="AD477" t="e" vm="1">
        <f t="shared" si="126"/>
        <v>#VALUE!</v>
      </c>
      <c r="AF477" s="175" t="e" vm="1">
        <f t="shared" si="127"/>
        <v>#VALUE!</v>
      </c>
      <c r="AG477" s="175">
        <f t="shared" si="127"/>
        <v>0</v>
      </c>
      <c r="AH477" t="e" vm="1">
        <f t="shared" si="133"/>
        <v>#VALUE!</v>
      </c>
    </row>
    <row r="478" spans="1:34" ht="27.6">
      <c r="A478" t="s">
        <v>601</v>
      </c>
      <c r="B478" t="s">
        <v>605</v>
      </c>
      <c r="C478" s="172" t="s">
        <v>152</v>
      </c>
      <c r="D478" s="172" t="s">
        <v>153</v>
      </c>
      <c r="E478" t="s">
        <v>539</v>
      </c>
      <c r="F478" t="s">
        <v>154</v>
      </c>
      <c r="G478" cm="1">
        <f t="array" ref="G478">IF(OR(ISERROR($I$2),ISERROR($J$2),ISERROR($K$2)),0,IF(
    IF(SUMPRODUCT((TRIM(_xlfn.TEXTSPLIT(C478,"• "))&lt;&gt;"")*COUNTIF(J:J,SUBSTITUTE(TRIM(_xlfn.TEXTSPLIT(C478,"• ")),CHAR(10),"")))&gt;0,1,IF(C478="All",1,0))
    +
    IF(SUMPRODUCT((TRIM(_xlfn.TEXTSPLIT(E478,","))&lt;&gt;"")*COUNTIF(K:K,TRIM(_xlfn.TEXTSPLIT(E478,","))))&gt;0,1,IF(E478="All",1,0))
    +
    IF(SUMPRODUCT((TRIM(_xlfn.TEXTSPLIT(D478,"• "))&lt;&gt;"")*COUNTIF(I:I,SUBSTITUTE(TRIM(_xlfn.TEXTSPLIT(D478,"• ")),CHAR(10),"")))&gt;0,1,IF(D478="All",1,0))
    =3,
    1,
    IF(F478="All",1,0)
))</f>
        <v>0</v>
      </c>
      <c r="N478" t="e" vm="1">
        <f t="shared" si="131"/>
        <v>#VALUE!</v>
      </c>
      <c r="O478">
        <f t="shared" si="134"/>
        <v>0</v>
      </c>
      <c r="P478">
        <f t="shared" si="134"/>
        <v>0</v>
      </c>
      <c r="Q478">
        <f t="shared" si="134"/>
        <v>0</v>
      </c>
      <c r="R478">
        <f t="shared" si="134"/>
        <v>0</v>
      </c>
      <c r="S478">
        <f t="shared" si="134"/>
        <v>0</v>
      </c>
      <c r="W478" t="e" vm="1">
        <f t="shared" si="125"/>
        <v>#VALUE!</v>
      </c>
      <c r="Y478" t="e" vm="1">
        <f t="shared" si="135"/>
        <v>#VALUE!</v>
      </c>
      <c r="Z478">
        <f t="shared" si="135"/>
        <v>0</v>
      </c>
      <c r="AA478">
        <f t="shared" si="135"/>
        <v>0</v>
      </c>
      <c r="AB478">
        <f t="shared" si="135"/>
        <v>0</v>
      </c>
      <c r="AC478">
        <f t="shared" si="135"/>
        <v>0</v>
      </c>
      <c r="AD478" t="e" vm="1">
        <f t="shared" si="126"/>
        <v>#VALUE!</v>
      </c>
      <c r="AF478" s="175" t="e" vm="1">
        <f t="shared" si="127"/>
        <v>#VALUE!</v>
      </c>
      <c r="AG478" s="175">
        <f t="shared" si="127"/>
        <v>0</v>
      </c>
      <c r="AH478" t="e" vm="1">
        <f t="shared" si="133"/>
        <v>#VALUE!</v>
      </c>
    </row>
    <row r="479" spans="1:34" ht="55.15">
      <c r="A479" t="s">
        <v>606</v>
      </c>
      <c r="B479" t="s">
        <v>606</v>
      </c>
      <c r="C479" s="172" t="s">
        <v>568</v>
      </c>
      <c r="D479" s="172" t="s">
        <v>153</v>
      </c>
      <c r="E479" t="s">
        <v>539</v>
      </c>
      <c r="F479" t="s">
        <v>570</v>
      </c>
      <c r="G479" cm="1">
        <f t="array" ref="G479">IF(OR(ISERROR($I$2),ISERROR($J$2),ISERROR($K$2)),0,IF(
    IF(SUMPRODUCT((TRIM(_xlfn.TEXTSPLIT(C479,"• "))&lt;&gt;"")*COUNTIF(J:J,SUBSTITUTE(TRIM(_xlfn.TEXTSPLIT(C479,"• ")),CHAR(10),"")))&gt;0,1,IF(C479="All",1,0))
    +
    IF(SUMPRODUCT((TRIM(_xlfn.TEXTSPLIT(E479,","))&lt;&gt;"")*COUNTIF(K:K,TRIM(_xlfn.TEXTSPLIT(E479,","))))&gt;0,1,IF(E479="All",1,0))
    +
    IF(SUMPRODUCT((TRIM(_xlfn.TEXTSPLIT(D479,"• "))&lt;&gt;"")*COUNTIF(I:I,SUBSTITUTE(TRIM(_xlfn.TEXTSPLIT(D479,"• ")),CHAR(10),"")))&gt;0,1,IF(D479="All",1,0))
    =3,
    1,
    IF(F479="All",1,0)
))</f>
        <v>0</v>
      </c>
      <c r="N479" t="e" vm="1">
        <f t="shared" si="131"/>
        <v>#VALUE!</v>
      </c>
      <c r="O479">
        <f t="shared" si="134"/>
        <v>0</v>
      </c>
      <c r="P479">
        <f t="shared" si="134"/>
        <v>0</v>
      </c>
      <c r="Q479">
        <f t="shared" si="134"/>
        <v>0</v>
      </c>
      <c r="R479">
        <f t="shared" si="134"/>
        <v>0</v>
      </c>
      <c r="S479">
        <f t="shared" si="134"/>
        <v>0</v>
      </c>
      <c r="W479" t="e" vm="1">
        <f t="shared" si="125"/>
        <v>#VALUE!</v>
      </c>
      <c r="Y479" t="e" vm="1">
        <f t="shared" si="135"/>
        <v>#VALUE!</v>
      </c>
      <c r="Z479">
        <f t="shared" si="135"/>
        <v>0</v>
      </c>
      <c r="AA479">
        <f t="shared" si="135"/>
        <v>0</v>
      </c>
      <c r="AB479">
        <f t="shared" si="135"/>
        <v>0</v>
      </c>
      <c r="AC479">
        <f t="shared" si="135"/>
        <v>0</v>
      </c>
      <c r="AD479" t="e" vm="1">
        <f t="shared" si="126"/>
        <v>#VALUE!</v>
      </c>
      <c r="AF479" s="175" t="e" vm="1">
        <f t="shared" si="127"/>
        <v>#VALUE!</v>
      </c>
      <c r="AG479" s="175">
        <f t="shared" si="127"/>
        <v>0</v>
      </c>
      <c r="AH479" t="e" vm="1">
        <f t="shared" si="133"/>
        <v>#VALUE!</v>
      </c>
    </row>
    <row r="480" spans="1:34" ht="41.45">
      <c r="A480" t="s">
        <v>607</v>
      </c>
      <c r="B480" t="s">
        <v>607</v>
      </c>
      <c r="C480" s="172" t="s">
        <v>590</v>
      </c>
      <c r="D480" s="172" t="s">
        <v>153</v>
      </c>
      <c r="E480" t="s">
        <v>539</v>
      </c>
      <c r="F480" t="s">
        <v>591</v>
      </c>
      <c r="G480" cm="1">
        <f t="array" ref="G480">IF(OR(ISERROR($I$2),ISERROR($J$2),ISERROR($K$2)),0,IF(
    IF(SUMPRODUCT((TRIM(_xlfn.TEXTSPLIT(C480,"• "))&lt;&gt;"")*COUNTIF(J:J,SUBSTITUTE(TRIM(_xlfn.TEXTSPLIT(C480,"• ")),CHAR(10),"")))&gt;0,1,IF(C480="All",1,0))
    +
    IF(SUMPRODUCT((TRIM(_xlfn.TEXTSPLIT(E480,","))&lt;&gt;"")*COUNTIF(K:K,TRIM(_xlfn.TEXTSPLIT(E480,","))))&gt;0,1,IF(E480="All",1,0))
    +
    IF(SUMPRODUCT((TRIM(_xlfn.TEXTSPLIT(D480,"• "))&lt;&gt;"")*COUNTIF(I:I,SUBSTITUTE(TRIM(_xlfn.TEXTSPLIT(D480,"• ")),CHAR(10),"")))&gt;0,1,IF(D480="All",1,0))
    =3,
    1,
    IF(F480="All",1,0)
))</f>
        <v>0</v>
      </c>
      <c r="N480" t="e" vm="1">
        <f t="shared" si="131"/>
        <v>#VALUE!</v>
      </c>
      <c r="O480">
        <f t="shared" si="134"/>
        <v>0</v>
      </c>
      <c r="P480">
        <f t="shared" si="134"/>
        <v>0</v>
      </c>
      <c r="Q480">
        <f t="shared" si="134"/>
        <v>0</v>
      </c>
      <c r="R480">
        <f t="shared" si="134"/>
        <v>0</v>
      </c>
      <c r="S480">
        <f t="shared" si="134"/>
        <v>0</v>
      </c>
      <c r="W480" t="e" vm="1">
        <f t="shared" si="125"/>
        <v>#VALUE!</v>
      </c>
      <c r="Y480" t="e" vm="1">
        <f t="shared" si="135"/>
        <v>#VALUE!</v>
      </c>
      <c r="Z480">
        <f t="shared" si="135"/>
        <v>0</v>
      </c>
      <c r="AA480">
        <f t="shared" si="135"/>
        <v>0</v>
      </c>
      <c r="AB480">
        <f t="shared" si="135"/>
        <v>0</v>
      </c>
      <c r="AC480">
        <f t="shared" si="135"/>
        <v>0</v>
      </c>
      <c r="AD480" t="e" vm="1">
        <f t="shared" si="126"/>
        <v>#VALUE!</v>
      </c>
      <c r="AF480" s="175" t="e" vm="1">
        <f t="shared" si="127"/>
        <v>#VALUE!</v>
      </c>
      <c r="AG480" s="175">
        <f t="shared" si="127"/>
        <v>0</v>
      </c>
      <c r="AH480" t="e" vm="1">
        <f t="shared" si="133"/>
        <v>#VALUE!</v>
      </c>
    </row>
    <row r="481" spans="1:34" ht="55.15">
      <c r="A481" t="s">
        <v>608</v>
      </c>
      <c r="B481" t="s">
        <v>608</v>
      </c>
      <c r="C481" s="172" t="s">
        <v>568</v>
      </c>
      <c r="D481" s="172" t="s">
        <v>153</v>
      </c>
      <c r="E481" t="s">
        <v>539</v>
      </c>
      <c r="F481" t="s">
        <v>570</v>
      </c>
      <c r="G481" cm="1">
        <f t="array" ref="G481">IF(OR(ISERROR($I$2),ISERROR($J$2),ISERROR($K$2)),0,IF(
    IF(SUMPRODUCT((TRIM(_xlfn.TEXTSPLIT(C481,"• "))&lt;&gt;"")*COUNTIF(J:J,SUBSTITUTE(TRIM(_xlfn.TEXTSPLIT(C481,"• ")),CHAR(10),"")))&gt;0,1,IF(C481="All",1,0))
    +
    IF(SUMPRODUCT((TRIM(_xlfn.TEXTSPLIT(E481,","))&lt;&gt;"")*COUNTIF(K:K,TRIM(_xlfn.TEXTSPLIT(E481,","))))&gt;0,1,IF(E481="All",1,0))
    +
    IF(SUMPRODUCT((TRIM(_xlfn.TEXTSPLIT(D481,"• "))&lt;&gt;"")*COUNTIF(I:I,SUBSTITUTE(TRIM(_xlfn.TEXTSPLIT(D481,"• ")),CHAR(10),"")))&gt;0,1,IF(D481="All",1,0))
    =3,
    1,
    IF(F481="All",1,0)
))</f>
        <v>0</v>
      </c>
      <c r="N481" t="e" vm="1">
        <f t="shared" si="131"/>
        <v>#VALUE!</v>
      </c>
      <c r="O481">
        <f t="shared" si="134"/>
        <v>0</v>
      </c>
      <c r="P481">
        <f t="shared" si="134"/>
        <v>0</v>
      </c>
      <c r="Q481">
        <f t="shared" si="134"/>
        <v>0</v>
      </c>
      <c r="R481">
        <f t="shared" si="134"/>
        <v>0</v>
      </c>
      <c r="S481">
        <f t="shared" si="134"/>
        <v>0</v>
      </c>
      <c r="W481" t="e" vm="1">
        <f t="shared" si="125"/>
        <v>#VALUE!</v>
      </c>
      <c r="Y481" t="e" vm="1">
        <f t="shared" si="135"/>
        <v>#VALUE!</v>
      </c>
      <c r="Z481">
        <f t="shared" si="135"/>
        <v>0</v>
      </c>
      <c r="AA481">
        <f t="shared" si="135"/>
        <v>0</v>
      </c>
      <c r="AB481">
        <f t="shared" si="135"/>
        <v>0</v>
      </c>
      <c r="AC481">
        <f t="shared" si="135"/>
        <v>0</v>
      </c>
      <c r="AD481" t="e" vm="1">
        <f t="shared" si="126"/>
        <v>#VALUE!</v>
      </c>
      <c r="AF481" s="175" t="e" vm="1">
        <f t="shared" si="127"/>
        <v>#VALUE!</v>
      </c>
      <c r="AG481" s="175">
        <f t="shared" si="127"/>
        <v>0</v>
      </c>
      <c r="AH481" t="e" vm="1">
        <f t="shared" si="133"/>
        <v>#VALUE!</v>
      </c>
    </row>
    <row r="482" spans="1:34" ht="55.15">
      <c r="A482" t="s">
        <v>609</v>
      </c>
      <c r="B482" t="s">
        <v>609</v>
      </c>
      <c r="C482" s="172" t="s">
        <v>568</v>
      </c>
      <c r="D482" s="172" t="s">
        <v>153</v>
      </c>
      <c r="E482" t="s">
        <v>539</v>
      </c>
      <c r="F482" t="s">
        <v>570</v>
      </c>
      <c r="G482" cm="1">
        <f t="array" ref="G482">IF(OR(ISERROR($I$2),ISERROR($J$2),ISERROR($K$2)),0,IF(
    IF(SUMPRODUCT((TRIM(_xlfn.TEXTSPLIT(C482,"• "))&lt;&gt;"")*COUNTIF(J:J,SUBSTITUTE(TRIM(_xlfn.TEXTSPLIT(C482,"• ")),CHAR(10),"")))&gt;0,1,IF(C482="All",1,0))
    +
    IF(SUMPRODUCT((TRIM(_xlfn.TEXTSPLIT(E482,","))&lt;&gt;"")*COUNTIF(K:K,TRIM(_xlfn.TEXTSPLIT(E482,","))))&gt;0,1,IF(E482="All",1,0))
    +
    IF(SUMPRODUCT((TRIM(_xlfn.TEXTSPLIT(D482,"• "))&lt;&gt;"")*COUNTIF(I:I,SUBSTITUTE(TRIM(_xlfn.TEXTSPLIT(D482,"• ")),CHAR(10),"")))&gt;0,1,IF(D482="All",1,0))
    =3,
    1,
    IF(F482="All",1,0)
))</f>
        <v>0</v>
      </c>
      <c r="N482" t="e" vm="1">
        <f t="shared" si="131"/>
        <v>#VALUE!</v>
      </c>
      <c r="O482">
        <f t="shared" si="134"/>
        <v>0</v>
      </c>
      <c r="P482">
        <f t="shared" si="134"/>
        <v>0</v>
      </c>
      <c r="Q482">
        <f t="shared" si="134"/>
        <v>0</v>
      </c>
      <c r="R482">
        <f t="shared" si="134"/>
        <v>0</v>
      </c>
      <c r="S482">
        <f t="shared" si="134"/>
        <v>0</v>
      </c>
      <c r="W482" t="e" vm="1">
        <f t="shared" si="125"/>
        <v>#VALUE!</v>
      </c>
      <c r="Y482" t="e" vm="1">
        <f t="shared" si="135"/>
        <v>#VALUE!</v>
      </c>
      <c r="Z482">
        <f t="shared" si="135"/>
        <v>0</v>
      </c>
      <c r="AA482">
        <f t="shared" si="135"/>
        <v>0</v>
      </c>
      <c r="AB482">
        <f t="shared" si="135"/>
        <v>0</v>
      </c>
      <c r="AC482">
        <f t="shared" si="135"/>
        <v>0</v>
      </c>
      <c r="AD482" t="e" vm="1">
        <f t="shared" si="126"/>
        <v>#VALUE!</v>
      </c>
      <c r="AF482" s="175" t="e" vm="1">
        <f t="shared" si="127"/>
        <v>#VALUE!</v>
      </c>
      <c r="AG482" s="175">
        <f t="shared" si="127"/>
        <v>0</v>
      </c>
      <c r="AH482" t="e" vm="1">
        <f t="shared" si="133"/>
        <v>#VALUE!</v>
      </c>
    </row>
    <row r="483" spans="1:34" ht="55.15">
      <c r="A483" t="s">
        <v>610</v>
      </c>
      <c r="B483" t="s">
        <v>610</v>
      </c>
      <c r="C483" s="172" t="s">
        <v>568</v>
      </c>
      <c r="D483" s="172" t="s">
        <v>153</v>
      </c>
      <c r="E483" t="s">
        <v>539</v>
      </c>
      <c r="F483" t="s">
        <v>570</v>
      </c>
      <c r="G483" cm="1">
        <f t="array" ref="G483">IF(OR(ISERROR($I$2),ISERROR($J$2),ISERROR($K$2)),0,IF(
    IF(SUMPRODUCT((TRIM(_xlfn.TEXTSPLIT(C483,"• "))&lt;&gt;"")*COUNTIF(J:J,SUBSTITUTE(TRIM(_xlfn.TEXTSPLIT(C483,"• ")),CHAR(10),"")))&gt;0,1,IF(C483="All",1,0))
    +
    IF(SUMPRODUCT((TRIM(_xlfn.TEXTSPLIT(E483,","))&lt;&gt;"")*COUNTIF(K:K,TRIM(_xlfn.TEXTSPLIT(E483,","))))&gt;0,1,IF(E483="All",1,0))
    +
    IF(SUMPRODUCT((TRIM(_xlfn.TEXTSPLIT(D483,"• "))&lt;&gt;"")*COUNTIF(I:I,SUBSTITUTE(TRIM(_xlfn.TEXTSPLIT(D483,"• ")),CHAR(10),"")))&gt;0,1,IF(D483="All",1,0))
    =3,
    1,
    IF(F483="All",1,0)
))</f>
        <v>0</v>
      </c>
      <c r="N483" t="e" vm="1">
        <f t="shared" si="131"/>
        <v>#VALUE!</v>
      </c>
      <c r="O483">
        <f t="shared" ref="O483:S492" si="136">IF(O$1="",0,IF(ISNUMBER(SEARCH(O$1,$D483)),1,0))</f>
        <v>0</v>
      </c>
      <c r="P483">
        <f t="shared" si="136"/>
        <v>0</v>
      </c>
      <c r="Q483">
        <f t="shared" si="136"/>
        <v>0</v>
      </c>
      <c r="R483">
        <f t="shared" si="136"/>
        <v>0</v>
      </c>
      <c r="S483">
        <f t="shared" si="136"/>
        <v>0</v>
      </c>
      <c r="W483" t="e" vm="1">
        <f t="shared" si="125"/>
        <v>#VALUE!</v>
      </c>
      <c r="Y483" t="e" vm="1">
        <f t="shared" si="135"/>
        <v>#VALUE!</v>
      </c>
      <c r="Z483">
        <f t="shared" si="135"/>
        <v>0</v>
      </c>
      <c r="AA483">
        <f t="shared" si="135"/>
        <v>0</v>
      </c>
      <c r="AB483">
        <f t="shared" si="135"/>
        <v>0</v>
      </c>
      <c r="AC483">
        <f t="shared" si="135"/>
        <v>0</v>
      </c>
      <c r="AD483" t="e" vm="1">
        <f t="shared" si="126"/>
        <v>#VALUE!</v>
      </c>
      <c r="AF483" s="175" t="e" vm="1">
        <f t="shared" ref="AF483:AG514" si="137">IF(AF$1="",0,IF(ISNUMBER(SEARCH(AF$1,$E483)),1,0))</f>
        <v>#VALUE!</v>
      </c>
      <c r="AG483" s="175">
        <f t="shared" si="137"/>
        <v>0</v>
      </c>
      <c r="AH483" t="e" vm="1">
        <f t="shared" si="133"/>
        <v>#VALUE!</v>
      </c>
    </row>
    <row r="484" spans="1:34" ht="55.15">
      <c r="A484" t="s">
        <v>611</v>
      </c>
      <c r="B484" t="s">
        <v>611</v>
      </c>
      <c r="C484" s="172" t="s">
        <v>568</v>
      </c>
      <c r="D484" s="172" t="s">
        <v>153</v>
      </c>
      <c r="E484" t="s">
        <v>539</v>
      </c>
      <c r="F484" t="s">
        <v>570</v>
      </c>
      <c r="G484" cm="1">
        <f t="array" ref="G484">IF(OR(ISERROR($I$2),ISERROR($J$2),ISERROR($K$2)),0,IF(
    IF(SUMPRODUCT((TRIM(_xlfn.TEXTSPLIT(C484,"• "))&lt;&gt;"")*COUNTIF(J:J,SUBSTITUTE(TRIM(_xlfn.TEXTSPLIT(C484,"• ")),CHAR(10),"")))&gt;0,1,IF(C484="All",1,0))
    +
    IF(SUMPRODUCT((TRIM(_xlfn.TEXTSPLIT(E484,","))&lt;&gt;"")*COUNTIF(K:K,TRIM(_xlfn.TEXTSPLIT(E484,","))))&gt;0,1,IF(E484="All",1,0))
    +
    IF(SUMPRODUCT((TRIM(_xlfn.TEXTSPLIT(D484,"• "))&lt;&gt;"")*COUNTIF(I:I,SUBSTITUTE(TRIM(_xlfn.TEXTSPLIT(D484,"• ")),CHAR(10),"")))&gt;0,1,IF(D484="All",1,0))
    =3,
    1,
    IF(F484="All",1,0)
))</f>
        <v>0</v>
      </c>
      <c r="N484" t="e" vm="1">
        <f t="shared" si="131"/>
        <v>#VALUE!</v>
      </c>
      <c r="O484">
        <f t="shared" si="136"/>
        <v>0</v>
      </c>
      <c r="P484">
        <f t="shared" si="136"/>
        <v>0</v>
      </c>
      <c r="Q484">
        <f t="shared" si="136"/>
        <v>0</v>
      </c>
      <c r="R484">
        <f t="shared" si="136"/>
        <v>0</v>
      </c>
      <c r="S484">
        <f t="shared" si="136"/>
        <v>0</v>
      </c>
      <c r="W484" t="e" vm="1">
        <f t="shared" si="125"/>
        <v>#VALUE!</v>
      </c>
      <c r="Y484" t="e" vm="1">
        <f t="shared" si="135"/>
        <v>#VALUE!</v>
      </c>
      <c r="Z484">
        <f t="shared" si="135"/>
        <v>0</v>
      </c>
      <c r="AA484">
        <f t="shared" si="135"/>
        <v>0</v>
      </c>
      <c r="AB484">
        <f t="shared" si="135"/>
        <v>0</v>
      </c>
      <c r="AC484">
        <f t="shared" si="135"/>
        <v>0</v>
      </c>
      <c r="AD484" t="e" vm="1">
        <f t="shared" si="126"/>
        <v>#VALUE!</v>
      </c>
      <c r="AF484" s="175" t="e" vm="1">
        <f t="shared" si="137"/>
        <v>#VALUE!</v>
      </c>
      <c r="AG484" s="175">
        <f t="shared" si="137"/>
        <v>0</v>
      </c>
      <c r="AH484" t="e" vm="1">
        <f t="shared" si="133"/>
        <v>#VALUE!</v>
      </c>
    </row>
    <row r="485" spans="1:34" ht="55.15">
      <c r="A485" t="s">
        <v>612</v>
      </c>
      <c r="B485" t="s">
        <v>612</v>
      </c>
      <c r="C485" s="172" t="s">
        <v>568</v>
      </c>
      <c r="D485" s="172" t="s">
        <v>153</v>
      </c>
      <c r="E485" t="s">
        <v>539</v>
      </c>
      <c r="F485" t="s">
        <v>570</v>
      </c>
      <c r="G485" cm="1">
        <f t="array" ref="G485">IF(OR(ISERROR($I$2),ISERROR($J$2),ISERROR($K$2)),0,IF(
    IF(SUMPRODUCT((TRIM(_xlfn.TEXTSPLIT(C485,"• "))&lt;&gt;"")*COUNTIF(J:J,SUBSTITUTE(TRIM(_xlfn.TEXTSPLIT(C485,"• ")),CHAR(10),"")))&gt;0,1,IF(C485="All",1,0))
    +
    IF(SUMPRODUCT((TRIM(_xlfn.TEXTSPLIT(E485,","))&lt;&gt;"")*COUNTIF(K:K,TRIM(_xlfn.TEXTSPLIT(E485,","))))&gt;0,1,IF(E485="All",1,0))
    +
    IF(SUMPRODUCT((TRIM(_xlfn.TEXTSPLIT(D485,"• "))&lt;&gt;"")*COUNTIF(I:I,SUBSTITUTE(TRIM(_xlfn.TEXTSPLIT(D485,"• ")),CHAR(10),"")))&gt;0,1,IF(D485="All",1,0))
    =3,
    1,
    IF(F485="All",1,0)
))</f>
        <v>0</v>
      </c>
      <c r="N485" t="e" vm="1">
        <f t="shared" si="131"/>
        <v>#VALUE!</v>
      </c>
      <c r="O485">
        <f t="shared" si="136"/>
        <v>0</v>
      </c>
      <c r="P485">
        <f t="shared" si="136"/>
        <v>0</v>
      </c>
      <c r="Q485">
        <f t="shared" si="136"/>
        <v>0</v>
      </c>
      <c r="R485">
        <f t="shared" si="136"/>
        <v>0</v>
      </c>
      <c r="S485">
        <f t="shared" si="136"/>
        <v>0</v>
      </c>
      <c r="W485" t="e" vm="1">
        <f t="shared" si="125"/>
        <v>#VALUE!</v>
      </c>
      <c r="Y485" t="e" vm="1">
        <f t="shared" si="135"/>
        <v>#VALUE!</v>
      </c>
      <c r="Z485">
        <f t="shared" si="135"/>
        <v>0</v>
      </c>
      <c r="AA485">
        <f t="shared" si="135"/>
        <v>0</v>
      </c>
      <c r="AB485">
        <f t="shared" si="135"/>
        <v>0</v>
      </c>
      <c r="AC485">
        <f t="shared" si="135"/>
        <v>0</v>
      </c>
      <c r="AD485" t="e" vm="1">
        <f t="shared" si="126"/>
        <v>#VALUE!</v>
      </c>
      <c r="AF485" s="175" t="e" vm="1">
        <f t="shared" si="137"/>
        <v>#VALUE!</v>
      </c>
      <c r="AG485" s="175">
        <f t="shared" si="137"/>
        <v>0</v>
      </c>
      <c r="AH485" t="e" vm="1">
        <f t="shared" si="133"/>
        <v>#VALUE!</v>
      </c>
    </row>
    <row r="486" spans="1:34" ht="55.15">
      <c r="A486" t="s">
        <v>613</v>
      </c>
      <c r="B486" t="s">
        <v>613</v>
      </c>
      <c r="C486" s="172" t="s">
        <v>568</v>
      </c>
      <c r="D486" s="172" t="s">
        <v>153</v>
      </c>
      <c r="E486" t="s">
        <v>539</v>
      </c>
      <c r="F486" t="s">
        <v>570</v>
      </c>
      <c r="G486" cm="1">
        <f t="array" ref="G486">IF(OR(ISERROR($I$2),ISERROR($J$2),ISERROR($K$2)),0,IF(
    IF(SUMPRODUCT((TRIM(_xlfn.TEXTSPLIT(C486,"• "))&lt;&gt;"")*COUNTIF(J:J,SUBSTITUTE(TRIM(_xlfn.TEXTSPLIT(C486,"• ")),CHAR(10),"")))&gt;0,1,IF(C486="All",1,0))
    +
    IF(SUMPRODUCT((TRIM(_xlfn.TEXTSPLIT(E486,","))&lt;&gt;"")*COUNTIF(K:K,TRIM(_xlfn.TEXTSPLIT(E486,","))))&gt;0,1,IF(E486="All",1,0))
    +
    IF(SUMPRODUCT((TRIM(_xlfn.TEXTSPLIT(D486,"• "))&lt;&gt;"")*COUNTIF(I:I,SUBSTITUTE(TRIM(_xlfn.TEXTSPLIT(D486,"• ")),CHAR(10),"")))&gt;0,1,IF(D486="All",1,0))
    =3,
    1,
    IF(F486="All",1,0)
))</f>
        <v>0</v>
      </c>
      <c r="N486" t="e" vm="1">
        <f t="shared" si="131"/>
        <v>#VALUE!</v>
      </c>
      <c r="O486">
        <f t="shared" si="136"/>
        <v>0</v>
      </c>
      <c r="P486">
        <f t="shared" si="136"/>
        <v>0</v>
      </c>
      <c r="Q486">
        <f t="shared" si="136"/>
        <v>0</v>
      </c>
      <c r="R486">
        <f t="shared" si="136"/>
        <v>0</v>
      </c>
      <c r="S486">
        <f t="shared" si="136"/>
        <v>0</v>
      </c>
      <c r="W486" t="e" vm="1">
        <f t="shared" si="125"/>
        <v>#VALUE!</v>
      </c>
      <c r="Y486" t="e" vm="1">
        <f t="shared" si="135"/>
        <v>#VALUE!</v>
      </c>
      <c r="Z486">
        <f t="shared" si="135"/>
        <v>0</v>
      </c>
      <c r="AA486">
        <f t="shared" si="135"/>
        <v>0</v>
      </c>
      <c r="AB486">
        <f t="shared" si="135"/>
        <v>0</v>
      </c>
      <c r="AC486">
        <f t="shared" si="135"/>
        <v>0</v>
      </c>
      <c r="AD486" t="e" vm="1">
        <f t="shared" si="126"/>
        <v>#VALUE!</v>
      </c>
      <c r="AF486" s="175" t="e" vm="1">
        <f t="shared" si="137"/>
        <v>#VALUE!</v>
      </c>
      <c r="AG486" s="175">
        <f t="shared" si="137"/>
        <v>0</v>
      </c>
      <c r="AH486" t="e" vm="1">
        <f t="shared" si="133"/>
        <v>#VALUE!</v>
      </c>
    </row>
    <row r="487" spans="1:34" ht="27.6">
      <c r="A487" t="s">
        <v>614</v>
      </c>
      <c r="B487" t="s">
        <v>614</v>
      </c>
      <c r="C487" s="172" t="s">
        <v>152</v>
      </c>
      <c r="D487" s="172" t="s">
        <v>153</v>
      </c>
      <c r="E487" t="s">
        <v>539</v>
      </c>
      <c r="F487" t="s">
        <v>154</v>
      </c>
      <c r="G487" cm="1">
        <f t="array" ref="G487">IF(OR(ISERROR($I$2),ISERROR($J$2),ISERROR($K$2)),0,IF(
    IF(SUMPRODUCT((TRIM(_xlfn.TEXTSPLIT(C487,"• "))&lt;&gt;"")*COUNTIF(J:J,SUBSTITUTE(TRIM(_xlfn.TEXTSPLIT(C487,"• ")),CHAR(10),"")))&gt;0,1,IF(C487="All",1,0))
    +
    IF(SUMPRODUCT((TRIM(_xlfn.TEXTSPLIT(E487,","))&lt;&gt;"")*COUNTIF(K:K,TRIM(_xlfn.TEXTSPLIT(E487,","))))&gt;0,1,IF(E487="All",1,0))
    +
    IF(SUMPRODUCT((TRIM(_xlfn.TEXTSPLIT(D487,"• "))&lt;&gt;"")*COUNTIF(I:I,SUBSTITUTE(TRIM(_xlfn.TEXTSPLIT(D487,"• ")),CHAR(10),"")))&gt;0,1,IF(D487="All",1,0))
    =3,
    1,
    IF(F487="All",1,0)
))</f>
        <v>0</v>
      </c>
      <c r="N487" t="e" vm="1">
        <f t="shared" ref="N487:N506" si="138">IF(N$1="",0,IF(ISNUMBER(SEARCH(N$1,$D487)),1,0))</f>
        <v>#VALUE!</v>
      </c>
      <c r="O487">
        <f t="shared" si="136"/>
        <v>0</v>
      </c>
      <c r="P487">
        <f t="shared" si="136"/>
        <v>0</v>
      </c>
      <c r="Q487">
        <f t="shared" si="136"/>
        <v>0</v>
      </c>
      <c r="R487">
        <f t="shared" si="136"/>
        <v>0</v>
      </c>
      <c r="S487">
        <f t="shared" si="136"/>
        <v>0</v>
      </c>
      <c r="W487" t="e" vm="1">
        <f t="shared" si="125"/>
        <v>#VALUE!</v>
      </c>
      <c r="Y487" t="e" vm="1">
        <f t="shared" ref="Y487:AC496" si="139">IF(Y$1="",0,IF(ISNUMBER(SEARCH(Y$1,$C487)),1,0))</f>
        <v>#VALUE!</v>
      </c>
      <c r="Z487">
        <f t="shared" si="139"/>
        <v>0</v>
      </c>
      <c r="AA487">
        <f t="shared" si="139"/>
        <v>0</v>
      </c>
      <c r="AB487">
        <f t="shared" si="139"/>
        <v>0</v>
      </c>
      <c r="AC487">
        <f t="shared" si="139"/>
        <v>0</v>
      </c>
      <c r="AD487" t="e" vm="1">
        <f t="shared" si="126"/>
        <v>#VALUE!</v>
      </c>
      <c r="AF487" s="175" t="e" vm="1">
        <f t="shared" si="137"/>
        <v>#VALUE!</v>
      </c>
      <c r="AG487" s="175">
        <f t="shared" si="137"/>
        <v>0</v>
      </c>
      <c r="AH487" t="e" vm="1">
        <f t="shared" si="133"/>
        <v>#VALUE!</v>
      </c>
    </row>
    <row r="488" spans="1:34" ht="27.6">
      <c r="A488" t="s">
        <v>615</v>
      </c>
      <c r="B488" t="s">
        <v>615</v>
      </c>
      <c r="C488" s="172" t="s">
        <v>616</v>
      </c>
      <c r="D488" s="172" t="s">
        <v>153</v>
      </c>
      <c r="E488" t="s">
        <v>539</v>
      </c>
      <c r="F488" t="s">
        <v>591</v>
      </c>
      <c r="G488" cm="1">
        <f t="array" ref="G488">IF(OR(ISERROR($I$2),ISERROR($J$2),ISERROR($K$2)),0,IF(
    IF(SUMPRODUCT((TRIM(_xlfn.TEXTSPLIT(C488,"• "))&lt;&gt;"")*COUNTIF(J:J,SUBSTITUTE(TRIM(_xlfn.TEXTSPLIT(C488,"• ")),CHAR(10),"")))&gt;0,1,IF(C488="All",1,0))
    +
    IF(SUMPRODUCT((TRIM(_xlfn.TEXTSPLIT(E488,","))&lt;&gt;"")*COUNTIF(K:K,TRIM(_xlfn.TEXTSPLIT(E488,","))))&gt;0,1,IF(E488="All",1,0))
    +
    IF(SUMPRODUCT((TRIM(_xlfn.TEXTSPLIT(D488,"• "))&lt;&gt;"")*COUNTIF(I:I,SUBSTITUTE(TRIM(_xlfn.TEXTSPLIT(D488,"• ")),CHAR(10),"")))&gt;0,1,IF(D488="All",1,0))
    =3,
    1,
    IF(F488="All",1,0)
))</f>
        <v>0</v>
      </c>
      <c r="N488" t="e" vm="1">
        <f t="shared" si="138"/>
        <v>#VALUE!</v>
      </c>
      <c r="O488">
        <f t="shared" si="136"/>
        <v>0</v>
      </c>
      <c r="P488">
        <f t="shared" si="136"/>
        <v>0</v>
      </c>
      <c r="Q488">
        <f t="shared" si="136"/>
        <v>0</v>
      </c>
      <c r="R488">
        <f t="shared" si="136"/>
        <v>0</v>
      </c>
      <c r="S488">
        <f t="shared" si="136"/>
        <v>0</v>
      </c>
      <c r="W488" t="e" vm="1">
        <f t="shared" si="125"/>
        <v>#VALUE!</v>
      </c>
      <c r="Y488" t="e" vm="1">
        <f t="shared" si="139"/>
        <v>#VALUE!</v>
      </c>
      <c r="Z488">
        <f t="shared" si="139"/>
        <v>0</v>
      </c>
      <c r="AA488">
        <f t="shared" si="139"/>
        <v>0</v>
      </c>
      <c r="AB488">
        <f t="shared" si="139"/>
        <v>0</v>
      </c>
      <c r="AC488">
        <f t="shared" si="139"/>
        <v>0</v>
      </c>
      <c r="AD488" t="e" vm="1">
        <f t="shared" si="126"/>
        <v>#VALUE!</v>
      </c>
      <c r="AF488" s="175" t="e" vm="1">
        <f t="shared" si="137"/>
        <v>#VALUE!</v>
      </c>
      <c r="AG488" s="175">
        <f t="shared" si="137"/>
        <v>0</v>
      </c>
      <c r="AH488" t="e" vm="1">
        <f t="shared" si="133"/>
        <v>#VALUE!</v>
      </c>
    </row>
    <row r="489" spans="1:34" ht="55.15">
      <c r="A489" t="s">
        <v>617</v>
      </c>
      <c r="B489" t="s">
        <v>617</v>
      </c>
      <c r="C489" s="172" t="s">
        <v>568</v>
      </c>
      <c r="D489" s="172" t="s">
        <v>153</v>
      </c>
      <c r="E489" t="s">
        <v>539</v>
      </c>
      <c r="F489" t="s">
        <v>570</v>
      </c>
      <c r="G489" cm="1">
        <f t="array" ref="G489">IF(OR(ISERROR($I$2),ISERROR($J$2),ISERROR($K$2)),0,IF(
    IF(SUMPRODUCT((TRIM(_xlfn.TEXTSPLIT(C489,"• "))&lt;&gt;"")*COUNTIF(J:J,SUBSTITUTE(TRIM(_xlfn.TEXTSPLIT(C489,"• ")),CHAR(10),"")))&gt;0,1,IF(C489="All",1,0))
    +
    IF(SUMPRODUCT((TRIM(_xlfn.TEXTSPLIT(E489,","))&lt;&gt;"")*COUNTIF(K:K,TRIM(_xlfn.TEXTSPLIT(E489,","))))&gt;0,1,IF(E489="All",1,0))
    +
    IF(SUMPRODUCT((TRIM(_xlfn.TEXTSPLIT(D489,"• "))&lt;&gt;"")*COUNTIF(I:I,SUBSTITUTE(TRIM(_xlfn.TEXTSPLIT(D489,"• ")),CHAR(10),"")))&gt;0,1,IF(D489="All",1,0))
    =3,
    1,
    IF(F489="All",1,0)
))</f>
        <v>0</v>
      </c>
      <c r="N489" t="e" vm="1">
        <f t="shared" si="138"/>
        <v>#VALUE!</v>
      </c>
      <c r="O489">
        <f t="shared" si="136"/>
        <v>0</v>
      </c>
      <c r="P489">
        <f t="shared" si="136"/>
        <v>0</v>
      </c>
      <c r="Q489">
        <f t="shared" si="136"/>
        <v>0</v>
      </c>
      <c r="R489">
        <f t="shared" si="136"/>
        <v>0</v>
      </c>
      <c r="S489">
        <f t="shared" si="136"/>
        <v>0</v>
      </c>
      <c r="W489" t="e" vm="1">
        <f t="shared" si="125"/>
        <v>#VALUE!</v>
      </c>
      <c r="Y489" t="e" vm="1">
        <f t="shared" si="139"/>
        <v>#VALUE!</v>
      </c>
      <c r="Z489">
        <f t="shared" si="139"/>
        <v>0</v>
      </c>
      <c r="AA489">
        <f t="shared" si="139"/>
        <v>0</v>
      </c>
      <c r="AB489">
        <f t="shared" si="139"/>
        <v>0</v>
      </c>
      <c r="AC489">
        <f t="shared" si="139"/>
        <v>0</v>
      </c>
      <c r="AD489" t="e" vm="1">
        <f t="shared" si="126"/>
        <v>#VALUE!</v>
      </c>
      <c r="AF489" s="175" t="e" vm="1">
        <f t="shared" si="137"/>
        <v>#VALUE!</v>
      </c>
      <c r="AG489" s="175">
        <f t="shared" si="137"/>
        <v>0</v>
      </c>
      <c r="AH489" t="e" vm="1">
        <f t="shared" si="133"/>
        <v>#VALUE!</v>
      </c>
    </row>
    <row r="490" spans="1:34" ht="55.15">
      <c r="A490" t="s">
        <v>618</v>
      </c>
      <c r="B490" t="s">
        <v>618</v>
      </c>
      <c r="C490" s="172" t="s">
        <v>568</v>
      </c>
      <c r="D490" s="172" t="s">
        <v>153</v>
      </c>
      <c r="E490" t="s">
        <v>539</v>
      </c>
      <c r="F490" t="s">
        <v>570</v>
      </c>
      <c r="G490" cm="1">
        <f t="array" ref="G490">IF(OR(ISERROR($I$2),ISERROR($J$2),ISERROR($K$2)),0,IF(
    IF(SUMPRODUCT((TRIM(_xlfn.TEXTSPLIT(C490,"• "))&lt;&gt;"")*COUNTIF(J:J,SUBSTITUTE(TRIM(_xlfn.TEXTSPLIT(C490,"• ")),CHAR(10),"")))&gt;0,1,IF(C490="All",1,0))
    +
    IF(SUMPRODUCT((TRIM(_xlfn.TEXTSPLIT(E490,","))&lt;&gt;"")*COUNTIF(K:K,TRIM(_xlfn.TEXTSPLIT(E490,","))))&gt;0,1,IF(E490="All",1,0))
    +
    IF(SUMPRODUCT((TRIM(_xlfn.TEXTSPLIT(D490,"• "))&lt;&gt;"")*COUNTIF(I:I,SUBSTITUTE(TRIM(_xlfn.TEXTSPLIT(D490,"• ")),CHAR(10),"")))&gt;0,1,IF(D490="All",1,0))
    =3,
    1,
    IF(F490="All",1,0)
))</f>
        <v>0</v>
      </c>
      <c r="N490" t="e" vm="1">
        <f t="shared" si="138"/>
        <v>#VALUE!</v>
      </c>
      <c r="O490">
        <f t="shared" si="136"/>
        <v>0</v>
      </c>
      <c r="P490">
        <f t="shared" si="136"/>
        <v>0</v>
      </c>
      <c r="Q490">
        <f t="shared" si="136"/>
        <v>0</v>
      </c>
      <c r="R490">
        <f t="shared" si="136"/>
        <v>0</v>
      </c>
      <c r="S490">
        <f t="shared" si="136"/>
        <v>0</v>
      </c>
      <c r="W490" t="e" vm="1">
        <f t="shared" si="125"/>
        <v>#VALUE!</v>
      </c>
      <c r="Y490" t="e" vm="1">
        <f t="shared" si="139"/>
        <v>#VALUE!</v>
      </c>
      <c r="Z490">
        <f t="shared" si="139"/>
        <v>0</v>
      </c>
      <c r="AA490">
        <f t="shared" si="139"/>
        <v>0</v>
      </c>
      <c r="AB490">
        <f t="shared" si="139"/>
        <v>0</v>
      </c>
      <c r="AC490">
        <f t="shared" si="139"/>
        <v>0</v>
      </c>
      <c r="AD490" t="e" vm="1">
        <f t="shared" si="126"/>
        <v>#VALUE!</v>
      </c>
      <c r="AF490" s="175" t="e" vm="1">
        <f t="shared" si="137"/>
        <v>#VALUE!</v>
      </c>
      <c r="AG490" s="175">
        <f t="shared" si="137"/>
        <v>0</v>
      </c>
      <c r="AH490" t="e" vm="1">
        <f t="shared" si="133"/>
        <v>#VALUE!</v>
      </c>
    </row>
    <row r="491" spans="1:34" ht="55.15">
      <c r="A491" t="s">
        <v>619</v>
      </c>
      <c r="B491" t="s">
        <v>619</v>
      </c>
      <c r="C491" s="172" t="s">
        <v>568</v>
      </c>
      <c r="D491" s="172" t="s">
        <v>153</v>
      </c>
      <c r="E491" t="s">
        <v>539</v>
      </c>
      <c r="F491" t="s">
        <v>570</v>
      </c>
      <c r="G491" cm="1">
        <f t="array" ref="G491">IF(OR(ISERROR($I$2),ISERROR($J$2),ISERROR($K$2)),0,IF(
    IF(SUMPRODUCT((TRIM(_xlfn.TEXTSPLIT(C491,"• "))&lt;&gt;"")*COUNTIF(J:J,SUBSTITUTE(TRIM(_xlfn.TEXTSPLIT(C491,"• ")),CHAR(10),"")))&gt;0,1,IF(C491="All",1,0))
    +
    IF(SUMPRODUCT((TRIM(_xlfn.TEXTSPLIT(E491,","))&lt;&gt;"")*COUNTIF(K:K,TRIM(_xlfn.TEXTSPLIT(E491,","))))&gt;0,1,IF(E491="All",1,0))
    +
    IF(SUMPRODUCT((TRIM(_xlfn.TEXTSPLIT(D491,"• "))&lt;&gt;"")*COUNTIF(I:I,SUBSTITUTE(TRIM(_xlfn.TEXTSPLIT(D491,"• ")),CHAR(10),"")))&gt;0,1,IF(D491="All",1,0))
    =3,
    1,
    IF(F491="All",1,0)
))</f>
        <v>0</v>
      </c>
      <c r="N491" t="e" vm="1">
        <f t="shared" si="138"/>
        <v>#VALUE!</v>
      </c>
      <c r="O491">
        <f t="shared" si="136"/>
        <v>0</v>
      </c>
      <c r="P491">
        <f t="shared" si="136"/>
        <v>0</v>
      </c>
      <c r="Q491">
        <f t="shared" si="136"/>
        <v>0</v>
      </c>
      <c r="R491">
        <f t="shared" si="136"/>
        <v>0</v>
      </c>
      <c r="S491">
        <f t="shared" si="136"/>
        <v>0</v>
      </c>
      <c r="W491" t="e" vm="1">
        <f t="shared" si="125"/>
        <v>#VALUE!</v>
      </c>
      <c r="Y491" t="e" vm="1">
        <f t="shared" si="139"/>
        <v>#VALUE!</v>
      </c>
      <c r="Z491">
        <f t="shared" si="139"/>
        <v>0</v>
      </c>
      <c r="AA491">
        <f t="shared" si="139"/>
        <v>0</v>
      </c>
      <c r="AB491">
        <f t="shared" si="139"/>
        <v>0</v>
      </c>
      <c r="AC491">
        <f t="shared" si="139"/>
        <v>0</v>
      </c>
      <c r="AD491" t="e" vm="1">
        <f t="shared" si="126"/>
        <v>#VALUE!</v>
      </c>
      <c r="AF491" s="175" t="e" vm="1">
        <f t="shared" si="137"/>
        <v>#VALUE!</v>
      </c>
      <c r="AG491" s="175">
        <f t="shared" si="137"/>
        <v>0</v>
      </c>
      <c r="AH491" t="e" vm="1">
        <f t="shared" si="133"/>
        <v>#VALUE!</v>
      </c>
    </row>
    <row r="492" spans="1:34" ht="55.15">
      <c r="A492" t="s">
        <v>620</v>
      </c>
      <c r="B492" t="s">
        <v>620</v>
      </c>
      <c r="C492" s="172" t="s">
        <v>568</v>
      </c>
      <c r="D492" s="172" t="s">
        <v>153</v>
      </c>
      <c r="E492" t="s">
        <v>539</v>
      </c>
      <c r="F492" t="s">
        <v>570</v>
      </c>
      <c r="G492" cm="1">
        <f t="array" ref="G492">IF(OR(ISERROR($I$2),ISERROR($J$2),ISERROR($K$2)),0,IF(
    IF(SUMPRODUCT((TRIM(_xlfn.TEXTSPLIT(C492,"• "))&lt;&gt;"")*COUNTIF(J:J,SUBSTITUTE(TRIM(_xlfn.TEXTSPLIT(C492,"• ")),CHAR(10),"")))&gt;0,1,IF(C492="All",1,0))
    +
    IF(SUMPRODUCT((TRIM(_xlfn.TEXTSPLIT(E492,","))&lt;&gt;"")*COUNTIF(K:K,TRIM(_xlfn.TEXTSPLIT(E492,","))))&gt;0,1,IF(E492="All",1,0))
    +
    IF(SUMPRODUCT((TRIM(_xlfn.TEXTSPLIT(D492,"• "))&lt;&gt;"")*COUNTIF(I:I,SUBSTITUTE(TRIM(_xlfn.TEXTSPLIT(D492,"• ")),CHAR(10),"")))&gt;0,1,IF(D492="All",1,0))
    =3,
    1,
    IF(F492="All",1,0)
))</f>
        <v>0</v>
      </c>
      <c r="N492" t="e" vm="1">
        <f t="shared" si="138"/>
        <v>#VALUE!</v>
      </c>
      <c r="O492">
        <f t="shared" si="136"/>
        <v>0</v>
      </c>
      <c r="P492">
        <f t="shared" si="136"/>
        <v>0</v>
      </c>
      <c r="Q492">
        <f t="shared" si="136"/>
        <v>0</v>
      </c>
      <c r="R492">
        <f t="shared" si="136"/>
        <v>0</v>
      </c>
      <c r="S492">
        <f t="shared" si="136"/>
        <v>0</v>
      </c>
      <c r="W492" t="e" vm="1">
        <f t="shared" si="125"/>
        <v>#VALUE!</v>
      </c>
      <c r="Y492" t="e" vm="1">
        <f t="shared" si="139"/>
        <v>#VALUE!</v>
      </c>
      <c r="Z492">
        <f t="shared" si="139"/>
        <v>0</v>
      </c>
      <c r="AA492">
        <f t="shared" si="139"/>
        <v>0</v>
      </c>
      <c r="AB492">
        <f t="shared" si="139"/>
        <v>0</v>
      </c>
      <c r="AC492">
        <f t="shared" si="139"/>
        <v>0</v>
      </c>
      <c r="AD492" t="e" vm="1">
        <f t="shared" si="126"/>
        <v>#VALUE!</v>
      </c>
      <c r="AF492" s="175" t="e" vm="1">
        <f t="shared" si="137"/>
        <v>#VALUE!</v>
      </c>
      <c r="AG492" s="175">
        <f t="shared" si="137"/>
        <v>0</v>
      </c>
      <c r="AH492" t="e" vm="1">
        <f t="shared" si="133"/>
        <v>#VALUE!</v>
      </c>
    </row>
    <row r="493" spans="1:34" ht="55.15">
      <c r="A493" t="s">
        <v>621</v>
      </c>
      <c r="B493" t="s">
        <v>621</v>
      </c>
      <c r="C493" s="172" t="s">
        <v>568</v>
      </c>
      <c r="D493" s="172" t="s">
        <v>153</v>
      </c>
      <c r="E493" t="s">
        <v>539</v>
      </c>
      <c r="F493" t="s">
        <v>570</v>
      </c>
      <c r="G493" cm="1">
        <f t="array" ref="G493">IF(OR(ISERROR($I$2),ISERROR($J$2),ISERROR($K$2)),0,IF(
    IF(SUMPRODUCT((TRIM(_xlfn.TEXTSPLIT(C493,"• "))&lt;&gt;"")*COUNTIF(J:J,SUBSTITUTE(TRIM(_xlfn.TEXTSPLIT(C493,"• ")),CHAR(10),"")))&gt;0,1,IF(C493="All",1,0))
    +
    IF(SUMPRODUCT((TRIM(_xlfn.TEXTSPLIT(E493,","))&lt;&gt;"")*COUNTIF(K:K,TRIM(_xlfn.TEXTSPLIT(E493,","))))&gt;0,1,IF(E493="All",1,0))
    +
    IF(SUMPRODUCT((TRIM(_xlfn.TEXTSPLIT(D493,"• "))&lt;&gt;"")*COUNTIF(I:I,SUBSTITUTE(TRIM(_xlfn.TEXTSPLIT(D493,"• ")),CHAR(10),"")))&gt;0,1,IF(D493="All",1,0))
    =3,
    1,
    IF(F493="All",1,0)
))</f>
        <v>0</v>
      </c>
      <c r="N493" t="e" vm="1">
        <f t="shared" si="138"/>
        <v>#VALUE!</v>
      </c>
      <c r="O493">
        <f t="shared" ref="O493:S502" si="140">IF(O$1="",0,IF(ISNUMBER(SEARCH(O$1,$D493)),1,0))</f>
        <v>0</v>
      </c>
      <c r="P493">
        <f t="shared" si="140"/>
        <v>0</v>
      </c>
      <c r="Q493">
        <f t="shared" si="140"/>
        <v>0</v>
      </c>
      <c r="R493">
        <f t="shared" si="140"/>
        <v>0</v>
      </c>
      <c r="S493">
        <f t="shared" si="140"/>
        <v>0</v>
      </c>
      <c r="W493" t="e" vm="1">
        <f t="shared" si="125"/>
        <v>#VALUE!</v>
      </c>
      <c r="Y493" t="e" vm="1">
        <f t="shared" si="139"/>
        <v>#VALUE!</v>
      </c>
      <c r="Z493">
        <f t="shared" si="139"/>
        <v>0</v>
      </c>
      <c r="AA493">
        <f t="shared" si="139"/>
        <v>0</v>
      </c>
      <c r="AB493">
        <f t="shared" si="139"/>
        <v>0</v>
      </c>
      <c r="AC493">
        <f t="shared" si="139"/>
        <v>0</v>
      </c>
      <c r="AD493" t="e" vm="1">
        <f t="shared" si="126"/>
        <v>#VALUE!</v>
      </c>
      <c r="AF493" s="175" t="e" vm="1">
        <f t="shared" si="137"/>
        <v>#VALUE!</v>
      </c>
      <c r="AG493" s="175">
        <f t="shared" si="137"/>
        <v>0</v>
      </c>
      <c r="AH493" t="e" vm="1">
        <f t="shared" si="133"/>
        <v>#VALUE!</v>
      </c>
    </row>
    <row r="494" spans="1:34" ht="27.6">
      <c r="A494" t="s">
        <v>622</v>
      </c>
      <c r="B494" t="s">
        <v>622</v>
      </c>
      <c r="C494" s="172" t="s">
        <v>152</v>
      </c>
      <c r="D494" s="172" t="s">
        <v>153</v>
      </c>
      <c r="E494" t="s">
        <v>539</v>
      </c>
      <c r="F494" t="s">
        <v>154</v>
      </c>
      <c r="G494" cm="1">
        <f t="array" ref="G494">IF(OR(ISERROR($I$2),ISERROR($J$2),ISERROR($K$2)),0,IF(
    IF(SUMPRODUCT((TRIM(_xlfn.TEXTSPLIT(C494,"• "))&lt;&gt;"")*COUNTIF(J:J,SUBSTITUTE(TRIM(_xlfn.TEXTSPLIT(C494,"• ")),CHAR(10),"")))&gt;0,1,IF(C494="All",1,0))
    +
    IF(SUMPRODUCT((TRIM(_xlfn.TEXTSPLIT(E494,","))&lt;&gt;"")*COUNTIF(K:K,TRIM(_xlfn.TEXTSPLIT(E494,","))))&gt;0,1,IF(E494="All",1,0))
    +
    IF(SUMPRODUCT((TRIM(_xlfn.TEXTSPLIT(D494,"• "))&lt;&gt;"")*COUNTIF(I:I,SUBSTITUTE(TRIM(_xlfn.TEXTSPLIT(D494,"• ")),CHAR(10),"")))&gt;0,1,IF(D494="All",1,0))
    =3,
    1,
    IF(F494="All",1,0)
))</f>
        <v>0</v>
      </c>
      <c r="N494" t="e" vm="1">
        <f t="shared" si="138"/>
        <v>#VALUE!</v>
      </c>
      <c r="O494">
        <f t="shared" si="140"/>
        <v>0</v>
      </c>
      <c r="P494">
        <f t="shared" si="140"/>
        <v>0</v>
      </c>
      <c r="Q494">
        <f t="shared" si="140"/>
        <v>0</v>
      </c>
      <c r="R494">
        <f t="shared" si="140"/>
        <v>0</v>
      </c>
      <c r="S494">
        <f t="shared" si="140"/>
        <v>0</v>
      </c>
      <c r="W494" t="e" vm="1">
        <f t="shared" si="125"/>
        <v>#VALUE!</v>
      </c>
      <c r="Y494" t="e" vm="1">
        <f t="shared" si="139"/>
        <v>#VALUE!</v>
      </c>
      <c r="Z494">
        <f t="shared" si="139"/>
        <v>0</v>
      </c>
      <c r="AA494">
        <f t="shared" si="139"/>
        <v>0</v>
      </c>
      <c r="AB494">
        <f t="shared" si="139"/>
        <v>0</v>
      </c>
      <c r="AC494">
        <f t="shared" si="139"/>
        <v>0</v>
      </c>
      <c r="AD494" t="e" vm="1">
        <f t="shared" si="126"/>
        <v>#VALUE!</v>
      </c>
      <c r="AF494" s="175" t="e" vm="1">
        <f t="shared" si="137"/>
        <v>#VALUE!</v>
      </c>
      <c r="AG494" s="175">
        <f t="shared" si="137"/>
        <v>0</v>
      </c>
      <c r="AH494" t="e" vm="1">
        <f t="shared" si="133"/>
        <v>#VALUE!</v>
      </c>
    </row>
    <row r="495" spans="1:34" ht="41.45">
      <c r="A495" t="s">
        <v>623</v>
      </c>
      <c r="B495" t="s">
        <v>623</v>
      </c>
      <c r="C495" s="172" t="s">
        <v>590</v>
      </c>
      <c r="D495" s="172" t="s">
        <v>569</v>
      </c>
      <c r="E495" t="s">
        <v>539</v>
      </c>
      <c r="F495" t="s">
        <v>591</v>
      </c>
      <c r="G495" cm="1">
        <f t="array" ref="G495">IF(OR(ISERROR($I$2),ISERROR($J$2),ISERROR($K$2)),0,IF(
    IF(SUMPRODUCT((TRIM(_xlfn.TEXTSPLIT(C495,"• "))&lt;&gt;"")*COUNTIF(J:J,SUBSTITUTE(TRIM(_xlfn.TEXTSPLIT(C495,"• ")),CHAR(10),"")))&gt;0,1,IF(C495="All",1,0))
    +
    IF(SUMPRODUCT((TRIM(_xlfn.TEXTSPLIT(E495,","))&lt;&gt;"")*COUNTIF(K:K,TRIM(_xlfn.TEXTSPLIT(E495,","))))&gt;0,1,IF(E495="All",1,0))
    +
    IF(SUMPRODUCT((TRIM(_xlfn.TEXTSPLIT(D495,"• "))&lt;&gt;"")*COUNTIF(I:I,SUBSTITUTE(TRIM(_xlfn.TEXTSPLIT(D495,"• ")),CHAR(10),"")))&gt;0,1,IF(D495="All",1,0))
    =3,
    1,
    IF(F495="All",1,0)
))</f>
        <v>0</v>
      </c>
      <c r="N495" t="e" vm="1">
        <f t="shared" si="138"/>
        <v>#VALUE!</v>
      </c>
      <c r="O495">
        <f t="shared" si="140"/>
        <v>0</v>
      </c>
      <c r="P495">
        <f t="shared" si="140"/>
        <v>0</v>
      </c>
      <c r="Q495">
        <f t="shared" si="140"/>
        <v>0</v>
      </c>
      <c r="R495">
        <f t="shared" si="140"/>
        <v>0</v>
      </c>
      <c r="S495">
        <f t="shared" si="140"/>
        <v>0</v>
      </c>
      <c r="W495" t="e" vm="1">
        <f t="shared" si="125"/>
        <v>#VALUE!</v>
      </c>
      <c r="Y495" t="e" vm="1">
        <f t="shared" si="139"/>
        <v>#VALUE!</v>
      </c>
      <c r="Z495">
        <f t="shared" si="139"/>
        <v>0</v>
      </c>
      <c r="AA495">
        <f t="shared" si="139"/>
        <v>0</v>
      </c>
      <c r="AB495">
        <f t="shared" si="139"/>
        <v>0</v>
      </c>
      <c r="AC495">
        <f t="shared" si="139"/>
        <v>0</v>
      </c>
      <c r="AD495" t="e" vm="1">
        <f t="shared" si="126"/>
        <v>#VALUE!</v>
      </c>
      <c r="AF495" s="175" t="e" vm="1">
        <f t="shared" si="137"/>
        <v>#VALUE!</v>
      </c>
      <c r="AG495" s="175">
        <f t="shared" si="137"/>
        <v>0</v>
      </c>
      <c r="AH495" t="e" vm="1">
        <f t="shared" si="133"/>
        <v>#VALUE!</v>
      </c>
    </row>
    <row r="496" spans="1:34" ht="55.15">
      <c r="A496" t="s">
        <v>624</v>
      </c>
      <c r="B496" t="s">
        <v>624</v>
      </c>
      <c r="C496" s="172" t="s">
        <v>568</v>
      </c>
      <c r="D496" s="172" t="s">
        <v>153</v>
      </c>
      <c r="E496" t="s">
        <v>539</v>
      </c>
      <c r="F496" t="s">
        <v>570</v>
      </c>
      <c r="G496" cm="1">
        <f t="array" ref="G496">IF(OR(ISERROR($I$2),ISERROR($J$2),ISERROR($K$2)),0,IF(
    IF(SUMPRODUCT((TRIM(_xlfn.TEXTSPLIT(C496,"• "))&lt;&gt;"")*COUNTIF(J:J,SUBSTITUTE(TRIM(_xlfn.TEXTSPLIT(C496,"• ")),CHAR(10),"")))&gt;0,1,IF(C496="All",1,0))
    +
    IF(SUMPRODUCT((TRIM(_xlfn.TEXTSPLIT(E496,","))&lt;&gt;"")*COUNTIF(K:K,TRIM(_xlfn.TEXTSPLIT(E496,","))))&gt;0,1,IF(E496="All",1,0))
    +
    IF(SUMPRODUCT((TRIM(_xlfn.TEXTSPLIT(D496,"• "))&lt;&gt;"")*COUNTIF(I:I,SUBSTITUTE(TRIM(_xlfn.TEXTSPLIT(D496,"• ")),CHAR(10),"")))&gt;0,1,IF(D496="All",1,0))
    =3,
    1,
    IF(F496="All",1,0)
))</f>
        <v>0</v>
      </c>
      <c r="N496" t="e" vm="1">
        <f t="shared" si="138"/>
        <v>#VALUE!</v>
      </c>
      <c r="O496">
        <f t="shared" si="140"/>
        <v>0</v>
      </c>
      <c r="P496">
        <f t="shared" si="140"/>
        <v>0</v>
      </c>
      <c r="Q496">
        <f t="shared" si="140"/>
        <v>0</v>
      </c>
      <c r="R496">
        <f t="shared" si="140"/>
        <v>0</v>
      </c>
      <c r="S496">
        <f t="shared" si="140"/>
        <v>0</v>
      </c>
      <c r="W496" t="e" vm="1">
        <f t="shared" si="125"/>
        <v>#VALUE!</v>
      </c>
      <c r="Y496" t="e" vm="1">
        <f t="shared" si="139"/>
        <v>#VALUE!</v>
      </c>
      <c r="Z496">
        <f t="shared" si="139"/>
        <v>0</v>
      </c>
      <c r="AA496">
        <f t="shared" si="139"/>
        <v>0</v>
      </c>
      <c r="AB496">
        <f t="shared" si="139"/>
        <v>0</v>
      </c>
      <c r="AC496">
        <f t="shared" si="139"/>
        <v>0</v>
      </c>
      <c r="AD496" t="e" vm="1">
        <f t="shared" si="126"/>
        <v>#VALUE!</v>
      </c>
      <c r="AF496" s="175" t="e" vm="1">
        <f t="shared" si="137"/>
        <v>#VALUE!</v>
      </c>
      <c r="AG496" s="175">
        <f t="shared" si="137"/>
        <v>0</v>
      </c>
      <c r="AH496" t="e" vm="1">
        <f t="shared" si="133"/>
        <v>#VALUE!</v>
      </c>
    </row>
    <row r="497" spans="1:34" ht="55.15">
      <c r="A497" t="s">
        <v>625</v>
      </c>
      <c r="B497" t="s">
        <v>625</v>
      </c>
      <c r="C497" s="172" t="s">
        <v>568</v>
      </c>
      <c r="D497" s="172" t="s">
        <v>153</v>
      </c>
      <c r="E497" t="s">
        <v>539</v>
      </c>
      <c r="F497" t="s">
        <v>570</v>
      </c>
      <c r="G497" cm="1">
        <f t="array" ref="G497">IF(OR(ISERROR($I$2),ISERROR($J$2),ISERROR($K$2)),0,IF(
    IF(SUMPRODUCT((TRIM(_xlfn.TEXTSPLIT(C497,"• "))&lt;&gt;"")*COUNTIF(J:J,SUBSTITUTE(TRIM(_xlfn.TEXTSPLIT(C497,"• ")),CHAR(10),"")))&gt;0,1,IF(C497="All",1,0))
    +
    IF(SUMPRODUCT((TRIM(_xlfn.TEXTSPLIT(E497,","))&lt;&gt;"")*COUNTIF(K:K,TRIM(_xlfn.TEXTSPLIT(E497,","))))&gt;0,1,IF(E497="All",1,0))
    +
    IF(SUMPRODUCT((TRIM(_xlfn.TEXTSPLIT(D497,"• "))&lt;&gt;"")*COUNTIF(I:I,SUBSTITUTE(TRIM(_xlfn.TEXTSPLIT(D497,"• ")),CHAR(10),"")))&gt;0,1,IF(D497="All",1,0))
    =3,
    1,
    IF(F497="All",1,0)
))</f>
        <v>0</v>
      </c>
      <c r="N497" t="e" vm="1">
        <f t="shared" si="138"/>
        <v>#VALUE!</v>
      </c>
      <c r="O497">
        <f t="shared" si="140"/>
        <v>0</v>
      </c>
      <c r="P497">
        <f t="shared" si="140"/>
        <v>0</v>
      </c>
      <c r="Q497">
        <f t="shared" si="140"/>
        <v>0</v>
      </c>
      <c r="R497">
        <f t="shared" si="140"/>
        <v>0</v>
      </c>
      <c r="S497">
        <f t="shared" si="140"/>
        <v>0</v>
      </c>
      <c r="W497" t="e" vm="1">
        <f t="shared" si="125"/>
        <v>#VALUE!</v>
      </c>
      <c r="Y497" t="e" vm="1">
        <f t="shared" ref="Y497:AC506" si="141">IF(Y$1="",0,IF(ISNUMBER(SEARCH(Y$1,$C497)),1,0))</f>
        <v>#VALUE!</v>
      </c>
      <c r="Z497">
        <f t="shared" si="141"/>
        <v>0</v>
      </c>
      <c r="AA497">
        <f t="shared" si="141"/>
        <v>0</v>
      </c>
      <c r="AB497">
        <f t="shared" si="141"/>
        <v>0</v>
      </c>
      <c r="AC497">
        <f t="shared" si="141"/>
        <v>0</v>
      </c>
      <c r="AD497" t="e" vm="1">
        <f t="shared" si="126"/>
        <v>#VALUE!</v>
      </c>
      <c r="AF497" s="175" t="e" vm="1">
        <f t="shared" si="137"/>
        <v>#VALUE!</v>
      </c>
      <c r="AG497" s="175">
        <f t="shared" si="137"/>
        <v>0</v>
      </c>
      <c r="AH497" t="e" vm="1">
        <f t="shared" si="133"/>
        <v>#VALUE!</v>
      </c>
    </row>
    <row r="498" spans="1:34" ht="55.15">
      <c r="A498" t="s">
        <v>626</v>
      </c>
      <c r="B498" t="s">
        <v>626</v>
      </c>
      <c r="C498" s="172" t="s">
        <v>568</v>
      </c>
      <c r="D498" s="172" t="s">
        <v>153</v>
      </c>
      <c r="E498" t="s">
        <v>539</v>
      </c>
      <c r="F498" t="s">
        <v>570</v>
      </c>
      <c r="G498" cm="1">
        <f t="array" ref="G498">IF(OR(ISERROR($I$2),ISERROR($J$2),ISERROR($K$2)),0,IF(
    IF(SUMPRODUCT((TRIM(_xlfn.TEXTSPLIT(C498,"• "))&lt;&gt;"")*COUNTIF(J:J,SUBSTITUTE(TRIM(_xlfn.TEXTSPLIT(C498,"• ")),CHAR(10),"")))&gt;0,1,IF(C498="All",1,0))
    +
    IF(SUMPRODUCT((TRIM(_xlfn.TEXTSPLIT(E498,","))&lt;&gt;"")*COUNTIF(K:K,TRIM(_xlfn.TEXTSPLIT(E498,","))))&gt;0,1,IF(E498="All",1,0))
    +
    IF(SUMPRODUCT((TRIM(_xlfn.TEXTSPLIT(D498,"• "))&lt;&gt;"")*COUNTIF(I:I,SUBSTITUTE(TRIM(_xlfn.TEXTSPLIT(D498,"• ")),CHAR(10),"")))&gt;0,1,IF(D498="All",1,0))
    =3,
    1,
    IF(F498="All",1,0)
))</f>
        <v>0</v>
      </c>
      <c r="N498" t="e" vm="1">
        <f t="shared" si="138"/>
        <v>#VALUE!</v>
      </c>
      <c r="O498">
        <f t="shared" si="140"/>
        <v>0</v>
      </c>
      <c r="P498">
        <f t="shared" si="140"/>
        <v>0</v>
      </c>
      <c r="Q498">
        <f t="shared" si="140"/>
        <v>0</v>
      </c>
      <c r="R498">
        <f t="shared" si="140"/>
        <v>0</v>
      </c>
      <c r="S498">
        <f t="shared" si="140"/>
        <v>0</v>
      </c>
      <c r="W498" t="e" vm="1">
        <f t="shared" si="125"/>
        <v>#VALUE!</v>
      </c>
      <c r="Y498" t="e" vm="1">
        <f t="shared" si="141"/>
        <v>#VALUE!</v>
      </c>
      <c r="Z498">
        <f t="shared" si="141"/>
        <v>0</v>
      </c>
      <c r="AA498">
        <f t="shared" si="141"/>
        <v>0</v>
      </c>
      <c r="AB498">
        <f t="shared" si="141"/>
        <v>0</v>
      </c>
      <c r="AC498">
        <f t="shared" si="141"/>
        <v>0</v>
      </c>
      <c r="AD498" t="e" vm="1">
        <f t="shared" si="126"/>
        <v>#VALUE!</v>
      </c>
      <c r="AF498" s="175" t="e" vm="1">
        <f t="shared" si="137"/>
        <v>#VALUE!</v>
      </c>
      <c r="AG498" s="175">
        <f t="shared" si="137"/>
        <v>0</v>
      </c>
      <c r="AH498" t="e" vm="1">
        <f t="shared" si="133"/>
        <v>#VALUE!</v>
      </c>
    </row>
    <row r="499" spans="1:34" ht="41.45">
      <c r="A499" t="s">
        <v>627</v>
      </c>
      <c r="B499" t="s">
        <v>627</v>
      </c>
      <c r="C499" s="172" t="s">
        <v>590</v>
      </c>
      <c r="D499" s="172" t="s">
        <v>153</v>
      </c>
      <c r="E499" t="s">
        <v>539</v>
      </c>
      <c r="F499" t="s">
        <v>591</v>
      </c>
      <c r="G499" cm="1">
        <f t="array" ref="G499">IF(OR(ISERROR($I$2),ISERROR($J$2),ISERROR($K$2)),0,IF(
    IF(SUMPRODUCT((TRIM(_xlfn.TEXTSPLIT(C499,"• "))&lt;&gt;"")*COUNTIF(J:J,SUBSTITUTE(TRIM(_xlfn.TEXTSPLIT(C499,"• ")),CHAR(10),"")))&gt;0,1,IF(C499="All",1,0))
    +
    IF(SUMPRODUCT((TRIM(_xlfn.TEXTSPLIT(E499,","))&lt;&gt;"")*COUNTIF(K:K,TRIM(_xlfn.TEXTSPLIT(E499,","))))&gt;0,1,IF(E499="All",1,0))
    +
    IF(SUMPRODUCT((TRIM(_xlfn.TEXTSPLIT(D499,"• "))&lt;&gt;"")*COUNTIF(I:I,SUBSTITUTE(TRIM(_xlfn.TEXTSPLIT(D499,"• ")),CHAR(10),"")))&gt;0,1,IF(D499="All",1,0))
    =3,
    1,
    IF(F499="All",1,0)
))</f>
        <v>0</v>
      </c>
      <c r="N499" t="e" vm="1">
        <f t="shared" si="138"/>
        <v>#VALUE!</v>
      </c>
      <c r="O499">
        <f t="shared" si="140"/>
        <v>0</v>
      </c>
      <c r="P499">
        <f t="shared" si="140"/>
        <v>0</v>
      </c>
      <c r="Q499">
        <f t="shared" si="140"/>
        <v>0</v>
      </c>
      <c r="R499">
        <f t="shared" si="140"/>
        <v>0</v>
      </c>
      <c r="S499">
        <f t="shared" si="140"/>
        <v>0</v>
      </c>
      <c r="W499" t="e" vm="1">
        <f t="shared" si="125"/>
        <v>#VALUE!</v>
      </c>
      <c r="Y499" t="e" vm="1">
        <f t="shared" si="141"/>
        <v>#VALUE!</v>
      </c>
      <c r="Z499">
        <f t="shared" si="141"/>
        <v>0</v>
      </c>
      <c r="AA499">
        <f t="shared" si="141"/>
        <v>0</v>
      </c>
      <c r="AB499">
        <f t="shared" si="141"/>
        <v>0</v>
      </c>
      <c r="AC499">
        <f t="shared" si="141"/>
        <v>0</v>
      </c>
      <c r="AD499" t="e" vm="1">
        <f t="shared" si="126"/>
        <v>#VALUE!</v>
      </c>
      <c r="AF499" s="175" t="e" vm="1">
        <f t="shared" si="137"/>
        <v>#VALUE!</v>
      </c>
      <c r="AG499" s="175">
        <f t="shared" si="137"/>
        <v>0</v>
      </c>
      <c r="AH499" t="e" vm="1">
        <f t="shared" si="133"/>
        <v>#VALUE!</v>
      </c>
    </row>
    <row r="500" spans="1:34" ht="55.15">
      <c r="A500" t="s">
        <v>628</v>
      </c>
      <c r="B500" t="s">
        <v>628</v>
      </c>
      <c r="C500" s="172" t="s">
        <v>568</v>
      </c>
      <c r="D500" s="172" t="s">
        <v>153</v>
      </c>
      <c r="E500" t="s">
        <v>539</v>
      </c>
      <c r="F500" t="s">
        <v>570</v>
      </c>
      <c r="G500" cm="1">
        <f t="array" ref="G500">IF(OR(ISERROR($I$2),ISERROR($J$2),ISERROR($K$2)),0,IF(
    IF(SUMPRODUCT((TRIM(_xlfn.TEXTSPLIT(C500,"• "))&lt;&gt;"")*COUNTIF(J:J,SUBSTITUTE(TRIM(_xlfn.TEXTSPLIT(C500,"• ")),CHAR(10),"")))&gt;0,1,IF(C500="All",1,0))
    +
    IF(SUMPRODUCT((TRIM(_xlfn.TEXTSPLIT(E500,","))&lt;&gt;"")*COUNTIF(K:K,TRIM(_xlfn.TEXTSPLIT(E500,","))))&gt;0,1,IF(E500="All",1,0))
    +
    IF(SUMPRODUCT((TRIM(_xlfn.TEXTSPLIT(D500,"• "))&lt;&gt;"")*COUNTIF(I:I,SUBSTITUTE(TRIM(_xlfn.TEXTSPLIT(D500,"• ")),CHAR(10),"")))&gt;0,1,IF(D500="All",1,0))
    =3,
    1,
    IF(F500="All",1,0)
))</f>
        <v>0</v>
      </c>
      <c r="N500" t="e" vm="1">
        <f t="shared" si="138"/>
        <v>#VALUE!</v>
      </c>
      <c r="O500">
        <f t="shared" si="140"/>
        <v>0</v>
      </c>
      <c r="P500">
        <f t="shared" si="140"/>
        <v>0</v>
      </c>
      <c r="Q500">
        <f t="shared" si="140"/>
        <v>0</v>
      </c>
      <c r="R500">
        <f t="shared" si="140"/>
        <v>0</v>
      </c>
      <c r="S500">
        <f t="shared" si="140"/>
        <v>0</v>
      </c>
      <c r="W500" t="e" vm="1">
        <f t="shared" si="125"/>
        <v>#VALUE!</v>
      </c>
      <c r="Y500" t="e" vm="1">
        <f t="shared" si="141"/>
        <v>#VALUE!</v>
      </c>
      <c r="Z500">
        <f t="shared" si="141"/>
        <v>0</v>
      </c>
      <c r="AA500">
        <f t="shared" si="141"/>
        <v>0</v>
      </c>
      <c r="AB500">
        <f t="shared" si="141"/>
        <v>0</v>
      </c>
      <c r="AC500">
        <f t="shared" si="141"/>
        <v>0</v>
      </c>
      <c r="AD500" t="e" vm="1">
        <f t="shared" si="126"/>
        <v>#VALUE!</v>
      </c>
      <c r="AF500" s="175" t="e" vm="1">
        <f t="shared" si="137"/>
        <v>#VALUE!</v>
      </c>
      <c r="AG500" s="175">
        <f t="shared" si="137"/>
        <v>0</v>
      </c>
      <c r="AH500" t="e" vm="1">
        <f t="shared" si="133"/>
        <v>#VALUE!</v>
      </c>
    </row>
    <row r="501" spans="1:34" ht="55.15">
      <c r="A501" t="s">
        <v>629</v>
      </c>
      <c r="B501" t="s">
        <v>629</v>
      </c>
      <c r="C501" s="172" t="s">
        <v>568</v>
      </c>
      <c r="D501" s="172" t="s">
        <v>153</v>
      </c>
      <c r="E501" t="s">
        <v>539</v>
      </c>
      <c r="F501" t="s">
        <v>570</v>
      </c>
      <c r="G501" cm="1">
        <f t="array" ref="G501">IF(OR(ISERROR($I$2),ISERROR($J$2),ISERROR($K$2)),0,IF(
    IF(SUMPRODUCT((TRIM(_xlfn.TEXTSPLIT(C501,"• "))&lt;&gt;"")*COUNTIF(J:J,SUBSTITUTE(TRIM(_xlfn.TEXTSPLIT(C501,"• ")),CHAR(10),"")))&gt;0,1,IF(C501="All",1,0))
    +
    IF(SUMPRODUCT((TRIM(_xlfn.TEXTSPLIT(E501,","))&lt;&gt;"")*COUNTIF(K:K,TRIM(_xlfn.TEXTSPLIT(E501,","))))&gt;0,1,IF(E501="All",1,0))
    +
    IF(SUMPRODUCT((TRIM(_xlfn.TEXTSPLIT(D501,"• "))&lt;&gt;"")*COUNTIF(I:I,SUBSTITUTE(TRIM(_xlfn.TEXTSPLIT(D501,"• ")),CHAR(10),"")))&gt;0,1,IF(D501="All",1,0))
    =3,
    1,
    IF(F501="All",1,0)
))</f>
        <v>0</v>
      </c>
      <c r="N501" t="e" vm="1">
        <f t="shared" si="138"/>
        <v>#VALUE!</v>
      </c>
      <c r="O501">
        <f t="shared" si="140"/>
        <v>0</v>
      </c>
      <c r="P501">
        <f t="shared" si="140"/>
        <v>0</v>
      </c>
      <c r="Q501">
        <f t="shared" si="140"/>
        <v>0</v>
      </c>
      <c r="R501">
        <f t="shared" si="140"/>
        <v>0</v>
      </c>
      <c r="S501">
        <f t="shared" si="140"/>
        <v>0</v>
      </c>
      <c r="W501" t="e" vm="1">
        <f t="shared" si="125"/>
        <v>#VALUE!</v>
      </c>
      <c r="Y501" t="e" vm="1">
        <f t="shared" si="141"/>
        <v>#VALUE!</v>
      </c>
      <c r="Z501">
        <f t="shared" si="141"/>
        <v>0</v>
      </c>
      <c r="AA501">
        <f t="shared" si="141"/>
        <v>0</v>
      </c>
      <c r="AB501">
        <f t="shared" si="141"/>
        <v>0</v>
      </c>
      <c r="AC501">
        <f t="shared" si="141"/>
        <v>0</v>
      </c>
      <c r="AD501" t="e" vm="1">
        <f t="shared" si="126"/>
        <v>#VALUE!</v>
      </c>
      <c r="AF501" s="175" t="e" vm="1">
        <f t="shared" si="137"/>
        <v>#VALUE!</v>
      </c>
      <c r="AG501" s="175">
        <f t="shared" si="137"/>
        <v>0</v>
      </c>
      <c r="AH501" t="e" vm="1">
        <f t="shared" si="133"/>
        <v>#VALUE!</v>
      </c>
    </row>
    <row r="502" spans="1:34" ht="55.15">
      <c r="A502" t="s">
        <v>630</v>
      </c>
      <c r="B502" t="s">
        <v>630</v>
      </c>
      <c r="C502" s="172" t="s">
        <v>568</v>
      </c>
      <c r="D502" s="172" t="s">
        <v>153</v>
      </c>
      <c r="E502" t="s">
        <v>539</v>
      </c>
      <c r="F502" t="s">
        <v>570</v>
      </c>
      <c r="G502" cm="1">
        <f t="array" ref="G502">IF(OR(ISERROR($I$2),ISERROR($J$2),ISERROR($K$2)),0,IF(
    IF(SUMPRODUCT((TRIM(_xlfn.TEXTSPLIT(C502,"• "))&lt;&gt;"")*COUNTIF(J:J,SUBSTITUTE(TRIM(_xlfn.TEXTSPLIT(C502,"• ")),CHAR(10),"")))&gt;0,1,IF(C502="All",1,0))
    +
    IF(SUMPRODUCT((TRIM(_xlfn.TEXTSPLIT(E502,","))&lt;&gt;"")*COUNTIF(K:K,TRIM(_xlfn.TEXTSPLIT(E502,","))))&gt;0,1,IF(E502="All",1,0))
    +
    IF(SUMPRODUCT((TRIM(_xlfn.TEXTSPLIT(D502,"• "))&lt;&gt;"")*COUNTIF(I:I,SUBSTITUTE(TRIM(_xlfn.TEXTSPLIT(D502,"• ")),CHAR(10),"")))&gt;0,1,IF(D502="All",1,0))
    =3,
    1,
    IF(F502="All",1,0)
))</f>
        <v>0</v>
      </c>
      <c r="N502" t="e" vm="1">
        <f t="shared" si="138"/>
        <v>#VALUE!</v>
      </c>
      <c r="O502">
        <f t="shared" si="140"/>
        <v>0</v>
      </c>
      <c r="P502">
        <f t="shared" si="140"/>
        <v>0</v>
      </c>
      <c r="Q502">
        <f t="shared" si="140"/>
        <v>0</v>
      </c>
      <c r="R502">
        <f t="shared" si="140"/>
        <v>0</v>
      </c>
      <c r="S502">
        <f t="shared" si="140"/>
        <v>0</v>
      </c>
      <c r="W502" t="e" vm="1">
        <f t="shared" si="125"/>
        <v>#VALUE!</v>
      </c>
      <c r="Y502" t="e" vm="1">
        <f t="shared" si="141"/>
        <v>#VALUE!</v>
      </c>
      <c r="Z502">
        <f t="shared" si="141"/>
        <v>0</v>
      </c>
      <c r="AA502">
        <f t="shared" si="141"/>
        <v>0</v>
      </c>
      <c r="AB502">
        <f t="shared" si="141"/>
        <v>0</v>
      </c>
      <c r="AC502">
        <f t="shared" si="141"/>
        <v>0</v>
      </c>
      <c r="AD502" t="e" vm="1">
        <f t="shared" si="126"/>
        <v>#VALUE!</v>
      </c>
      <c r="AF502" s="175" t="e" vm="1">
        <f t="shared" si="137"/>
        <v>#VALUE!</v>
      </c>
      <c r="AG502" s="175">
        <f t="shared" si="137"/>
        <v>0</v>
      </c>
      <c r="AH502" t="e" vm="1">
        <f t="shared" si="133"/>
        <v>#VALUE!</v>
      </c>
    </row>
    <row r="503" spans="1:34" ht="55.15">
      <c r="A503" t="s">
        <v>631</v>
      </c>
      <c r="B503" t="s">
        <v>631</v>
      </c>
      <c r="C503" s="172" t="s">
        <v>568</v>
      </c>
      <c r="D503" s="172" t="s">
        <v>153</v>
      </c>
      <c r="E503" t="s">
        <v>539</v>
      </c>
      <c r="F503" t="s">
        <v>570</v>
      </c>
      <c r="G503" cm="1">
        <f t="array" ref="G503">IF(OR(ISERROR($I$2),ISERROR($J$2),ISERROR($K$2)),0,IF(
    IF(SUMPRODUCT((TRIM(_xlfn.TEXTSPLIT(C503,"• "))&lt;&gt;"")*COUNTIF(J:J,SUBSTITUTE(TRIM(_xlfn.TEXTSPLIT(C503,"• ")),CHAR(10),"")))&gt;0,1,IF(C503="All",1,0))
    +
    IF(SUMPRODUCT((TRIM(_xlfn.TEXTSPLIT(E503,","))&lt;&gt;"")*COUNTIF(K:K,TRIM(_xlfn.TEXTSPLIT(E503,","))))&gt;0,1,IF(E503="All",1,0))
    +
    IF(SUMPRODUCT((TRIM(_xlfn.TEXTSPLIT(D503,"• "))&lt;&gt;"")*COUNTIF(I:I,SUBSTITUTE(TRIM(_xlfn.TEXTSPLIT(D503,"• ")),CHAR(10),"")))&gt;0,1,IF(D503="All",1,0))
    =3,
    1,
    IF(F503="All",1,0)
))</f>
        <v>0</v>
      </c>
      <c r="N503" t="e" vm="1">
        <f t="shared" si="138"/>
        <v>#VALUE!</v>
      </c>
      <c r="O503">
        <f t="shared" ref="O503:S512" si="142">IF(O$1="",0,IF(ISNUMBER(SEARCH(O$1,$D503)),1,0))</f>
        <v>0</v>
      </c>
      <c r="P503">
        <f t="shared" si="142"/>
        <v>0</v>
      </c>
      <c r="Q503">
        <f t="shared" si="142"/>
        <v>0</v>
      </c>
      <c r="R503">
        <f t="shared" si="142"/>
        <v>0</v>
      </c>
      <c r="S503">
        <f t="shared" si="142"/>
        <v>0</v>
      </c>
      <c r="W503" t="e" vm="1">
        <f t="shared" si="125"/>
        <v>#VALUE!</v>
      </c>
      <c r="Y503" t="e" vm="1">
        <f t="shared" si="141"/>
        <v>#VALUE!</v>
      </c>
      <c r="Z503">
        <f t="shared" si="141"/>
        <v>0</v>
      </c>
      <c r="AA503">
        <f t="shared" si="141"/>
        <v>0</v>
      </c>
      <c r="AB503">
        <f t="shared" si="141"/>
        <v>0</v>
      </c>
      <c r="AC503">
        <f t="shared" si="141"/>
        <v>0</v>
      </c>
      <c r="AD503" t="e" vm="1">
        <f t="shared" si="126"/>
        <v>#VALUE!</v>
      </c>
      <c r="AF503" s="175" t="e" vm="1">
        <f t="shared" si="137"/>
        <v>#VALUE!</v>
      </c>
      <c r="AG503" s="175">
        <f t="shared" si="137"/>
        <v>0</v>
      </c>
      <c r="AH503" t="e" vm="1">
        <f t="shared" ref="AH503:AH534" si="143">_xlfn.TEXTJOIN(",",TRUE,_xlfn._xlws.FILTER($AF$1:$AG$1,AF503:AG503,1))</f>
        <v>#VALUE!</v>
      </c>
    </row>
    <row r="504" spans="1:34" ht="55.15">
      <c r="A504" t="s">
        <v>632</v>
      </c>
      <c r="B504" t="s">
        <v>632</v>
      </c>
      <c r="C504" s="172" t="s">
        <v>568</v>
      </c>
      <c r="D504" s="172" t="s">
        <v>153</v>
      </c>
      <c r="E504" t="s">
        <v>539</v>
      </c>
      <c r="F504" t="s">
        <v>570</v>
      </c>
      <c r="G504" cm="1">
        <f t="array" ref="G504">IF(OR(ISERROR($I$2),ISERROR($J$2),ISERROR($K$2)),0,IF(
    IF(SUMPRODUCT((TRIM(_xlfn.TEXTSPLIT(C504,"• "))&lt;&gt;"")*COUNTIF(J:J,SUBSTITUTE(TRIM(_xlfn.TEXTSPLIT(C504,"• ")),CHAR(10),"")))&gt;0,1,IF(C504="All",1,0))
    +
    IF(SUMPRODUCT((TRIM(_xlfn.TEXTSPLIT(E504,","))&lt;&gt;"")*COUNTIF(K:K,TRIM(_xlfn.TEXTSPLIT(E504,","))))&gt;0,1,IF(E504="All",1,0))
    +
    IF(SUMPRODUCT((TRIM(_xlfn.TEXTSPLIT(D504,"• "))&lt;&gt;"")*COUNTIF(I:I,SUBSTITUTE(TRIM(_xlfn.TEXTSPLIT(D504,"• ")),CHAR(10),"")))&gt;0,1,IF(D504="All",1,0))
    =3,
    1,
    IF(F504="All",1,0)
))</f>
        <v>0</v>
      </c>
      <c r="N504" t="e" vm="1">
        <f t="shared" si="138"/>
        <v>#VALUE!</v>
      </c>
      <c r="O504">
        <f t="shared" si="142"/>
        <v>0</v>
      </c>
      <c r="P504">
        <f t="shared" si="142"/>
        <v>0</v>
      </c>
      <c r="Q504">
        <f t="shared" si="142"/>
        <v>0</v>
      </c>
      <c r="R504">
        <f t="shared" si="142"/>
        <v>0</v>
      </c>
      <c r="S504">
        <f t="shared" si="142"/>
        <v>0</v>
      </c>
      <c r="W504" t="e" vm="1">
        <f t="shared" si="125"/>
        <v>#VALUE!</v>
      </c>
      <c r="Y504" t="e" vm="1">
        <f t="shared" si="141"/>
        <v>#VALUE!</v>
      </c>
      <c r="Z504">
        <f t="shared" si="141"/>
        <v>0</v>
      </c>
      <c r="AA504">
        <f t="shared" si="141"/>
        <v>0</v>
      </c>
      <c r="AB504">
        <f t="shared" si="141"/>
        <v>0</v>
      </c>
      <c r="AC504">
        <f t="shared" si="141"/>
        <v>0</v>
      </c>
      <c r="AD504" t="e" vm="1">
        <f t="shared" si="126"/>
        <v>#VALUE!</v>
      </c>
      <c r="AF504" s="175" t="e" vm="1">
        <f t="shared" si="137"/>
        <v>#VALUE!</v>
      </c>
      <c r="AG504" s="175">
        <f t="shared" si="137"/>
        <v>0</v>
      </c>
      <c r="AH504" t="e" vm="1">
        <f t="shared" si="143"/>
        <v>#VALUE!</v>
      </c>
    </row>
    <row r="505" spans="1:34" ht="55.15">
      <c r="A505" t="s">
        <v>633</v>
      </c>
      <c r="B505" t="s">
        <v>633</v>
      </c>
      <c r="C505" s="172" t="s">
        <v>568</v>
      </c>
      <c r="D505" s="172" t="s">
        <v>153</v>
      </c>
      <c r="E505" t="s">
        <v>539</v>
      </c>
      <c r="F505" t="s">
        <v>570</v>
      </c>
      <c r="G505" cm="1">
        <f t="array" ref="G505">IF(OR(ISERROR($I$2),ISERROR($J$2),ISERROR($K$2)),0,IF(
    IF(SUMPRODUCT((TRIM(_xlfn.TEXTSPLIT(C505,"• "))&lt;&gt;"")*COUNTIF(J:J,SUBSTITUTE(TRIM(_xlfn.TEXTSPLIT(C505,"• ")),CHAR(10),"")))&gt;0,1,IF(C505="All",1,0))
    +
    IF(SUMPRODUCT((TRIM(_xlfn.TEXTSPLIT(E505,","))&lt;&gt;"")*COUNTIF(K:K,TRIM(_xlfn.TEXTSPLIT(E505,","))))&gt;0,1,IF(E505="All",1,0))
    +
    IF(SUMPRODUCT((TRIM(_xlfn.TEXTSPLIT(D505,"• "))&lt;&gt;"")*COUNTIF(I:I,SUBSTITUTE(TRIM(_xlfn.TEXTSPLIT(D505,"• ")),CHAR(10),"")))&gt;0,1,IF(D505="All",1,0))
    =3,
    1,
    IF(F505="All",1,0)
))</f>
        <v>0</v>
      </c>
      <c r="N505" t="e" vm="1">
        <f t="shared" si="138"/>
        <v>#VALUE!</v>
      </c>
      <c r="O505">
        <f t="shared" si="142"/>
        <v>0</v>
      </c>
      <c r="P505">
        <f t="shared" si="142"/>
        <v>0</v>
      </c>
      <c r="Q505">
        <f t="shared" si="142"/>
        <v>0</v>
      </c>
      <c r="R505">
        <f t="shared" si="142"/>
        <v>0</v>
      </c>
      <c r="S505">
        <f t="shared" si="142"/>
        <v>0</v>
      </c>
      <c r="W505" t="e" vm="1">
        <f t="shared" si="125"/>
        <v>#VALUE!</v>
      </c>
      <c r="Y505" t="e" vm="1">
        <f t="shared" si="141"/>
        <v>#VALUE!</v>
      </c>
      <c r="Z505">
        <f t="shared" si="141"/>
        <v>0</v>
      </c>
      <c r="AA505">
        <f t="shared" si="141"/>
        <v>0</v>
      </c>
      <c r="AB505">
        <f t="shared" si="141"/>
        <v>0</v>
      </c>
      <c r="AC505">
        <f t="shared" si="141"/>
        <v>0</v>
      </c>
      <c r="AD505" t="e" vm="1">
        <f t="shared" si="126"/>
        <v>#VALUE!</v>
      </c>
      <c r="AF505" s="175" t="e" vm="1">
        <f t="shared" si="137"/>
        <v>#VALUE!</v>
      </c>
      <c r="AG505" s="175">
        <f t="shared" si="137"/>
        <v>0</v>
      </c>
      <c r="AH505" t="e" vm="1">
        <f t="shared" si="143"/>
        <v>#VALUE!</v>
      </c>
    </row>
    <row r="506" spans="1:34" ht="55.15">
      <c r="A506" t="s">
        <v>634</v>
      </c>
      <c r="B506" t="s">
        <v>634</v>
      </c>
      <c r="C506" s="172" t="s">
        <v>568</v>
      </c>
      <c r="D506" s="172" t="s">
        <v>153</v>
      </c>
      <c r="E506" t="s">
        <v>539</v>
      </c>
      <c r="F506" t="s">
        <v>570</v>
      </c>
      <c r="G506" cm="1">
        <f t="array" ref="G506">IF(OR(ISERROR($I$2),ISERROR($J$2),ISERROR($K$2)),0,IF(
    IF(SUMPRODUCT((TRIM(_xlfn.TEXTSPLIT(C506,"• "))&lt;&gt;"")*COUNTIF(J:J,SUBSTITUTE(TRIM(_xlfn.TEXTSPLIT(C506,"• ")),CHAR(10),"")))&gt;0,1,IF(C506="All",1,0))
    +
    IF(SUMPRODUCT((TRIM(_xlfn.TEXTSPLIT(E506,","))&lt;&gt;"")*COUNTIF(K:K,TRIM(_xlfn.TEXTSPLIT(E506,","))))&gt;0,1,IF(E506="All",1,0))
    +
    IF(SUMPRODUCT((TRIM(_xlfn.TEXTSPLIT(D506,"• "))&lt;&gt;"")*COUNTIF(I:I,SUBSTITUTE(TRIM(_xlfn.TEXTSPLIT(D506,"• ")),CHAR(10),"")))&gt;0,1,IF(D506="All",1,0))
    =3,
    1,
    IF(F506="All",1,0)
))</f>
        <v>0</v>
      </c>
      <c r="N506" t="e" vm="1">
        <f t="shared" si="138"/>
        <v>#VALUE!</v>
      </c>
      <c r="O506">
        <f t="shared" si="142"/>
        <v>0</v>
      </c>
      <c r="P506">
        <f t="shared" si="142"/>
        <v>0</v>
      </c>
      <c r="Q506">
        <f t="shared" si="142"/>
        <v>0</v>
      </c>
      <c r="R506">
        <f t="shared" si="142"/>
        <v>0</v>
      </c>
      <c r="S506">
        <f t="shared" si="142"/>
        <v>0</v>
      </c>
      <c r="W506" t="e" vm="1">
        <f t="shared" si="125"/>
        <v>#VALUE!</v>
      </c>
      <c r="Y506" t="e" vm="1">
        <f t="shared" si="141"/>
        <v>#VALUE!</v>
      </c>
      <c r="Z506">
        <f t="shared" si="141"/>
        <v>0</v>
      </c>
      <c r="AA506">
        <f t="shared" si="141"/>
        <v>0</v>
      </c>
      <c r="AB506">
        <f t="shared" si="141"/>
        <v>0</v>
      </c>
      <c r="AC506">
        <f t="shared" si="141"/>
        <v>0</v>
      </c>
      <c r="AD506" t="e" vm="1">
        <f t="shared" si="126"/>
        <v>#VALUE!</v>
      </c>
      <c r="AF506" s="175" t="e" vm="1">
        <f t="shared" si="137"/>
        <v>#VALUE!</v>
      </c>
      <c r="AG506" s="175">
        <f t="shared" si="137"/>
        <v>0</v>
      </c>
      <c r="AH506" t="e" vm="1">
        <f t="shared" si="143"/>
        <v>#VALUE!</v>
      </c>
    </row>
    <row r="507" spans="1:34" ht="55.15">
      <c r="A507" t="s">
        <v>635</v>
      </c>
      <c r="B507" t="s">
        <v>635</v>
      </c>
      <c r="C507" s="172" t="s">
        <v>568</v>
      </c>
      <c r="D507" s="172" t="s">
        <v>153</v>
      </c>
      <c r="E507" t="s">
        <v>539</v>
      </c>
      <c r="F507" t="s">
        <v>570</v>
      </c>
      <c r="G507" cm="1">
        <f t="array" ref="G507">IF(OR(ISERROR($I$2),ISERROR($J$2),ISERROR($K$2)),0,IF(
    IF(SUMPRODUCT((TRIM(_xlfn.TEXTSPLIT(C507,"• "))&lt;&gt;"")*COUNTIF(J:J,SUBSTITUTE(TRIM(_xlfn.TEXTSPLIT(C507,"• ")),CHAR(10),"")))&gt;0,1,IF(C507="All",1,0))
    +
    IF(SUMPRODUCT((TRIM(_xlfn.TEXTSPLIT(E507,","))&lt;&gt;"")*COUNTIF(K:K,TRIM(_xlfn.TEXTSPLIT(E507,","))))&gt;0,1,IF(E507="All",1,0))
    +
    IF(SUMPRODUCT((TRIM(_xlfn.TEXTSPLIT(D507,"• "))&lt;&gt;"")*COUNTIF(I:I,SUBSTITUTE(TRIM(_xlfn.TEXTSPLIT(D507,"• ")),CHAR(10),"")))&gt;0,1,IF(D507="All",1,0))
    =3,
    1,
    IF(F507="All",1,0)
))</f>
        <v>0</v>
      </c>
      <c r="N507" t="e" vm="1">
        <f t="shared" ref="N507:N526" si="144">IF(N$1="",0,IF(ISNUMBER(SEARCH(N$1,$D507)),1,0))</f>
        <v>#VALUE!</v>
      </c>
      <c r="O507">
        <f t="shared" si="142"/>
        <v>0</v>
      </c>
      <c r="P507">
        <f t="shared" si="142"/>
        <v>0</v>
      </c>
      <c r="Q507">
        <f t="shared" si="142"/>
        <v>0</v>
      </c>
      <c r="R507">
        <f t="shared" si="142"/>
        <v>0</v>
      </c>
      <c r="S507">
        <f t="shared" si="142"/>
        <v>0</v>
      </c>
      <c r="W507" t="e" vm="1">
        <f t="shared" si="125"/>
        <v>#VALUE!</v>
      </c>
      <c r="Y507" t="e" vm="1">
        <f t="shared" ref="Y507:AC516" si="145">IF(Y$1="",0,IF(ISNUMBER(SEARCH(Y$1,$C507)),1,0))</f>
        <v>#VALUE!</v>
      </c>
      <c r="Z507">
        <f t="shared" si="145"/>
        <v>0</v>
      </c>
      <c r="AA507">
        <f t="shared" si="145"/>
        <v>0</v>
      </c>
      <c r="AB507">
        <f t="shared" si="145"/>
        <v>0</v>
      </c>
      <c r="AC507">
        <f t="shared" si="145"/>
        <v>0</v>
      </c>
      <c r="AD507" t="e" vm="1">
        <f t="shared" si="126"/>
        <v>#VALUE!</v>
      </c>
      <c r="AF507" s="175" t="e" vm="1">
        <f t="shared" si="137"/>
        <v>#VALUE!</v>
      </c>
      <c r="AG507" s="175">
        <f t="shared" si="137"/>
        <v>0</v>
      </c>
      <c r="AH507" t="e" vm="1">
        <f t="shared" si="143"/>
        <v>#VALUE!</v>
      </c>
    </row>
    <row r="508" spans="1:34" ht="55.15">
      <c r="A508" t="s">
        <v>636</v>
      </c>
      <c r="B508" t="s">
        <v>636</v>
      </c>
      <c r="C508" s="172" t="s">
        <v>568</v>
      </c>
      <c r="D508" s="172" t="s">
        <v>153</v>
      </c>
      <c r="E508" t="s">
        <v>539</v>
      </c>
      <c r="F508" t="s">
        <v>570</v>
      </c>
      <c r="G508" cm="1">
        <f t="array" ref="G508">IF(OR(ISERROR($I$2),ISERROR($J$2),ISERROR($K$2)),0,IF(
    IF(SUMPRODUCT((TRIM(_xlfn.TEXTSPLIT(C508,"• "))&lt;&gt;"")*COUNTIF(J:J,SUBSTITUTE(TRIM(_xlfn.TEXTSPLIT(C508,"• ")),CHAR(10),"")))&gt;0,1,IF(C508="All",1,0))
    +
    IF(SUMPRODUCT((TRIM(_xlfn.TEXTSPLIT(E508,","))&lt;&gt;"")*COUNTIF(K:K,TRIM(_xlfn.TEXTSPLIT(E508,","))))&gt;0,1,IF(E508="All",1,0))
    +
    IF(SUMPRODUCT((TRIM(_xlfn.TEXTSPLIT(D508,"• "))&lt;&gt;"")*COUNTIF(I:I,SUBSTITUTE(TRIM(_xlfn.TEXTSPLIT(D508,"• ")),CHAR(10),"")))&gt;0,1,IF(D508="All",1,0))
    =3,
    1,
    IF(F508="All",1,0)
))</f>
        <v>0</v>
      </c>
      <c r="N508" t="e" vm="1">
        <f t="shared" si="144"/>
        <v>#VALUE!</v>
      </c>
      <c r="O508">
        <f t="shared" si="142"/>
        <v>0</v>
      </c>
      <c r="P508">
        <f t="shared" si="142"/>
        <v>0</v>
      </c>
      <c r="Q508">
        <f t="shared" si="142"/>
        <v>0</v>
      </c>
      <c r="R508">
        <f t="shared" si="142"/>
        <v>0</v>
      </c>
      <c r="S508">
        <f t="shared" si="142"/>
        <v>0</v>
      </c>
      <c r="W508" t="e" vm="1">
        <f t="shared" si="125"/>
        <v>#VALUE!</v>
      </c>
      <c r="Y508" t="e" vm="1">
        <f t="shared" si="145"/>
        <v>#VALUE!</v>
      </c>
      <c r="Z508">
        <f t="shared" si="145"/>
        <v>0</v>
      </c>
      <c r="AA508">
        <f t="shared" si="145"/>
        <v>0</v>
      </c>
      <c r="AB508">
        <f t="shared" si="145"/>
        <v>0</v>
      </c>
      <c r="AC508">
        <f t="shared" si="145"/>
        <v>0</v>
      </c>
      <c r="AD508" t="e" vm="1">
        <f t="shared" si="126"/>
        <v>#VALUE!</v>
      </c>
      <c r="AF508" s="175" t="e" vm="1">
        <f t="shared" si="137"/>
        <v>#VALUE!</v>
      </c>
      <c r="AG508" s="175">
        <f t="shared" si="137"/>
        <v>0</v>
      </c>
      <c r="AH508" t="e" vm="1">
        <f t="shared" si="143"/>
        <v>#VALUE!</v>
      </c>
    </row>
    <row r="509" spans="1:34" ht="55.15">
      <c r="A509" t="s">
        <v>637</v>
      </c>
      <c r="B509" t="s">
        <v>637</v>
      </c>
      <c r="C509" s="172" t="s">
        <v>568</v>
      </c>
      <c r="D509" s="172" t="s">
        <v>153</v>
      </c>
      <c r="E509" t="s">
        <v>539</v>
      </c>
      <c r="F509" t="s">
        <v>570</v>
      </c>
      <c r="G509" cm="1">
        <f t="array" ref="G509">IF(OR(ISERROR($I$2),ISERROR($J$2),ISERROR($K$2)),0,IF(
    IF(SUMPRODUCT((TRIM(_xlfn.TEXTSPLIT(C509,"• "))&lt;&gt;"")*COUNTIF(J:J,SUBSTITUTE(TRIM(_xlfn.TEXTSPLIT(C509,"• ")),CHAR(10),"")))&gt;0,1,IF(C509="All",1,0))
    +
    IF(SUMPRODUCT((TRIM(_xlfn.TEXTSPLIT(E509,","))&lt;&gt;"")*COUNTIF(K:K,TRIM(_xlfn.TEXTSPLIT(E509,","))))&gt;0,1,IF(E509="All",1,0))
    +
    IF(SUMPRODUCT((TRIM(_xlfn.TEXTSPLIT(D509,"• "))&lt;&gt;"")*COUNTIF(I:I,SUBSTITUTE(TRIM(_xlfn.TEXTSPLIT(D509,"• ")),CHAR(10),"")))&gt;0,1,IF(D509="All",1,0))
    =3,
    1,
    IF(F509="All",1,0)
))</f>
        <v>0</v>
      </c>
      <c r="N509" t="e" vm="1">
        <f t="shared" si="144"/>
        <v>#VALUE!</v>
      </c>
      <c r="O509">
        <f t="shared" si="142"/>
        <v>0</v>
      </c>
      <c r="P509">
        <f t="shared" si="142"/>
        <v>0</v>
      </c>
      <c r="Q509">
        <f t="shared" si="142"/>
        <v>0</v>
      </c>
      <c r="R509">
        <f t="shared" si="142"/>
        <v>0</v>
      </c>
      <c r="S509">
        <f t="shared" si="142"/>
        <v>0</v>
      </c>
      <c r="W509" t="e" vm="1">
        <f t="shared" si="125"/>
        <v>#VALUE!</v>
      </c>
      <c r="Y509" t="e" vm="1">
        <f t="shared" si="145"/>
        <v>#VALUE!</v>
      </c>
      <c r="Z509">
        <f t="shared" si="145"/>
        <v>0</v>
      </c>
      <c r="AA509">
        <f t="shared" si="145"/>
        <v>0</v>
      </c>
      <c r="AB509">
        <f t="shared" si="145"/>
        <v>0</v>
      </c>
      <c r="AC509">
        <f t="shared" si="145"/>
        <v>0</v>
      </c>
      <c r="AD509" t="e" vm="1">
        <f t="shared" si="126"/>
        <v>#VALUE!</v>
      </c>
      <c r="AF509" s="175" t="e" vm="1">
        <f t="shared" si="137"/>
        <v>#VALUE!</v>
      </c>
      <c r="AG509" s="175">
        <f t="shared" si="137"/>
        <v>0</v>
      </c>
      <c r="AH509" t="e" vm="1">
        <f t="shared" si="143"/>
        <v>#VALUE!</v>
      </c>
    </row>
    <row r="510" spans="1:34" ht="55.15">
      <c r="A510" t="s">
        <v>638</v>
      </c>
      <c r="B510" t="s">
        <v>638</v>
      </c>
      <c r="C510" s="172" t="s">
        <v>568</v>
      </c>
      <c r="D510" s="172" t="s">
        <v>153</v>
      </c>
      <c r="E510" t="s">
        <v>539</v>
      </c>
      <c r="F510" t="s">
        <v>570</v>
      </c>
      <c r="G510" cm="1">
        <f t="array" ref="G510">IF(OR(ISERROR($I$2),ISERROR($J$2),ISERROR($K$2)),0,IF(
    IF(SUMPRODUCT((TRIM(_xlfn.TEXTSPLIT(C510,"• "))&lt;&gt;"")*COUNTIF(J:J,SUBSTITUTE(TRIM(_xlfn.TEXTSPLIT(C510,"• ")),CHAR(10),"")))&gt;0,1,IF(C510="All",1,0))
    +
    IF(SUMPRODUCT((TRIM(_xlfn.TEXTSPLIT(E510,","))&lt;&gt;"")*COUNTIF(K:K,TRIM(_xlfn.TEXTSPLIT(E510,","))))&gt;0,1,IF(E510="All",1,0))
    +
    IF(SUMPRODUCT((TRIM(_xlfn.TEXTSPLIT(D510,"• "))&lt;&gt;"")*COUNTIF(I:I,SUBSTITUTE(TRIM(_xlfn.TEXTSPLIT(D510,"• ")),CHAR(10),"")))&gt;0,1,IF(D510="All",1,0))
    =3,
    1,
    IF(F510="All",1,0)
))</f>
        <v>0</v>
      </c>
      <c r="N510" t="e" vm="1">
        <f t="shared" si="144"/>
        <v>#VALUE!</v>
      </c>
      <c r="O510">
        <f t="shared" si="142"/>
        <v>0</v>
      </c>
      <c r="P510">
        <f t="shared" si="142"/>
        <v>0</v>
      </c>
      <c r="Q510">
        <f t="shared" si="142"/>
        <v>0</v>
      </c>
      <c r="R510">
        <f t="shared" si="142"/>
        <v>0</v>
      </c>
      <c r="S510">
        <f t="shared" si="142"/>
        <v>0</v>
      </c>
      <c r="W510" t="e" vm="1">
        <f t="shared" si="125"/>
        <v>#VALUE!</v>
      </c>
      <c r="Y510" t="e" vm="1">
        <f t="shared" si="145"/>
        <v>#VALUE!</v>
      </c>
      <c r="Z510">
        <f t="shared" si="145"/>
        <v>0</v>
      </c>
      <c r="AA510">
        <f t="shared" si="145"/>
        <v>0</v>
      </c>
      <c r="AB510">
        <f t="shared" si="145"/>
        <v>0</v>
      </c>
      <c r="AC510">
        <f t="shared" si="145"/>
        <v>0</v>
      </c>
      <c r="AD510" t="e" vm="1">
        <f t="shared" si="126"/>
        <v>#VALUE!</v>
      </c>
      <c r="AF510" s="175" t="e" vm="1">
        <f t="shared" si="137"/>
        <v>#VALUE!</v>
      </c>
      <c r="AG510" s="175">
        <f t="shared" si="137"/>
        <v>0</v>
      </c>
      <c r="AH510" t="e" vm="1">
        <f t="shared" si="143"/>
        <v>#VALUE!</v>
      </c>
    </row>
    <row r="511" spans="1:34" ht="55.15">
      <c r="A511" t="s">
        <v>639</v>
      </c>
      <c r="B511" t="s">
        <v>639</v>
      </c>
      <c r="C511" s="172" t="s">
        <v>568</v>
      </c>
      <c r="D511" s="172" t="s">
        <v>153</v>
      </c>
      <c r="E511" t="s">
        <v>539</v>
      </c>
      <c r="F511" t="s">
        <v>570</v>
      </c>
      <c r="G511" cm="1">
        <f t="array" ref="G511">IF(OR(ISERROR($I$2),ISERROR($J$2),ISERROR($K$2)),0,IF(
    IF(SUMPRODUCT((TRIM(_xlfn.TEXTSPLIT(C511,"• "))&lt;&gt;"")*COUNTIF(J:J,SUBSTITUTE(TRIM(_xlfn.TEXTSPLIT(C511,"• ")),CHAR(10),"")))&gt;0,1,IF(C511="All",1,0))
    +
    IF(SUMPRODUCT((TRIM(_xlfn.TEXTSPLIT(E511,","))&lt;&gt;"")*COUNTIF(K:K,TRIM(_xlfn.TEXTSPLIT(E511,","))))&gt;0,1,IF(E511="All",1,0))
    +
    IF(SUMPRODUCT((TRIM(_xlfn.TEXTSPLIT(D511,"• "))&lt;&gt;"")*COUNTIF(I:I,SUBSTITUTE(TRIM(_xlfn.TEXTSPLIT(D511,"• ")),CHAR(10),"")))&gt;0,1,IF(D511="All",1,0))
    =3,
    1,
    IF(F511="All",1,0)
))</f>
        <v>0</v>
      </c>
      <c r="N511" t="e" vm="1">
        <f t="shared" si="144"/>
        <v>#VALUE!</v>
      </c>
      <c r="O511">
        <f t="shared" si="142"/>
        <v>0</v>
      </c>
      <c r="P511">
        <f t="shared" si="142"/>
        <v>0</v>
      </c>
      <c r="Q511">
        <f t="shared" si="142"/>
        <v>0</v>
      </c>
      <c r="R511">
        <f t="shared" si="142"/>
        <v>0</v>
      </c>
      <c r="S511">
        <f t="shared" si="142"/>
        <v>0</v>
      </c>
      <c r="W511" t="e" vm="1">
        <f t="shared" si="125"/>
        <v>#VALUE!</v>
      </c>
      <c r="Y511" t="e" vm="1">
        <f t="shared" si="145"/>
        <v>#VALUE!</v>
      </c>
      <c r="Z511">
        <f t="shared" si="145"/>
        <v>0</v>
      </c>
      <c r="AA511">
        <f t="shared" si="145"/>
        <v>0</v>
      </c>
      <c r="AB511">
        <f t="shared" si="145"/>
        <v>0</v>
      </c>
      <c r="AC511">
        <f t="shared" si="145"/>
        <v>0</v>
      </c>
      <c r="AD511" t="e" vm="1">
        <f t="shared" si="126"/>
        <v>#VALUE!</v>
      </c>
      <c r="AF511" s="175" t="e" vm="1">
        <f t="shared" si="137"/>
        <v>#VALUE!</v>
      </c>
      <c r="AG511" s="175">
        <f t="shared" si="137"/>
        <v>0</v>
      </c>
      <c r="AH511" t="e" vm="1">
        <f t="shared" si="143"/>
        <v>#VALUE!</v>
      </c>
    </row>
    <row r="512" spans="1:34" ht="55.15">
      <c r="A512" t="s">
        <v>640</v>
      </c>
      <c r="B512" t="s">
        <v>640</v>
      </c>
      <c r="C512" s="172" t="s">
        <v>568</v>
      </c>
      <c r="D512" s="172" t="s">
        <v>153</v>
      </c>
      <c r="E512" t="s">
        <v>539</v>
      </c>
      <c r="F512" t="s">
        <v>570</v>
      </c>
      <c r="G512" cm="1">
        <f t="array" ref="G512">IF(OR(ISERROR($I$2),ISERROR($J$2),ISERROR($K$2)),0,IF(
    IF(SUMPRODUCT((TRIM(_xlfn.TEXTSPLIT(C512,"• "))&lt;&gt;"")*COUNTIF(J:J,SUBSTITUTE(TRIM(_xlfn.TEXTSPLIT(C512,"• ")),CHAR(10),"")))&gt;0,1,IF(C512="All",1,0))
    +
    IF(SUMPRODUCT((TRIM(_xlfn.TEXTSPLIT(E512,","))&lt;&gt;"")*COUNTIF(K:K,TRIM(_xlfn.TEXTSPLIT(E512,","))))&gt;0,1,IF(E512="All",1,0))
    +
    IF(SUMPRODUCT((TRIM(_xlfn.TEXTSPLIT(D512,"• "))&lt;&gt;"")*COUNTIF(I:I,SUBSTITUTE(TRIM(_xlfn.TEXTSPLIT(D512,"• ")),CHAR(10),"")))&gt;0,1,IF(D512="All",1,0))
    =3,
    1,
    IF(F512="All",1,0)
))</f>
        <v>0</v>
      </c>
      <c r="N512" t="e" vm="1">
        <f t="shared" si="144"/>
        <v>#VALUE!</v>
      </c>
      <c r="O512">
        <f t="shared" si="142"/>
        <v>0</v>
      </c>
      <c r="P512">
        <f t="shared" si="142"/>
        <v>0</v>
      </c>
      <c r="Q512">
        <f t="shared" si="142"/>
        <v>0</v>
      </c>
      <c r="R512">
        <f t="shared" si="142"/>
        <v>0</v>
      </c>
      <c r="S512">
        <f t="shared" si="142"/>
        <v>0</v>
      </c>
      <c r="W512" t="e" vm="1">
        <f t="shared" si="125"/>
        <v>#VALUE!</v>
      </c>
      <c r="Y512" t="e" vm="1">
        <f t="shared" si="145"/>
        <v>#VALUE!</v>
      </c>
      <c r="Z512">
        <f t="shared" si="145"/>
        <v>0</v>
      </c>
      <c r="AA512">
        <f t="shared" si="145"/>
        <v>0</v>
      </c>
      <c r="AB512">
        <f t="shared" si="145"/>
        <v>0</v>
      </c>
      <c r="AC512">
        <f t="shared" si="145"/>
        <v>0</v>
      </c>
      <c r="AD512" t="e" vm="1">
        <f t="shared" si="126"/>
        <v>#VALUE!</v>
      </c>
      <c r="AF512" s="175" t="e" vm="1">
        <f t="shared" si="137"/>
        <v>#VALUE!</v>
      </c>
      <c r="AG512" s="175">
        <f t="shared" si="137"/>
        <v>0</v>
      </c>
      <c r="AH512" t="e" vm="1">
        <f t="shared" si="143"/>
        <v>#VALUE!</v>
      </c>
    </row>
    <row r="513" spans="1:34" ht="55.15">
      <c r="A513" t="s">
        <v>641</v>
      </c>
      <c r="B513" t="s">
        <v>641</v>
      </c>
      <c r="C513" s="172" t="s">
        <v>568</v>
      </c>
      <c r="D513" s="172" t="s">
        <v>153</v>
      </c>
      <c r="E513" t="s">
        <v>539</v>
      </c>
      <c r="F513" t="s">
        <v>570</v>
      </c>
      <c r="G513" cm="1">
        <f t="array" ref="G513">IF(OR(ISERROR($I$2),ISERROR($J$2),ISERROR($K$2)),0,IF(
    IF(SUMPRODUCT((TRIM(_xlfn.TEXTSPLIT(C513,"• "))&lt;&gt;"")*COUNTIF(J:J,SUBSTITUTE(TRIM(_xlfn.TEXTSPLIT(C513,"• ")),CHAR(10),"")))&gt;0,1,IF(C513="All",1,0))
    +
    IF(SUMPRODUCT((TRIM(_xlfn.TEXTSPLIT(E513,","))&lt;&gt;"")*COUNTIF(K:K,TRIM(_xlfn.TEXTSPLIT(E513,","))))&gt;0,1,IF(E513="All",1,0))
    +
    IF(SUMPRODUCT((TRIM(_xlfn.TEXTSPLIT(D513,"• "))&lt;&gt;"")*COUNTIF(I:I,SUBSTITUTE(TRIM(_xlfn.TEXTSPLIT(D513,"• ")),CHAR(10),"")))&gt;0,1,IF(D513="All",1,0))
    =3,
    1,
    IF(F513="All",1,0)
))</f>
        <v>0</v>
      </c>
      <c r="N513" t="e" vm="1">
        <f t="shared" si="144"/>
        <v>#VALUE!</v>
      </c>
      <c r="O513">
        <f t="shared" ref="O513:S522" si="146">IF(O$1="",0,IF(ISNUMBER(SEARCH(O$1,$D513)),1,0))</f>
        <v>0</v>
      </c>
      <c r="P513">
        <f t="shared" si="146"/>
        <v>0</v>
      </c>
      <c r="Q513">
        <f t="shared" si="146"/>
        <v>0</v>
      </c>
      <c r="R513">
        <f t="shared" si="146"/>
        <v>0</v>
      </c>
      <c r="S513">
        <f t="shared" si="146"/>
        <v>0</v>
      </c>
      <c r="W513" t="e" vm="1">
        <f t="shared" si="125"/>
        <v>#VALUE!</v>
      </c>
      <c r="Y513" t="e" vm="1">
        <f t="shared" si="145"/>
        <v>#VALUE!</v>
      </c>
      <c r="Z513">
        <f t="shared" si="145"/>
        <v>0</v>
      </c>
      <c r="AA513">
        <f t="shared" si="145"/>
        <v>0</v>
      </c>
      <c r="AB513">
        <f t="shared" si="145"/>
        <v>0</v>
      </c>
      <c r="AC513">
        <f t="shared" si="145"/>
        <v>0</v>
      </c>
      <c r="AD513" t="e" vm="1">
        <f t="shared" si="126"/>
        <v>#VALUE!</v>
      </c>
      <c r="AF513" s="175" t="e" vm="1">
        <f t="shared" si="137"/>
        <v>#VALUE!</v>
      </c>
      <c r="AG513" s="175">
        <f t="shared" si="137"/>
        <v>0</v>
      </c>
      <c r="AH513" t="e" vm="1">
        <f t="shared" si="143"/>
        <v>#VALUE!</v>
      </c>
    </row>
    <row r="514" spans="1:34" ht="55.15">
      <c r="A514" t="s">
        <v>642</v>
      </c>
      <c r="B514" t="s">
        <v>642</v>
      </c>
      <c r="C514" s="172" t="s">
        <v>568</v>
      </c>
      <c r="D514" s="172" t="s">
        <v>153</v>
      </c>
      <c r="E514" t="s">
        <v>539</v>
      </c>
      <c r="F514" t="s">
        <v>570</v>
      </c>
      <c r="G514" cm="1">
        <f t="array" ref="G514">IF(OR(ISERROR($I$2),ISERROR($J$2),ISERROR($K$2)),0,IF(
    IF(SUMPRODUCT((TRIM(_xlfn.TEXTSPLIT(C514,"• "))&lt;&gt;"")*COUNTIF(J:J,SUBSTITUTE(TRIM(_xlfn.TEXTSPLIT(C514,"• ")),CHAR(10),"")))&gt;0,1,IF(C514="All",1,0))
    +
    IF(SUMPRODUCT((TRIM(_xlfn.TEXTSPLIT(E514,","))&lt;&gt;"")*COUNTIF(K:K,TRIM(_xlfn.TEXTSPLIT(E514,","))))&gt;0,1,IF(E514="All",1,0))
    +
    IF(SUMPRODUCT((TRIM(_xlfn.TEXTSPLIT(D514,"• "))&lt;&gt;"")*COUNTIF(I:I,SUBSTITUTE(TRIM(_xlfn.TEXTSPLIT(D514,"• ")),CHAR(10),"")))&gt;0,1,IF(D514="All",1,0))
    =3,
    1,
    IF(F514="All",1,0)
))</f>
        <v>0</v>
      </c>
      <c r="N514" t="e" vm="1">
        <f t="shared" si="144"/>
        <v>#VALUE!</v>
      </c>
      <c r="O514">
        <f t="shared" si="146"/>
        <v>0</v>
      </c>
      <c r="P514">
        <f t="shared" si="146"/>
        <v>0</v>
      </c>
      <c r="Q514">
        <f t="shared" si="146"/>
        <v>0</v>
      </c>
      <c r="R514">
        <f t="shared" si="146"/>
        <v>0</v>
      </c>
      <c r="S514">
        <f t="shared" si="146"/>
        <v>0</v>
      </c>
      <c r="W514" t="e" vm="1">
        <f t="shared" si="125"/>
        <v>#VALUE!</v>
      </c>
      <c r="Y514" t="e" vm="1">
        <f t="shared" si="145"/>
        <v>#VALUE!</v>
      </c>
      <c r="Z514">
        <f t="shared" si="145"/>
        <v>0</v>
      </c>
      <c r="AA514">
        <f t="shared" si="145"/>
        <v>0</v>
      </c>
      <c r="AB514">
        <f t="shared" si="145"/>
        <v>0</v>
      </c>
      <c r="AC514">
        <f t="shared" si="145"/>
        <v>0</v>
      </c>
      <c r="AD514" t="e" vm="1">
        <f t="shared" si="126"/>
        <v>#VALUE!</v>
      </c>
      <c r="AF514" s="175" t="e" vm="1">
        <f t="shared" si="137"/>
        <v>#VALUE!</v>
      </c>
      <c r="AG514" s="175">
        <f t="shared" si="137"/>
        <v>0</v>
      </c>
      <c r="AH514" t="e" vm="1">
        <f t="shared" si="143"/>
        <v>#VALUE!</v>
      </c>
    </row>
    <row r="515" spans="1:34" ht="55.15">
      <c r="A515" t="s">
        <v>643</v>
      </c>
      <c r="B515" t="s">
        <v>643</v>
      </c>
      <c r="C515" s="172" t="s">
        <v>99</v>
      </c>
      <c r="D515" s="172" t="s">
        <v>104</v>
      </c>
      <c r="E515" t="s">
        <v>93</v>
      </c>
      <c r="F515" t="s">
        <v>644</v>
      </c>
      <c r="G515" cm="1">
        <f t="array" ref="G515">IF(OR(ISERROR($I$2),ISERROR($J$2),ISERROR($K$2)),0,IF(
    IF(SUMPRODUCT((TRIM(_xlfn.TEXTSPLIT(C515,"• "))&lt;&gt;"")*COUNTIF(J:J,SUBSTITUTE(TRIM(_xlfn.TEXTSPLIT(C515,"• ")),CHAR(10),"")))&gt;0,1,IF(C515="All",1,0))
    +
    IF(SUMPRODUCT((TRIM(_xlfn.TEXTSPLIT(E515,","))&lt;&gt;"")*COUNTIF(K:K,TRIM(_xlfn.TEXTSPLIT(E515,","))))&gt;0,1,IF(E515="All",1,0))
    +
    IF(SUMPRODUCT((TRIM(_xlfn.TEXTSPLIT(D515,"• "))&lt;&gt;"")*COUNTIF(I:I,SUBSTITUTE(TRIM(_xlfn.TEXTSPLIT(D515,"• ")),CHAR(10),"")))&gt;0,1,IF(D515="All",1,0))
    =3,
    1,
    IF(F515="All",1,0)
))</f>
        <v>0</v>
      </c>
      <c r="N515" t="e" vm="1">
        <f t="shared" si="144"/>
        <v>#VALUE!</v>
      </c>
      <c r="O515">
        <f t="shared" si="146"/>
        <v>0</v>
      </c>
      <c r="P515">
        <f t="shared" si="146"/>
        <v>0</v>
      </c>
      <c r="Q515">
        <f t="shared" si="146"/>
        <v>0</v>
      </c>
      <c r="R515">
        <f t="shared" si="146"/>
        <v>0</v>
      </c>
      <c r="S515">
        <f t="shared" si="146"/>
        <v>0</v>
      </c>
      <c r="W515" t="e" vm="1">
        <f t="shared" ref="W515:W559" si="147">_xlfn.TEXTJOIN(",",TRUE,_xlfn._xlws.FILTER($N$1:$S$1,N515:S515,1))</f>
        <v>#VALUE!</v>
      </c>
      <c r="Y515" t="e" vm="1">
        <f t="shared" si="145"/>
        <v>#VALUE!</v>
      </c>
      <c r="Z515">
        <f t="shared" si="145"/>
        <v>0</v>
      </c>
      <c r="AA515">
        <f t="shared" si="145"/>
        <v>0</v>
      </c>
      <c r="AB515">
        <f t="shared" si="145"/>
        <v>0</v>
      </c>
      <c r="AC515">
        <f t="shared" si="145"/>
        <v>0</v>
      </c>
      <c r="AD515" t="e" vm="1">
        <f t="shared" ref="AD515:AD559" si="148">_xlfn.TEXTJOIN(",",TRUE,_xlfn._xlws.FILTER($Y$1:$AC$1,Y515:AC515,1))</f>
        <v>#VALUE!</v>
      </c>
      <c r="AF515" s="175" t="e" vm="1">
        <f t="shared" ref="AF515:AG559" si="149">IF(AF$1="",0,IF(ISNUMBER(SEARCH(AF$1,$E515)),1,0))</f>
        <v>#VALUE!</v>
      </c>
      <c r="AG515" s="175">
        <f t="shared" si="149"/>
        <v>0</v>
      </c>
      <c r="AH515" t="e" vm="1">
        <f t="shared" si="143"/>
        <v>#VALUE!</v>
      </c>
    </row>
    <row r="516" spans="1:34" ht="55.15">
      <c r="A516" t="s">
        <v>645</v>
      </c>
      <c r="B516" t="s">
        <v>645</v>
      </c>
      <c r="C516" s="172" t="s">
        <v>99</v>
      </c>
      <c r="D516" s="172" t="s">
        <v>104</v>
      </c>
      <c r="E516" t="s">
        <v>93</v>
      </c>
      <c r="F516" t="s">
        <v>644</v>
      </c>
      <c r="G516" cm="1">
        <f t="array" ref="G516">IF(OR(ISERROR($I$2),ISERROR($J$2),ISERROR($K$2)),0,IF(
    IF(SUMPRODUCT((TRIM(_xlfn.TEXTSPLIT(C516,"• "))&lt;&gt;"")*COUNTIF(J:J,SUBSTITUTE(TRIM(_xlfn.TEXTSPLIT(C516,"• ")),CHAR(10),"")))&gt;0,1,IF(C516="All",1,0))
    +
    IF(SUMPRODUCT((TRIM(_xlfn.TEXTSPLIT(E516,","))&lt;&gt;"")*COUNTIF(K:K,TRIM(_xlfn.TEXTSPLIT(E516,","))))&gt;0,1,IF(E516="All",1,0))
    +
    IF(SUMPRODUCT((TRIM(_xlfn.TEXTSPLIT(D516,"• "))&lt;&gt;"")*COUNTIF(I:I,SUBSTITUTE(TRIM(_xlfn.TEXTSPLIT(D516,"• ")),CHAR(10),"")))&gt;0,1,IF(D516="All",1,0))
    =3,
    1,
    IF(F516="All",1,0)
))</f>
        <v>0</v>
      </c>
      <c r="N516" t="e" vm="1">
        <f t="shared" si="144"/>
        <v>#VALUE!</v>
      </c>
      <c r="O516">
        <f t="shared" si="146"/>
        <v>0</v>
      </c>
      <c r="P516">
        <f t="shared" si="146"/>
        <v>0</v>
      </c>
      <c r="Q516">
        <f t="shared" si="146"/>
        <v>0</v>
      </c>
      <c r="R516">
        <f t="shared" si="146"/>
        <v>0</v>
      </c>
      <c r="S516">
        <f t="shared" si="146"/>
        <v>0</v>
      </c>
      <c r="W516" t="e" vm="1">
        <f t="shared" si="147"/>
        <v>#VALUE!</v>
      </c>
      <c r="Y516" t="e" vm="1">
        <f t="shared" si="145"/>
        <v>#VALUE!</v>
      </c>
      <c r="Z516">
        <f t="shared" si="145"/>
        <v>0</v>
      </c>
      <c r="AA516">
        <f t="shared" si="145"/>
        <v>0</v>
      </c>
      <c r="AB516">
        <f t="shared" si="145"/>
        <v>0</v>
      </c>
      <c r="AC516">
        <f t="shared" si="145"/>
        <v>0</v>
      </c>
      <c r="AD516" t="e" vm="1">
        <f t="shared" si="148"/>
        <v>#VALUE!</v>
      </c>
      <c r="AF516" s="175" t="e" vm="1">
        <f t="shared" si="149"/>
        <v>#VALUE!</v>
      </c>
      <c r="AG516" s="175">
        <f t="shared" si="149"/>
        <v>0</v>
      </c>
      <c r="AH516" t="e" vm="1">
        <f t="shared" si="143"/>
        <v>#VALUE!</v>
      </c>
    </row>
    <row r="517" spans="1:34" ht="55.15">
      <c r="A517" t="s">
        <v>646</v>
      </c>
      <c r="B517" t="s">
        <v>646</v>
      </c>
      <c r="C517" s="172" t="s">
        <v>99</v>
      </c>
      <c r="D517" s="172" t="s">
        <v>104</v>
      </c>
      <c r="E517" t="s">
        <v>93</v>
      </c>
      <c r="F517" t="s">
        <v>644</v>
      </c>
      <c r="G517" cm="1">
        <f t="array" ref="G517">IF(OR(ISERROR($I$2),ISERROR($J$2),ISERROR($K$2)),0,IF(
    IF(SUMPRODUCT((TRIM(_xlfn.TEXTSPLIT(C517,"• "))&lt;&gt;"")*COUNTIF(J:J,SUBSTITUTE(TRIM(_xlfn.TEXTSPLIT(C517,"• ")),CHAR(10),"")))&gt;0,1,IF(C517="All",1,0))
    +
    IF(SUMPRODUCT((TRIM(_xlfn.TEXTSPLIT(E517,","))&lt;&gt;"")*COUNTIF(K:K,TRIM(_xlfn.TEXTSPLIT(E517,","))))&gt;0,1,IF(E517="All",1,0))
    +
    IF(SUMPRODUCT((TRIM(_xlfn.TEXTSPLIT(D517,"• "))&lt;&gt;"")*COUNTIF(I:I,SUBSTITUTE(TRIM(_xlfn.TEXTSPLIT(D517,"• ")),CHAR(10),"")))&gt;0,1,IF(D517="All",1,0))
    =3,
    1,
    IF(F517="All",1,0)
))</f>
        <v>0</v>
      </c>
      <c r="N517" t="e" vm="1">
        <f t="shared" si="144"/>
        <v>#VALUE!</v>
      </c>
      <c r="O517">
        <f t="shared" si="146"/>
        <v>0</v>
      </c>
      <c r="P517">
        <f t="shared" si="146"/>
        <v>0</v>
      </c>
      <c r="Q517">
        <f t="shared" si="146"/>
        <v>0</v>
      </c>
      <c r="R517">
        <f t="shared" si="146"/>
        <v>0</v>
      </c>
      <c r="S517">
        <f t="shared" si="146"/>
        <v>0</v>
      </c>
      <c r="W517" t="e" vm="1">
        <f t="shared" si="147"/>
        <v>#VALUE!</v>
      </c>
      <c r="Y517" t="e" vm="1">
        <f t="shared" ref="Y517:AC526" si="150">IF(Y$1="",0,IF(ISNUMBER(SEARCH(Y$1,$C517)),1,0))</f>
        <v>#VALUE!</v>
      </c>
      <c r="Z517">
        <f t="shared" si="150"/>
        <v>0</v>
      </c>
      <c r="AA517">
        <f t="shared" si="150"/>
        <v>0</v>
      </c>
      <c r="AB517">
        <f t="shared" si="150"/>
        <v>0</v>
      </c>
      <c r="AC517">
        <f t="shared" si="150"/>
        <v>0</v>
      </c>
      <c r="AD517" t="e" vm="1">
        <f t="shared" si="148"/>
        <v>#VALUE!</v>
      </c>
      <c r="AF517" s="175" t="e" vm="1">
        <f t="shared" si="149"/>
        <v>#VALUE!</v>
      </c>
      <c r="AG517" s="175">
        <f t="shared" si="149"/>
        <v>0</v>
      </c>
      <c r="AH517" t="e" vm="1">
        <f t="shared" si="143"/>
        <v>#VALUE!</v>
      </c>
    </row>
    <row r="518" spans="1:34" ht="55.15">
      <c r="A518" t="s">
        <v>647</v>
      </c>
      <c r="B518" t="s">
        <v>647</v>
      </c>
      <c r="C518" s="172" t="s">
        <v>99</v>
      </c>
      <c r="D518" s="172" t="s">
        <v>104</v>
      </c>
      <c r="E518" t="s">
        <v>93</v>
      </c>
      <c r="F518" t="s">
        <v>644</v>
      </c>
      <c r="G518" cm="1">
        <f t="array" ref="G518">IF(OR(ISERROR($I$2),ISERROR($J$2),ISERROR($K$2)),0,IF(
    IF(SUMPRODUCT((TRIM(_xlfn.TEXTSPLIT(C518,"• "))&lt;&gt;"")*COUNTIF(J:J,SUBSTITUTE(TRIM(_xlfn.TEXTSPLIT(C518,"• ")),CHAR(10),"")))&gt;0,1,IF(C518="All",1,0))
    +
    IF(SUMPRODUCT((TRIM(_xlfn.TEXTSPLIT(E518,","))&lt;&gt;"")*COUNTIF(K:K,TRIM(_xlfn.TEXTSPLIT(E518,","))))&gt;0,1,IF(E518="All",1,0))
    +
    IF(SUMPRODUCT((TRIM(_xlfn.TEXTSPLIT(D518,"• "))&lt;&gt;"")*COUNTIF(I:I,SUBSTITUTE(TRIM(_xlfn.TEXTSPLIT(D518,"• ")),CHAR(10),"")))&gt;0,1,IF(D518="All",1,0))
    =3,
    1,
    IF(F518="All",1,0)
))</f>
        <v>0</v>
      </c>
      <c r="N518" t="e" vm="1">
        <f t="shared" si="144"/>
        <v>#VALUE!</v>
      </c>
      <c r="O518">
        <f t="shared" si="146"/>
        <v>0</v>
      </c>
      <c r="P518">
        <f t="shared" si="146"/>
        <v>0</v>
      </c>
      <c r="Q518">
        <f t="shared" si="146"/>
        <v>0</v>
      </c>
      <c r="R518">
        <f t="shared" si="146"/>
        <v>0</v>
      </c>
      <c r="S518">
        <f t="shared" si="146"/>
        <v>0</v>
      </c>
      <c r="W518" t="e" vm="1">
        <f t="shared" si="147"/>
        <v>#VALUE!</v>
      </c>
      <c r="Y518" t="e" vm="1">
        <f t="shared" si="150"/>
        <v>#VALUE!</v>
      </c>
      <c r="Z518">
        <f t="shared" si="150"/>
        <v>0</v>
      </c>
      <c r="AA518">
        <f t="shared" si="150"/>
        <v>0</v>
      </c>
      <c r="AB518">
        <f t="shared" si="150"/>
        <v>0</v>
      </c>
      <c r="AC518">
        <f t="shared" si="150"/>
        <v>0</v>
      </c>
      <c r="AD518" t="e" vm="1">
        <f t="shared" si="148"/>
        <v>#VALUE!</v>
      </c>
      <c r="AF518" s="175" t="e" vm="1">
        <f t="shared" si="149"/>
        <v>#VALUE!</v>
      </c>
      <c r="AG518" s="175">
        <f t="shared" si="149"/>
        <v>0</v>
      </c>
      <c r="AH518" t="e" vm="1">
        <f t="shared" si="143"/>
        <v>#VALUE!</v>
      </c>
    </row>
    <row r="519" spans="1:34" ht="55.15">
      <c r="A519" t="s">
        <v>648</v>
      </c>
      <c r="B519" t="s">
        <v>648</v>
      </c>
      <c r="C519" s="172" t="s">
        <v>99</v>
      </c>
      <c r="D519" s="172" t="s">
        <v>104</v>
      </c>
      <c r="E519" t="s">
        <v>93</v>
      </c>
      <c r="F519" t="s">
        <v>644</v>
      </c>
      <c r="G519" cm="1">
        <f t="array" ref="G519">IF(OR(ISERROR($I$2),ISERROR($J$2),ISERROR($K$2)),0,IF(
    IF(SUMPRODUCT((TRIM(_xlfn.TEXTSPLIT(C519,"• "))&lt;&gt;"")*COUNTIF(J:J,SUBSTITUTE(TRIM(_xlfn.TEXTSPLIT(C519,"• ")),CHAR(10),"")))&gt;0,1,IF(C519="All",1,0))
    +
    IF(SUMPRODUCT((TRIM(_xlfn.TEXTSPLIT(E519,","))&lt;&gt;"")*COUNTIF(K:K,TRIM(_xlfn.TEXTSPLIT(E519,","))))&gt;0,1,IF(E519="All",1,0))
    +
    IF(SUMPRODUCT((TRIM(_xlfn.TEXTSPLIT(D519,"• "))&lt;&gt;"")*COUNTIF(I:I,SUBSTITUTE(TRIM(_xlfn.TEXTSPLIT(D519,"• ")),CHAR(10),"")))&gt;0,1,IF(D519="All",1,0))
    =3,
    1,
    IF(F519="All",1,0)
))</f>
        <v>0</v>
      </c>
      <c r="N519" t="e" vm="1">
        <f t="shared" si="144"/>
        <v>#VALUE!</v>
      </c>
      <c r="O519">
        <f t="shared" si="146"/>
        <v>0</v>
      </c>
      <c r="P519">
        <f t="shared" si="146"/>
        <v>0</v>
      </c>
      <c r="Q519">
        <f t="shared" si="146"/>
        <v>0</v>
      </c>
      <c r="R519">
        <f t="shared" si="146"/>
        <v>0</v>
      </c>
      <c r="S519">
        <f t="shared" si="146"/>
        <v>0</v>
      </c>
      <c r="W519" t="e" vm="1">
        <f t="shared" si="147"/>
        <v>#VALUE!</v>
      </c>
      <c r="Y519" t="e" vm="1">
        <f t="shared" si="150"/>
        <v>#VALUE!</v>
      </c>
      <c r="Z519">
        <f t="shared" si="150"/>
        <v>0</v>
      </c>
      <c r="AA519">
        <f t="shared" si="150"/>
        <v>0</v>
      </c>
      <c r="AB519">
        <f t="shared" si="150"/>
        <v>0</v>
      </c>
      <c r="AC519">
        <f t="shared" si="150"/>
        <v>0</v>
      </c>
      <c r="AD519" t="e" vm="1">
        <f t="shared" si="148"/>
        <v>#VALUE!</v>
      </c>
      <c r="AF519" s="175" t="e" vm="1">
        <f t="shared" si="149"/>
        <v>#VALUE!</v>
      </c>
      <c r="AG519" s="175">
        <f t="shared" si="149"/>
        <v>0</v>
      </c>
      <c r="AH519" t="e" vm="1">
        <f t="shared" si="143"/>
        <v>#VALUE!</v>
      </c>
    </row>
    <row r="520" spans="1:34" ht="27.6">
      <c r="A520" t="s">
        <v>649</v>
      </c>
      <c r="B520" t="s">
        <v>649</v>
      </c>
      <c r="C520" s="172" t="s">
        <v>152</v>
      </c>
      <c r="D520" s="172" t="s">
        <v>153</v>
      </c>
      <c r="E520" t="s">
        <v>93</v>
      </c>
      <c r="F520" t="s">
        <v>154</v>
      </c>
      <c r="G520" cm="1">
        <f t="array" ref="G520">IF(OR(ISERROR($I$2),ISERROR($J$2),ISERROR($K$2)),0,IF(
    IF(SUMPRODUCT((TRIM(_xlfn.TEXTSPLIT(C520,"• "))&lt;&gt;"")*COUNTIF(J:J,SUBSTITUTE(TRIM(_xlfn.TEXTSPLIT(C520,"• ")),CHAR(10),"")))&gt;0,1,IF(C520="All",1,0))
    +
    IF(SUMPRODUCT((TRIM(_xlfn.TEXTSPLIT(E520,","))&lt;&gt;"")*COUNTIF(K:K,TRIM(_xlfn.TEXTSPLIT(E520,","))))&gt;0,1,IF(E520="All",1,0))
    +
    IF(SUMPRODUCT((TRIM(_xlfn.TEXTSPLIT(D520,"• "))&lt;&gt;"")*COUNTIF(I:I,SUBSTITUTE(TRIM(_xlfn.TEXTSPLIT(D520,"• ")),CHAR(10),"")))&gt;0,1,IF(D520="All",1,0))
    =3,
    1,
    IF(F520="All",1,0)
))</f>
        <v>0</v>
      </c>
      <c r="N520" t="e" vm="1">
        <f t="shared" si="144"/>
        <v>#VALUE!</v>
      </c>
      <c r="O520">
        <f t="shared" si="146"/>
        <v>0</v>
      </c>
      <c r="P520">
        <f t="shared" si="146"/>
        <v>0</v>
      </c>
      <c r="Q520">
        <f t="shared" si="146"/>
        <v>0</v>
      </c>
      <c r="R520">
        <f t="shared" si="146"/>
        <v>0</v>
      </c>
      <c r="S520">
        <f t="shared" si="146"/>
        <v>0</v>
      </c>
      <c r="W520" t="e" vm="1">
        <f t="shared" si="147"/>
        <v>#VALUE!</v>
      </c>
      <c r="Y520" t="e" vm="1">
        <f t="shared" si="150"/>
        <v>#VALUE!</v>
      </c>
      <c r="Z520">
        <f t="shared" si="150"/>
        <v>0</v>
      </c>
      <c r="AA520">
        <f t="shared" si="150"/>
        <v>0</v>
      </c>
      <c r="AB520">
        <f t="shared" si="150"/>
        <v>0</v>
      </c>
      <c r="AC520">
        <f t="shared" si="150"/>
        <v>0</v>
      </c>
      <c r="AD520" t="e" vm="1">
        <f t="shared" si="148"/>
        <v>#VALUE!</v>
      </c>
      <c r="AF520" s="175" t="e" vm="1">
        <f t="shared" si="149"/>
        <v>#VALUE!</v>
      </c>
      <c r="AG520" s="175">
        <f t="shared" si="149"/>
        <v>0</v>
      </c>
      <c r="AH520" t="e" vm="1">
        <f t="shared" si="143"/>
        <v>#VALUE!</v>
      </c>
    </row>
    <row r="521" spans="1:34" ht="27.6">
      <c r="A521" t="s">
        <v>650</v>
      </c>
      <c r="B521" t="s">
        <v>650</v>
      </c>
      <c r="C521" s="172" t="s">
        <v>152</v>
      </c>
      <c r="D521" s="172" t="s">
        <v>153</v>
      </c>
      <c r="E521" t="s">
        <v>93</v>
      </c>
      <c r="F521" t="s">
        <v>154</v>
      </c>
      <c r="G521" cm="1">
        <f t="array" ref="G521">IF(OR(ISERROR($I$2),ISERROR($J$2),ISERROR($K$2)),0,IF(
    IF(SUMPRODUCT((TRIM(_xlfn.TEXTSPLIT(C521,"• "))&lt;&gt;"")*COUNTIF(J:J,SUBSTITUTE(TRIM(_xlfn.TEXTSPLIT(C521,"• ")),CHAR(10),"")))&gt;0,1,IF(C521="All",1,0))
    +
    IF(SUMPRODUCT((TRIM(_xlfn.TEXTSPLIT(E521,","))&lt;&gt;"")*COUNTIF(K:K,TRIM(_xlfn.TEXTSPLIT(E521,","))))&gt;0,1,IF(E521="All",1,0))
    +
    IF(SUMPRODUCT((TRIM(_xlfn.TEXTSPLIT(D521,"• "))&lt;&gt;"")*COUNTIF(I:I,SUBSTITUTE(TRIM(_xlfn.TEXTSPLIT(D521,"• ")),CHAR(10),"")))&gt;0,1,IF(D521="All",1,0))
    =3,
    1,
    IF(F521="All",1,0)
))</f>
        <v>0</v>
      </c>
      <c r="N521" t="e" vm="1">
        <f t="shared" si="144"/>
        <v>#VALUE!</v>
      </c>
      <c r="O521">
        <f t="shared" si="146"/>
        <v>0</v>
      </c>
      <c r="P521">
        <f t="shared" si="146"/>
        <v>0</v>
      </c>
      <c r="Q521">
        <f t="shared" si="146"/>
        <v>0</v>
      </c>
      <c r="R521">
        <f t="shared" si="146"/>
        <v>0</v>
      </c>
      <c r="S521">
        <f t="shared" si="146"/>
        <v>0</v>
      </c>
      <c r="W521" t="e" vm="1">
        <f t="shared" si="147"/>
        <v>#VALUE!</v>
      </c>
      <c r="Y521" t="e" vm="1">
        <f t="shared" si="150"/>
        <v>#VALUE!</v>
      </c>
      <c r="Z521">
        <f t="shared" si="150"/>
        <v>0</v>
      </c>
      <c r="AA521">
        <f t="shared" si="150"/>
        <v>0</v>
      </c>
      <c r="AB521">
        <f t="shared" si="150"/>
        <v>0</v>
      </c>
      <c r="AC521">
        <f t="shared" si="150"/>
        <v>0</v>
      </c>
      <c r="AD521" t="e" vm="1">
        <f t="shared" si="148"/>
        <v>#VALUE!</v>
      </c>
      <c r="AF521" s="175" t="e" vm="1">
        <f t="shared" si="149"/>
        <v>#VALUE!</v>
      </c>
      <c r="AG521" s="175">
        <f t="shared" si="149"/>
        <v>0</v>
      </c>
      <c r="AH521" t="e" vm="1">
        <f t="shared" si="143"/>
        <v>#VALUE!</v>
      </c>
    </row>
    <row r="522" spans="1:34" ht="27.6">
      <c r="A522" t="s">
        <v>651</v>
      </c>
      <c r="B522" t="s">
        <v>651</v>
      </c>
      <c r="C522" s="172" t="s">
        <v>152</v>
      </c>
      <c r="D522" s="172" t="s">
        <v>153</v>
      </c>
      <c r="E522" t="s">
        <v>93</v>
      </c>
      <c r="F522" t="s">
        <v>154</v>
      </c>
      <c r="G522" cm="1">
        <f t="array" ref="G522">IF(OR(ISERROR($I$2),ISERROR($J$2),ISERROR($K$2)),0,IF(
    IF(SUMPRODUCT((TRIM(_xlfn.TEXTSPLIT(C522,"• "))&lt;&gt;"")*COUNTIF(J:J,SUBSTITUTE(TRIM(_xlfn.TEXTSPLIT(C522,"• ")),CHAR(10),"")))&gt;0,1,IF(C522="All",1,0))
    +
    IF(SUMPRODUCT((TRIM(_xlfn.TEXTSPLIT(E522,","))&lt;&gt;"")*COUNTIF(K:K,TRIM(_xlfn.TEXTSPLIT(E522,","))))&gt;0,1,IF(E522="All",1,0))
    +
    IF(SUMPRODUCT((TRIM(_xlfn.TEXTSPLIT(D522,"• "))&lt;&gt;"")*COUNTIF(I:I,SUBSTITUTE(TRIM(_xlfn.TEXTSPLIT(D522,"• ")),CHAR(10),"")))&gt;0,1,IF(D522="All",1,0))
    =3,
    1,
    IF(F522="All",1,0)
))</f>
        <v>0</v>
      </c>
      <c r="N522" t="e" vm="1">
        <f t="shared" si="144"/>
        <v>#VALUE!</v>
      </c>
      <c r="O522">
        <f t="shared" si="146"/>
        <v>0</v>
      </c>
      <c r="P522">
        <f t="shared" si="146"/>
        <v>0</v>
      </c>
      <c r="Q522">
        <f t="shared" si="146"/>
        <v>0</v>
      </c>
      <c r="R522">
        <f t="shared" si="146"/>
        <v>0</v>
      </c>
      <c r="S522">
        <f t="shared" si="146"/>
        <v>0</v>
      </c>
      <c r="W522" t="e" vm="1">
        <f t="shared" si="147"/>
        <v>#VALUE!</v>
      </c>
      <c r="Y522" t="e" vm="1">
        <f t="shared" si="150"/>
        <v>#VALUE!</v>
      </c>
      <c r="Z522">
        <f t="shared" si="150"/>
        <v>0</v>
      </c>
      <c r="AA522">
        <f t="shared" si="150"/>
        <v>0</v>
      </c>
      <c r="AB522">
        <f t="shared" si="150"/>
        <v>0</v>
      </c>
      <c r="AC522">
        <f t="shared" si="150"/>
        <v>0</v>
      </c>
      <c r="AD522" t="e" vm="1">
        <f t="shared" si="148"/>
        <v>#VALUE!</v>
      </c>
      <c r="AF522" s="175" t="e" vm="1">
        <f t="shared" si="149"/>
        <v>#VALUE!</v>
      </c>
      <c r="AG522" s="175">
        <f t="shared" si="149"/>
        <v>0</v>
      </c>
      <c r="AH522" t="e" vm="1">
        <f t="shared" si="143"/>
        <v>#VALUE!</v>
      </c>
    </row>
    <row r="523" spans="1:34" ht="55.15">
      <c r="A523" t="s">
        <v>652</v>
      </c>
      <c r="B523" t="s">
        <v>652</v>
      </c>
      <c r="C523" s="172" t="s">
        <v>99</v>
      </c>
      <c r="D523" s="172" t="s">
        <v>104</v>
      </c>
      <c r="E523" t="s">
        <v>93</v>
      </c>
      <c r="F523" t="s">
        <v>644</v>
      </c>
      <c r="G523" cm="1">
        <f t="array" ref="G523">IF(OR(ISERROR($I$2),ISERROR($J$2),ISERROR($K$2)),0,IF(
    IF(SUMPRODUCT((TRIM(_xlfn.TEXTSPLIT(C523,"• "))&lt;&gt;"")*COUNTIF(J:J,SUBSTITUTE(TRIM(_xlfn.TEXTSPLIT(C523,"• ")),CHAR(10),"")))&gt;0,1,IF(C523="All",1,0))
    +
    IF(SUMPRODUCT((TRIM(_xlfn.TEXTSPLIT(E523,","))&lt;&gt;"")*COUNTIF(K:K,TRIM(_xlfn.TEXTSPLIT(E523,","))))&gt;0,1,IF(E523="All",1,0))
    +
    IF(SUMPRODUCT((TRIM(_xlfn.TEXTSPLIT(D523,"• "))&lt;&gt;"")*COUNTIF(I:I,SUBSTITUTE(TRIM(_xlfn.TEXTSPLIT(D523,"• ")),CHAR(10),"")))&gt;0,1,IF(D523="All",1,0))
    =3,
    1,
    IF(F523="All",1,0)
))</f>
        <v>0</v>
      </c>
      <c r="N523" t="e" vm="1">
        <f t="shared" si="144"/>
        <v>#VALUE!</v>
      </c>
      <c r="O523">
        <f t="shared" ref="O523:S532" si="151">IF(O$1="",0,IF(ISNUMBER(SEARCH(O$1,$D523)),1,0))</f>
        <v>0</v>
      </c>
      <c r="P523">
        <f t="shared" si="151"/>
        <v>0</v>
      </c>
      <c r="Q523">
        <f t="shared" si="151"/>
        <v>0</v>
      </c>
      <c r="R523">
        <f t="shared" si="151"/>
        <v>0</v>
      </c>
      <c r="S523">
        <f t="shared" si="151"/>
        <v>0</v>
      </c>
      <c r="W523" t="e" vm="1">
        <f t="shared" si="147"/>
        <v>#VALUE!</v>
      </c>
      <c r="Y523" t="e" vm="1">
        <f t="shared" si="150"/>
        <v>#VALUE!</v>
      </c>
      <c r="Z523">
        <f t="shared" si="150"/>
        <v>0</v>
      </c>
      <c r="AA523">
        <f t="shared" si="150"/>
        <v>0</v>
      </c>
      <c r="AB523">
        <f t="shared" si="150"/>
        <v>0</v>
      </c>
      <c r="AC523">
        <f t="shared" si="150"/>
        <v>0</v>
      </c>
      <c r="AD523" t="e" vm="1">
        <f t="shared" si="148"/>
        <v>#VALUE!</v>
      </c>
      <c r="AF523" s="175" t="e" vm="1">
        <f t="shared" si="149"/>
        <v>#VALUE!</v>
      </c>
      <c r="AG523" s="175">
        <f t="shared" si="149"/>
        <v>0</v>
      </c>
      <c r="AH523" t="e" vm="1">
        <f t="shared" si="143"/>
        <v>#VALUE!</v>
      </c>
    </row>
    <row r="524" spans="1:34">
      <c r="A524" t="s">
        <v>653</v>
      </c>
      <c r="B524" t="s">
        <v>654</v>
      </c>
      <c r="C524" s="172" t="s">
        <v>92</v>
      </c>
      <c r="D524" s="172" t="s">
        <v>92</v>
      </c>
      <c r="E524" t="s">
        <v>93</v>
      </c>
      <c r="F524" t="s">
        <v>92</v>
      </c>
      <c r="G524" cm="1">
        <f t="array" ref="G524">IF(OR(ISERROR($I$2),ISERROR($J$2),ISERROR($K$2)),0,IF(
    IF(SUMPRODUCT((TRIM(_xlfn.TEXTSPLIT(C524,"• "))&lt;&gt;"")*COUNTIF(J:J,SUBSTITUTE(TRIM(_xlfn.TEXTSPLIT(C524,"• ")),CHAR(10),"")))&gt;0,1,IF(C524="All",1,0))
    +
    IF(SUMPRODUCT((TRIM(_xlfn.TEXTSPLIT(E524,","))&lt;&gt;"")*COUNTIF(K:K,TRIM(_xlfn.TEXTSPLIT(E524,","))))&gt;0,1,IF(E524="All",1,0))
    +
    IF(SUMPRODUCT((TRIM(_xlfn.TEXTSPLIT(D524,"• "))&lt;&gt;"")*COUNTIF(I:I,SUBSTITUTE(TRIM(_xlfn.TEXTSPLIT(D524,"• ")),CHAR(10),"")))&gt;0,1,IF(D524="All",1,0))
    =3,
    1,
    IF(F524="All",1,0)
))</f>
        <v>0</v>
      </c>
      <c r="N524" t="e" vm="1">
        <f t="shared" si="144"/>
        <v>#VALUE!</v>
      </c>
      <c r="O524">
        <f t="shared" si="151"/>
        <v>0</v>
      </c>
      <c r="P524">
        <f t="shared" si="151"/>
        <v>0</v>
      </c>
      <c r="Q524">
        <f t="shared" si="151"/>
        <v>0</v>
      </c>
      <c r="R524">
        <f t="shared" si="151"/>
        <v>0</v>
      </c>
      <c r="S524">
        <f t="shared" si="151"/>
        <v>0</v>
      </c>
      <c r="W524" t="e" vm="1">
        <f t="shared" si="147"/>
        <v>#VALUE!</v>
      </c>
      <c r="Y524" t="e" vm="1">
        <f t="shared" si="150"/>
        <v>#VALUE!</v>
      </c>
      <c r="Z524">
        <f t="shared" si="150"/>
        <v>0</v>
      </c>
      <c r="AA524">
        <f t="shared" si="150"/>
        <v>0</v>
      </c>
      <c r="AB524">
        <f t="shared" si="150"/>
        <v>0</v>
      </c>
      <c r="AC524">
        <f t="shared" si="150"/>
        <v>0</v>
      </c>
      <c r="AD524" t="e" vm="1">
        <f t="shared" si="148"/>
        <v>#VALUE!</v>
      </c>
      <c r="AF524" s="175" t="e" vm="1">
        <f t="shared" si="149"/>
        <v>#VALUE!</v>
      </c>
      <c r="AG524" s="175">
        <f t="shared" si="149"/>
        <v>0</v>
      </c>
      <c r="AH524" t="e" vm="1">
        <f t="shared" si="143"/>
        <v>#VALUE!</v>
      </c>
    </row>
    <row r="525" spans="1:34">
      <c r="A525" t="s">
        <v>653</v>
      </c>
      <c r="B525" t="s">
        <v>655</v>
      </c>
      <c r="C525" s="172" t="s">
        <v>92</v>
      </c>
      <c r="D525" s="172" t="s">
        <v>92</v>
      </c>
      <c r="E525" t="s">
        <v>93</v>
      </c>
      <c r="F525" t="s">
        <v>92</v>
      </c>
      <c r="G525" cm="1">
        <f t="array" ref="G525">IF(OR(ISERROR($I$2),ISERROR($J$2),ISERROR($K$2)),0,IF(
    IF(SUMPRODUCT((TRIM(_xlfn.TEXTSPLIT(C525,"• "))&lt;&gt;"")*COUNTIF(J:J,SUBSTITUTE(TRIM(_xlfn.TEXTSPLIT(C525,"• ")),CHAR(10),"")))&gt;0,1,IF(C525="All",1,0))
    +
    IF(SUMPRODUCT((TRIM(_xlfn.TEXTSPLIT(E525,","))&lt;&gt;"")*COUNTIF(K:K,TRIM(_xlfn.TEXTSPLIT(E525,","))))&gt;0,1,IF(E525="All",1,0))
    +
    IF(SUMPRODUCT((TRIM(_xlfn.TEXTSPLIT(D525,"• "))&lt;&gt;"")*COUNTIF(I:I,SUBSTITUTE(TRIM(_xlfn.TEXTSPLIT(D525,"• ")),CHAR(10),"")))&gt;0,1,IF(D525="All",1,0))
    =3,
    1,
    IF(F525="All",1,0)
))</f>
        <v>0</v>
      </c>
      <c r="N525" t="e" vm="1">
        <f t="shared" si="144"/>
        <v>#VALUE!</v>
      </c>
      <c r="O525">
        <f t="shared" si="151"/>
        <v>0</v>
      </c>
      <c r="P525">
        <f t="shared" si="151"/>
        <v>0</v>
      </c>
      <c r="Q525">
        <f t="shared" si="151"/>
        <v>0</v>
      </c>
      <c r="R525">
        <f t="shared" si="151"/>
        <v>0</v>
      </c>
      <c r="S525">
        <f t="shared" si="151"/>
        <v>0</v>
      </c>
      <c r="W525" t="e" vm="1">
        <f t="shared" si="147"/>
        <v>#VALUE!</v>
      </c>
      <c r="Y525" t="e" vm="1">
        <f t="shared" si="150"/>
        <v>#VALUE!</v>
      </c>
      <c r="Z525">
        <f t="shared" si="150"/>
        <v>0</v>
      </c>
      <c r="AA525">
        <f t="shared" si="150"/>
        <v>0</v>
      </c>
      <c r="AB525">
        <f t="shared" si="150"/>
        <v>0</v>
      </c>
      <c r="AC525">
        <f t="shared" si="150"/>
        <v>0</v>
      </c>
      <c r="AD525" t="e" vm="1">
        <f t="shared" si="148"/>
        <v>#VALUE!</v>
      </c>
      <c r="AF525" s="175" t="e" vm="1">
        <f t="shared" si="149"/>
        <v>#VALUE!</v>
      </c>
      <c r="AG525" s="175">
        <f t="shared" si="149"/>
        <v>0</v>
      </c>
      <c r="AH525" t="e" vm="1">
        <f t="shared" si="143"/>
        <v>#VALUE!</v>
      </c>
    </row>
    <row r="526" spans="1:34">
      <c r="A526" t="s">
        <v>653</v>
      </c>
      <c r="B526" t="s">
        <v>656</v>
      </c>
      <c r="C526" s="172" t="s">
        <v>92</v>
      </c>
      <c r="D526" s="172" t="s">
        <v>92</v>
      </c>
      <c r="E526" t="s">
        <v>93</v>
      </c>
      <c r="F526" t="s">
        <v>92</v>
      </c>
      <c r="G526" cm="1">
        <f t="array" ref="G526">IF(OR(ISERROR($I$2),ISERROR($J$2),ISERROR($K$2)),0,IF(
    IF(SUMPRODUCT((TRIM(_xlfn.TEXTSPLIT(C526,"• "))&lt;&gt;"")*COUNTIF(J:J,SUBSTITUTE(TRIM(_xlfn.TEXTSPLIT(C526,"• ")),CHAR(10),"")))&gt;0,1,IF(C526="All",1,0))
    +
    IF(SUMPRODUCT((TRIM(_xlfn.TEXTSPLIT(E526,","))&lt;&gt;"")*COUNTIF(K:K,TRIM(_xlfn.TEXTSPLIT(E526,","))))&gt;0,1,IF(E526="All",1,0))
    +
    IF(SUMPRODUCT((TRIM(_xlfn.TEXTSPLIT(D526,"• "))&lt;&gt;"")*COUNTIF(I:I,SUBSTITUTE(TRIM(_xlfn.TEXTSPLIT(D526,"• ")),CHAR(10),"")))&gt;0,1,IF(D526="All",1,0))
    =3,
    1,
    IF(F526="All",1,0)
))</f>
        <v>0</v>
      </c>
      <c r="N526" t="e" vm="1">
        <f t="shared" si="144"/>
        <v>#VALUE!</v>
      </c>
      <c r="O526">
        <f t="shared" si="151"/>
        <v>0</v>
      </c>
      <c r="P526">
        <f t="shared" si="151"/>
        <v>0</v>
      </c>
      <c r="Q526">
        <f t="shared" si="151"/>
        <v>0</v>
      </c>
      <c r="R526">
        <f t="shared" si="151"/>
        <v>0</v>
      </c>
      <c r="S526">
        <f t="shared" si="151"/>
        <v>0</v>
      </c>
      <c r="W526" t="e" vm="1">
        <f t="shared" si="147"/>
        <v>#VALUE!</v>
      </c>
      <c r="Y526" t="e" vm="1">
        <f t="shared" si="150"/>
        <v>#VALUE!</v>
      </c>
      <c r="Z526">
        <f t="shared" si="150"/>
        <v>0</v>
      </c>
      <c r="AA526">
        <f t="shared" si="150"/>
        <v>0</v>
      </c>
      <c r="AB526">
        <f t="shared" si="150"/>
        <v>0</v>
      </c>
      <c r="AC526">
        <f t="shared" si="150"/>
        <v>0</v>
      </c>
      <c r="AD526" t="e" vm="1">
        <f t="shared" si="148"/>
        <v>#VALUE!</v>
      </c>
      <c r="AF526" s="175" t="e" vm="1">
        <f t="shared" si="149"/>
        <v>#VALUE!</v>
      </c>
      <c r="AG526" s="175">
        <f t="shared" si="149"/>
        <v>0</v>
      </c>
      <c r="AH526" t="e" vm="1">
        <f t="shared" si="143"/>
        <v>#VALUE!</v>
      </c>
    </row>
    <row r="527" spans="1:34">
      <c r="A527" t="s">
        <v>653</v>
      </c>
      <c r="B527" t="s">
        <v>657</v>
      </c>
      <c r="C527" s="172" t="s">
        <v>92</v>
      </c>
      <c r="D527" s="172" t="s">
        <v>92</v>
      </c>
      <c r="E527" t="s">
        <v>93</v>
      </c>
      <c r="F527" t="s">
        <v>92</v>
      </c>
      <c r="G527" cm="1">
        <f t="array" ref="G527">IF(OR(ISERROR($I$2),ISERROR($J$2),ISERROR($K$2)),0,IF(
    IF(SUMPRODUCT((TRIM(_xlfn.TEXTSPLIT(C527,"• "))&lt;&gt;"")*COUNTIF(J:J,SUBSTITUTE(TRIM(_xlfn.TEXTSPLIT(C527,"• ")),CHAR(10),"")))&gt;0,1,IF(C527="All",1,0))
    +
    IF(SUMPRODUCT((TRIM(_xlfn.TEXTSPLIT(E527,","))&lt;&gt;"")*COUNTIF(K:K,TRIM(_xlfn.TEXTSPLIT(E527,","))))&gt;0,1,IF(E527="All",1,0))
    +
    IF(SUMPRODUCT((TRIM(_xlfn.TEXTSPLIT(D527,"• "))&lt;&gt;"")*COUNTIF(I:I,SUBSTITUTE(TRIM(_xlfn.TEXTSPLIT(D527,"• ")),CHAR(10),"")))&gt;0,1,IF(D527="All",1,0))
    =3,
    1,
    IF(F527="All",1,0)
))</f>
        <v>0</v>
      </c>
      <c r="N527" t="e" vm="1">
        <f t="shared" ref="N527:N538" si="152">IF(N$1="",0,IF(ISNUMBER(SEARCH(N$1,$D527)),1,0))</f>
        <v>#VALUE!</v>
      </c>
      <c r="O527">
        <f t="shared" si="151"/>
        <v>0</v>
      </c>
      <c r="P527">
        <f t="shared" si="151"/>
        <v>0</v>
      </c>
      <c r="Q527">
        <f t="shared" si="151"/>
        <v>0</v>
      </c>
      <c r="R527">
        <f t="shared" si="151"/>
        <v>0</v>
      </c>
      <c r="S527">
        <f t="shared" si="151"/>
        <v>0</v>
      </c>
      <c r="W527" t="e" vm="1">
        <f t="shared" si="147"/>
        <v>#VALUE!</v>
      </c>
      <c r="Y527" t="e" vm="1">
        <f t="shared" ref="Y527:AC542" si="153">IF(Y$1="",0,IF(ISNUMBER(SEARCH(Y$1,$C527)),1,0))</f>
        <v>#VALUE!</v>
      </c>
      <c r="Z527">
        <f t="shared" si="153"/>
        <v>0</v>
      </c>
      <c r="AA527">
        <f t="shared" si="153"/>
        <v>0</v>
      </c>
      <c r="AB527">
        <f t="shared" si="153"/>
        <v>0</v>
      </c>
      <c r="AC527">
        <f t="shared" si="153"/>
        <v>0</v>
      </c>
      <c r="AD527" t="e" vm="1">
        <f t="shared" si="148"/>
        <v>#VALUE!</v>
      </c>
      <c r="AF527" s="175" t="e" vm="1">
        <f t="shared" si="149"/>
        <v>#VALUE!</v>
      </c>
      <c r="AG527" s="175">
        <f t="shared" si="149"/>
        <v>0</v>
      </c>
      <c r="AH527" t="e" vm="1">
        <f t="shared" si="143"/>
        <v>#VALUE!</v>
      </c>
    </row>
    <row r="528" spans="1:34">
      <c r="A528" t="s">
        <v>658</v>
      </c>
      <c r="B528" t="s">
        <v>658</v>
      </c>
      <c r="C528" s="172" t="s">
        <v>92</v>
      </c>
      <c r="D528" s="172" t="s">
        <v>92</v>
      </c>
      <c r="E528" t="s">
        <v>93</v>
      </c>
      <c r="F528" t="s">
        <v>92</v>
      </c>
      <c r="G528" cm="1">
        <f t="array" ref="G528">IF(OR(ISERROR($I$2),ISERROR($J$2),ISERROR($K$2)),0,IF(
    IF(SUMPRODUCT((TRIM(_xlfn.TEXTSPLIT(C528,"• "))&lt;&gt;"")*COUNTIF(J:J,SUBSTITUTE(TRIM(_xlfn.TEXTSPLIT(C528,"• ")),CHAR(10),"")))&gt;0,1,IF(C528="All",1,0))
    +
    IF(SUMPRODUCT((TRIM(_xlfn.TEXTSPLIT(E528,","))&lt;&gt;"")*COUNTIF(K:K,TRIM(_xlfn.TEXTSPLIT(E528,","))))&gt;0,1,IF(E528="All",1,0))
    +
    IF(SUMPRODUCT((TRIM(_xlfn.TEXTSPLIT(D528,"• "))&lt;&gt;"")*COUNTIF(I:I,SUBSTITUTE(TRIM(_xlfn.TEXTSPLIT(D528,"• ")),CHAR(10),"")))&gt;0,1,IF(D528="All",1,0))
    =3,
    1,
    IF(F528="All",1,0)
))</f>
        <v>0</v>
      </c>
      <c r="N528" t="e" vm="1">
        <f t="shared" si="152"/>
        <v>#VALUE!</v>
      </c>
      <c r="O528">
        <f t="shared" si="151"/>
        <v>0</v>
      </c>
      <c r="P528">
        <f t="shared" si="151"/>
        <v>0</v>
      </c>
      <c r="Q528">
        <f t="shared" si="151"/>
        <v>0</v>
      </c>
      <c r="R528">
        <f t="shared" si="151"/>
        <v>0</v>
      </c>
      <c r="S528">
        <f t="shared" si="151"/>
        <v>0</v>
      </c>
      <c r="W528" t="e" vm="1">
        <f t="shared" si="147"/>
        <v>#VALUE!</v>
      </c>
      <c r="Y528" t="e" vm="1">
        <f t="shared" si="153"/>
        <v>#VALUE!</v>
      </c>
      <c r="Z528">
        <f t="shared" si="153"/>
        <v>0</v>
      </c>
      <c r="AA528">
        <f t="shared" si="153"/>
        <v>0</v>
      </c>
      <c r="AB528">
        <f t="shared" si="153"/>
        <v>0</v>
      </c>
      <c r="AC528">
        <f t="shared" si="153"/>
        <v>0</v>
      </c>
      <c r="AD528" t="e" vm="1">
        <f t="shared" si="148"/>
        <v>#VALUE!</v>
      </c>
      <c r="AF528" s="175" t="e" vm="1">
        <f t="shared" si="149"/>
        <v>#VALUE!</v>
      </c>
      <c r="AG528" s="175">
        <f t="shared" si="149"/>
        <v>0</v>
      </c>
      <c r="AH528" t="e" vm="1">
        <f t="shared" si="143"/>
        <v>#VALUE!</v>
      </c>
    </row>
    <row r="529" spans="1:34" ht="27.6">
      <c r="A529" t="s">
        <v>659</v>
      </c>
      <c r="B529" t="s">
        <v>659</v>
      </c>
      <c r="C529" s="172" t="s">
        <v>152</v>
      </c>
      <c r="D529" s="172" t="s">
        <v>153</v>
      </c>
      <c r="E529" t="s">
        <v>93</v>
      </c>
      <c r="F529" t="s">
        <v>154</v>
      </c>
      <c r="G529" cm="1">
        <f t="array" ref="G529">IF(OR(ISERROR($I$2),ISERROR($J$2),ISERROR($K$2)),0,IF(
    IF(SUMPRODUCT((TRIM(_xlfn.TEXTSPLIT(C529,"• "))&lt;&gt;"")*COUNTIF(J:J,SUBSTITUTE(TRIM(_xlfn.TEXTSPLIT(C529,"• ")),CHAR(10),"")))&gt;0,1,IF(C529="All",1,0))
    +
    IF(SUMPRODUCT((TRIM(_xlfn.TEXTSPLIT(E529,","))&lt;&gt;"")*COUNTIF(K:K,TRIM(_xlfn.TEXTSPLIT(E529,","))))&gt;0,1,IF(E529="All",1,0))
    +
    IF(SUMPRODUCT((TRIM(_xlfn.TEXTSPLIT(D529,"• "))&lt;&gt;"")*COUNTIF(I:I,SUBSTITUTE(TRIM(_xlfn.TEXTSPLIT(D529,"• ")),CHAR(10),"")))&gt;0,1,IF(D529="All",1,0))
    =3,
    1,
    IF(F529="All",1,0)
))</f>
        <v>0</v>
      </c>
      <c r="N529" t="e" vm="1">
        <f t="shared" si="152"/>
        <v>#VALUE!</v>
      </c>
      <c r="O529">
        <f t="shared" si="151"/>
        <v>0</v>
      </c>
      <c r="P529">
        <f t="shared" si="151"/>
        <v>0</v>
      </c>
      <c r="Q529">
        <f t="shared" si="151"/>
        <v>0</v>
      </c>
      <c r="R529">
        <f t="shared" si="151"/>
        <v>0</v>
      </c>
      <c r="S529">
        <f t="shared" si="151"/>
        <v>0</v>
      </c>
      <c r="W529" t="e" vm="1">
        <f t="shared" si="147"/>
        <v>#VALUE!</v>
      </c>
      <c r="Y529" t="e" vm="1">
        <f t="shared" si="153"/>
        <v>#VALUE!</v>
      </c>
      <c r="Z529">
        <f t="shared" si="153"/>
        <v>0</v>
      </c>
      <c r="AA529">
        <f t="shared" si="153"/>
        <v>0</v>
      </c>
      <c r="AB529">
        <f t="shared" si="153"/>
        <v>0</v>
      </c>
      <c r="AC529">
        <f t="shared" si="153"/>
        <v>0</v>
      </c>
      <c r="AD529" t="e" vm="1">
        <f t="shared" si="148"/>
        <v>#VALUE!</v>
      </c>
      <c r="AF529" s="175" t="e" vm="1">
        <f t="shared" si="149"/>
        <v>#VALUE!</v>
      </c>
      <c r="AG529" s="175">
        <f t="shared" si="149"/>
        <v>0</v>
      </c>
      <c r="AH529" t="e" vm="1">
        <f t="shared" si="143"/>
        <v>#VALUE!</v>
      </c>
    </row>
    <row r="530" spans="1:34" ht="27.6">
      <c r="A530" t="s">
        <v>660</v>
      </c>
      <c r="B530" t="s">
        <v>660</v>
      </c>
      <c r="C530" s="172" t="s">
        <v>152</v>
      </c>
      <c r="D530" s="172" t="s">
        <v>153</v>
      </c>
      <c r="E530" t="s">
        <v>93</v>
      </c>
      <c r="F530" t="s">
        <v>154</v>
      </c>
      <c r="G530" cm="1">
        <f t="array" ref="G530">IF(OR(ISERROR($I$2),ISERROR($J$2),ISERROR($K$2)),0,IF(
    IF(SUMPRODUCT((TRIM(_xlfn.TEXTSPLIT(C530,"• "))&lt;&gt;"")*COUNTIF(J:J,SUBSTITUTE(TRIM(_xlfn.TEXTSPLIT(C530,"• ")),CHAR(10),"")))&gt;0,1,IF(C530="All",1,0))
    +
    IF(SUMPRODUCT((TRIM(_xlfn.TEXTSPLIT(E530,","))&lt;&gt;"")*COUNTIF(K:K,TRIM(_xlfn.TEXTSPLIT(E530,","))))&gt;0,1,IF(E530="All",1,0))
    +
    IF(SUMPRODUCT((TRIM(_xlfn.TEXTSPLIT(D530,"• "))&lt;&gt;"")*COUNTIF(I:I,SUBSTITUTE(TRIM(_xlfn.TEXTSPLIT(D530,"• ")),CHAR(10),"")))&gt;0,1,IF(D530="All",1,0))
    =3,
    1,
    IF(F530="All",1,0)
))</f>
        <v>0</v>
      </c>
      <c r="N530" t="e" vm="1">
        <f t="shared" si="152"/>
        <v>#VALUE!</v>
      </c>
      <c r="O530">
        <f t="shared" si="151"/>
        <v>0</v>
      </c>
      <c r="P530">
        <f t="shared" si="151"/>
        <v>0</v>
      </c>
      <c r="Q530">
        <f t="shared" si="151"/>
        <v>0</v>
      </c>
      <c r="R530">
        <f t="shared" si="151"/>
        <v>0</v>
      </c>
      <c r="S530">
        <f t="shared" si="151"/>
        <v>0</v>
      </c>
      <c r="W530" t="e" vm="1">
        <f t="shared" si="147"/>
        <v>#VALUE!</v>
      </c>
      <c r="Y530" t="e" vm="1">
        <f t="shared" si="153"/>
        <v>#VALUE!</v>
      </c>
      <c r="Z530">
        <f t="shared" si="153"/>
        <v>0</v>
      </c>
      <c r="AA530">
        <f t="shared" si="153"/>
        <v>0</v>
      </c>
      <c r="AB530">
        <f t="shared" si="153"/>
        <v>0</v>
      </c>
      <c r="AC530">
        <f t="shared" si="153"/>
        <v>0</v>
      </c>
      <c r="AD530" t="e" vm="1">
        <f t="shared" si="148"/>
        <v>#VALUE!</v>
      </c>
      <c r="AF530" s="175" t="e" vm="1">
        <f t="shared" si="149"/>
        <v>#VALUE!</v>
      </c>
      <c r="AG530" s="175">
        <f t="shared" si="149"/>
        <v>0</v>
      </c>
      <c r="AH530" t="e" vm="1">
        <f t="shared" si="143"/>
        <v>#VALUE!</v>
      </c>
    </row>
    <row r="531" spans="1:34">
      <c r="A531" t="s">
        <v>661</v>
      </c>
      <c r="B531" t="s">
        <v>661</v>
      </c>
      <c r="C531" s="172" t="s">
        <v>92</v>
      </c>
      <c r="D531" s="172" t="s">
        <v>92</v>
      </c>
      <c r="E531" t="s">
        <v>93</v>
      </c>
      <c r="F531" t="s">
        <v>92</v>
      </c>
      <c r="G531" cm="1">
        <f t="array" ref="G531">IF(OR(ISERROR($I$2),ISERROR($J$2),ISERROR($K$2)),0,IF(
    IF(SUMPRODUCT((TRIM(_xlfn.TEXTSPLIT(C531,"• "))&lt;&gt;"")*COUNTIF(J:J,SUBSTITUTE(TRIM(_xlfn.TEXTSPLIT(C531,"• ")),CHAR(10),"")))&gt;0,1,IF(C531="All",1,0))
    +
    IF(SUMPRODUCT((TRIM(_xlfn.TEXTSPLIT(E531,","))&lt;&gt;"")*COUNTIF(K:K,TRIM(_xlfn.TEXTSPLIT(E531,","))))&gt;0,1,IF(E531="All",1,0))
    +
    IF(SUMPRODUCT((TRIM(_xlfn.TEXTSPLIT(D531,"• "))&lt;&gt;"")*COUNTIF(I:I,SUBSTITUTE(TRIM(_xlfn.TEXTSPLIT(D531,"• ")),CHAR(10),"")))&gt;0,1,IF(D531="All",1,0))
    =3,
    1,
    IF(F531="All",1,0)
))</f>
        <v>0</v>
      </c>
      <c r="N531" t="e" vm="1">
        <f t="shared" si="152"/>
        <v>#VALUE!</v>
      </c>
      <c r="O531">
        <f t="shared" si="151"/>
        <v>0</v>
      </c>
      <c r="P531">
        <f t="shared" si="151"/>
        <v>0</v>
      </c>
      <c r="Q531">
        <f t="shared" si="151"/>
        <v>0</v>
      </c>
      <c r="R531">
        <f t="shared" si="151"/>
        <v>0</v>
      </c>
      <c r="S531">
        <f t="shared" si="151"/>
        <v>0</v>
      </c>
      <c r="W531" t="e" vm="1">
        <f t="shared" si="147"/>
        <v>#VALUE!</v>
      </c>
      <c r="Y531" t="e" vm="1">
        <f t="shared" si="153"/>
        <v>#VALUE!</v>
      </c>
      <c r="Z531">
        <f t="shared" si="153"/>
        <v>0</v>
      </c>
      <c r="AA531">
        <f t="shared" si="153"/>
        <v>0</v>
      </c>
      <c r="AB531">
        <f t="shared" si="153"/>
        <v>0</v>
      </c>
      <c r="AC531">
        <f t="shared" si="153"/>
        <v>0</v>
      </c>
      <c r="AD531" t="e" vm="1">
        <f t="shared" si="148"/>
        <v>#VALUE!</v>
      </c>
      <c r="AF531" s="175" t="e" vm="1">
        <f t="shared" si="149"/>
        <v>#VALUE!</v>
      </c>
      <c r="AG531" s="175">
        <f t="shared" si="149"/>
        <v>0</v>
      </c>
      <c r="AH531" t="e" vm="1">
        <f t="shared" si="143"/>
        <v>#VALUE!</v>
      </c>
    </row>
    <row r="532" spans="1:34" ht="41.45">
      <c r="A532" t="s">
        <v>662</v>
      </c>
      <c r="B532" t="s">
        <v>663</v>
      </c>
      <c r="C532" s="172" t="s">
        <v>590</v>
      </c>
      <c r="D532" s="172" t="s">
        <v>104</v>
      </c>
      <c r="E532" t="s">
        <v>93</v>
      </c>
      <c r="F532" t="s">
        <v>105</v>
      </c>
      <c r="G532" cm="1">
        <f t="array" ref="G532">IF(OR(ISERROR($I$2),ISERROR($J$2),ISERROR($K$2)),0,IF(
    IF(SUMPRODUCT((TRIM(_xlfn.TEXTSPLIT(C532,"• "))&lt;&gt;"")*COUNTIF(J:J,SUBSTITUTE(TRIM(_xlfn.TEXTSPLIT(C532,"• ")),CHAR(10),"")))&gt;0,1,IF(C532="All",1,0))
    +
    IF(SUMPRODUCT((TRIM(_xlfn.TEXTSPLIT(E532,","))&lt;&gt;"")*COUNTIF(K:K,TRIM(_xlfn.TEXTSPLIT(E532,","))))&gt;0,1,IF(E532="All",1,0))
    +
    IF(SUMPRODUCT((TRIM(_xlfn.TEXTSPLIT(D532,"• "))&lt;&gt;"")*COUNTIF(I:I,SUBSTITUTE(TRIM(_xlfn.TEXTSPLIT(D532,"• ")),CHAR(10),"")))&gt;0,1,IF(D532="All",1,0))
    =3,
    1,
    IF(F532="All",1,0)
))</f>
        <v>0</v>
      </c>
      <c r="N532" t="e" vm="1">
        <f t="shared" si="152"/>
        <v>#VALUE!</v>
      </c>
      <c r="O532">
        <f t="shared" si="151"/>
        <v>0</v>
      </c>
      <c r="P532">
        <f t="shared" si="151"/>
        <v>0</v>
      </c>
      <c r="Q532">
        <f t="shared" si="151"/>
        <v>0</v>
      </c>
      <c r="R532">
        <f t="shared" si="151"/>
        <v>0</v>
      </c>
      <c r="S532">
        <f t="shared" si="151"/>
        <v>0</v>
      </c>
      <c r="W532" t="e" vm="1">
        <f t="shared" si="147"/>
        <v>#VALUE!</v>
      </c>
      <c r="Y532" t="e" vm="1">
        <f t="shared" si="153"/>
        <v>#VALUE!</v>
      </c>
      <c r="Z532">
        <f t="shared" si="153"/>
        <v>0</v>
      </c>
      <c r="AA532">
        <f t="shared" si="153"/>
        <v>0</v>
      </c>
      <c r="AB532">
        <f t="shared" si="153"/>
        <v>0</v>
      </c>
      <c r="AC532">
        <f t="shared" si="153"/>
        <v>0</v>
      </c>
      <c r="AD532" t="e" vm="1">
        <f t="shared" si="148"/>
        <v>#VALUE!</v>
      </c>
      <c r="AF532" s="175" t="e" vm="1">
        <f t="shared" si="149"/>
        <v>#VALUE!</v>
      </c>
      <c r="AG532" s="175">
        <f t="shared" si="149"/>
        <v>0</v>
      </c>
      <c r="AH532" t="e" vm="1">
        <f t="shared" si="143"/>
        <v>#VALUE!</v>
      </c>
    </row>
    <row r="533" spans="1:34" ht="41.45">
      <c r="A533" t="s">
        <v>662</v>
      </c>
      <c r="B533" t="s">
        <v>664</v>
      </c>
      <c r="C533" s="172" t="s">
        <v>590</v>
      </c>
      <c r="D533" s="172" t="s">
        <v>104</v>
      </c>
      <c r="E533" t="s">
        <v>93</v>
      </c>
      <c r="F533" t="s">
        <v>105</v>
      </c>
      <c r="G533" cm="1">
        <f t="array" ref="G533">IF(OR(ISERROR($I$2),ISERROR($J$2),ISERROR($K$2)),0,IF(
    IF(SUMPRODUCT((TRIM(_xlfn.TEXTSPLIT(C533,"• "))&lt;&gt;"")*COUNTIF(J:J,SUBSTITUTE(TRIM(_xlfn.TEXTSPLIT(C533,"• ")),CHAR(10),"")))&gt;0,1,IF(C533="All",1,0))
    +
    IF(SUMPRODUCT((TRIM(_xlfn.TEXTSPLIT(E533,","))&lt;&gt;"")*COUNTIF(K:K,TRIM(_xlfn.TEXTSPLIT(E533,","))))&gt;0,1,IF(E533="All",1,0))
    +
    IF(SUMPRODUCT((TRIM(_xlfn.TEXTSPLIT(D533,"• "))&lt;&gt;"")*COUNTIF(I:I,SUBSTITUTE(TRIM(_xlfn.TEXTSPLIT(D533,"• ")),CHAR(10),"")))&gt;0,1,IF(D533="All",1,0))
    =3,
    1,
    IF(F533="All",1,0)
))</f>
        <v>0</v>
      </c>
      <c r="N533" t="e" vm="1">
        <f t="shared" si="152"/>
        <v>#VALUE!</v>
      </c>
      <c r="O533">
        <f t="shared" ref="O533:S542" si="154">IF(O$1="",0,IF(ISNUMBER(SEARCH(O$1,$D533)),1,0))</f>
        <v>0</v>
      </c>
      <c r="P533">
        <f t="shared" si="154"/>
        <v>0</v>
      </c>
      <c r="Q533">
        <f t="shared" si="154"/>
        <v>0</v>
      </c>
      <c r="R533">
        <f t="shared" si="154"/>
        <v>0</v>
      </c>
      <c r="S533">
        <f t="shared" si="154"/>
        <v>0</v>
      </c>
      <c r="W533" t="e" vm="1">
        <f t="shared" si="147"/>
        <v>#VALUE!</v>
      </c>
      <c r="Y533" t="e" vm="1">
        <f t="shared" si="153"/>
        <v>#VALUE!</v>
      </c>
      <c r="Z533">
        <f t="shared" si="153"/>
        <v>0</v>
      </c>
      <c r="AA533">
        <f t="shared" si="153"/>
        <v>0</v>
      </c>
      <c r="AB533">
        <f t="shared" si="153"/>
        <v>0</v>
      </c>
      <c r="AC533">
        <f t="shared" si="153"/>
        <v>0</v>
      </c>
      <c r="AD533" t="e" vm="1">
        <f t="shared" si="148"/>
        <v>#VALUE!</v>
      </c>
      <c r="AF533" s="175" t="e" vm="1">
        <f t="shared" si="149"/>
        <v>#VALUE!</v>
      </c>
      <c r="AG533" s="175">
        <f t="shared" si="149"/>
        <v>0</v>
      </c>
      <c r="AH533" t="e" vm="1">
        <f t="shared" si="143"/>
        <v>#VALUE!</v>
      </c>
    </row>
    <row r="534" spans="1:34" ht="41.45">
      <c r="A534" t="s">
        <v>662</v>
      </c>
      <c r="B534" t="s">
        <v>665</v>
      </c>
      <c r="C534" s="172" t="s">
        <v>590</v>
      </c>
      <c r="D534" s="172" t="s">
        <v>104</v>
      </c>
      <c r="E534" t="s">
        <v>93</v>
      </c>
      <c r="F534" t="s">
        <v>105</v>
      </c>
      <c r="G534" cm="1">
        <f t="array" ref="G534">IF(OR(ISERROR($I$2),ISERROR($J$2),ISERROR($K$2)),0,IF(
    IF(SUMPRODUCT((TRIM(_xlfn.TEXTSPLIT(C534,"• "))&lt;&gt;"")*COUNTIF(J:J,SUBSTITUTE(TRIM(_xlfn.TEXTSPLIT(C534,"• ")),CHAR(10),"")))&gt;0,1,IF(C534="All",1,0))
    +
    IF(SUMPRODUCT((TRIM(_xlfn.TEXTSPLIT(E534,","))&lt;&gt;"")*COUNTIF(K:K,TRIM(_xlfn.TEXTSPLIT(E534,","))))&gt;0,1,IF(E534="All",1,0))
    +
    IF(SUMPRODUCT((TRIM(_xlfn.TEXTSPLIT(D534,"• "))&lt;&gt;"")*COUNTIF(I:I,SUBSTITUTE(TRIM(_xlfn.TEXTSPLIT(D534,"• ")),CHAR(10),"")))&gt;0,1,IF(D534="All",1,0))
    =3,
    1,
    IF(F534="All",1,0)
))</f>
        <v>0</v>
      </c>
      <c r="N534" t="e" vm="1">
        <f t="shared" si="152"/>
        <v>#VALUE!</v>
      </c>
      <c r="O534">
        <f t="shared" si="154"/>
        <v>0</v>
      </c>
      <c r="P534">
        <f t="shared" si="154"/>
        <v>0</v>
      </c>
      <c r="Q534">
        <f t="shared" si="154"/>
        <v>0</v>
      </c>
      <c r="R534">
        <f t="shared" si="154"/>
        <v>0</v>
      </c>
      <c r="S534">
        <f t="shared" si="154"/>
        <v>0</v>
      </c>
      <c r="W534" t="e" vm="1">
        <f t="shared" si="147"/>
        <v>#VALUE!</v>
      </c>
      <c r="Y534" t="e" vm="1">
        <f t="shared" si="153"/>
        <v>#VALUE!</v>
      </c>
      <c r="Z534">
        <f t="shared" si="153"/>
        <v>0</v>
      </c>
      <c r="AA534">
        <f t="shared" si="153"/>
        <v>0</v>
      </c>
      <c r="AB534">
        <f t="shared" si="153"/>
        <v>0</v>
      </c>
      <c r="AC534">
        <f t="shared" si="153"/>
        <v>0</v>
      </c>
      <c r="AD534" t="e" vm="1">
        <f t="shared" si="148"/>
        <v>#VALUE!</v>
      </c>
      <c r="AF534" s="175" t="e" vm="1">
        <f t="shared" si="149"/>
        <v>#VALUE!</v>
      </c>
      <c r="AG534" s="175">
        <f t="shared" si="149"/>
        <v>0</v>
      </c>
      <c r="AH534" t="e" vm="1">
        <f t="shared" si="143"/>
        <v>#VALUE!</v>
      </c>
    </row>
    <row r="535" spans="1:34" ht="41.45">
      <c r="A535" t="s">
        <v>662</v>
      </c>
      <c r="B535" t="s">
        <v>666</v>
      </c>
      <c r="C535" s="172" t="s">
        <v>590</v>
      </c>
      <c r="D535" s="172" t="s">
        <v>104</v>
      </c>
      <c r="E535" t="s">
        <v>93</v>
      </c>
      <c r="F535" t="s">
        <v>105</v>
      </c>
      <c r="G535" cm="1">
        <f t="array" ref="G535">IF(OR(ISERROR($I$2),ISERROR($J$2),ISERROR($K$2)),0,IF(
    IF(SUMPRODUCT((TRIM(_xlfn.TEXTSPLIT(C535,"• "))&lt;&gt;"")*COUNTIF(J:J,SUBSTITUTE(TRIM(_xlfn.TEXTSPLIT(C535,"• ")),CHAR(10),"")))&gt;0,1,IF(C535="All",1,0))
    +
    IF(SUMPRODUCT((TRIM(_xlfn.TEXTSPLIT(E535,","))&lt;&gt;"")*COUNTIF(K:K,TRIM(_xlfn.TEXTSPLIT(E535,","))))&gt;0,1,IF(E535="All",1,0))
    +
    IF(SUMPRODUCT((TRIM(_xlfn.TEXTSPLIT(D535,"• "))&lt;&gt;"")*COUNTIF(I:I,SUBSTITUTE(TRIM(_xlfn.TEXTSPLIT(D535,"• ")),CHAR(10),"")))&gt;0,1,IF(D535="All",1,0))
    =3,
    1,
    IF(F535="All",1,0)
))</f>
        <v>0</v>
      </c>
      <c r="N535" t="e" vm="1">
        <f t="shared" si="152"/>
        <v>#VALUE!</v>
      </c>
      <c r="O535">
        <f t="shared" si="154"/>
        <v>0</v>
      </c>
      <c r="P535">
        <f t="shared" si="154"/>
        <v>0</v>
      </c>
      <c r="Q535">
        <f t="shared" si="154"/>
        <v>0</v>
      </c>
      <c r="R535">
        <f t="shared" si="154"/>
        <v>0</v>
      </c>
      <c r="S535">
        <f t="shared" si="154"/>
        <v>0</v>
      </c>
      <c r="W535" t="e" vm="1">
        <f t="shared" si="147"/>
        <v>#VALUE!</v>
      </c>
      <c r="Y535" t="e" vm="1">
        <f t="shared" si="153"/>
        <v>#VALUE!</v>
      </c>
      <c r="Z535">
        <f t="shared" si="153"/>
        <v>0</v>
      </c>
      <c r="AA535">
        <f t="shared" si="153"/>
        <v>0</v>
      </c>
      <c r="AB535">
        <f t="shared" si="153"/>
        <v>0</v>
      </c>
      <c r="AC535">
        <f t="shared" si="153"/>
        <v>0</v>
      </c>
      <c r="AD535" t="e" vm="1">
        <f t="shared" si="148"/>
        <v>#VALUE!</v>
      </c>
      <c r="AF535" s="175" t="e" vm="1">
        <f t="shared" si="149"/>
        <v>#VALUE!</v>
      </c>
      <c r="AG535" s="175">
        <f t="shared" si="149"/>
        <v>0</v>
      </c>
      <c r="AH535" t="e" vm="1">
        <f t="shared" ref="AH535:AH539" si="155">_xlfn.TEXTJOIN(",",TRUE,_xlfn._xlws.FILTER($AF$1:$AG$1,AF535:AG535,1))</f>
        <v>#VALUE!</v>
      </c>
    </row>
    <row r="536" spans="1:34" ht="41.45">
      <c r="A536" t="s">
        <v>667</v>
      </c>
      <c r="B536" t="s">
        <v>667</v>
      </c>
      <c r="C536" s="172" t="s">
        <v>590</v>
      </c>
      <c r="D536" s="172" t="s">
        <v>104</v>
      </c>
      <c r="E536" t="s">
        <v>93</v>
      </c>
      <c r="F536" t="s">
        <v>105</v>
      </c>
      <c r="G536" cm="1">
        <f t="array" ref="G536">IF(OR(ISERROR($I$2),ISERROR($J$2),ISERROR($K$2)),0,IF(
    IF(SUMPRODUCT((TRIM(_xlfn.TEXTSPLIT(C536,"• "))&lt;&gt;"")*COUNTIF(J:J,SUBSTITUTE(TRIM(_xlfn.TEXTSPLIT(C536,"• ")),CHAR(10),"")))&gt;0,1,IF(C536="All",1,0))
    +
    IF(SUMPRODUCT((TRIM(_xlfn.TEXTSPLIT(E536,","))&lt;&gt;"")*COUNTIF(K:K,TRIM(_xlfn.TEXTSPLIT(E536,","))))&gt;0,1,IF(E536="All",1,0))
    +
    IF(SUMPRODUCT((TRIM(_xlfn.TEXTSPLIT(D536,"• "))&lt;&gt;"")*COUNTIF(I:I,SUBSTITUTE(TRIM(_xlfn.TEXTSPLIT(D536,"• ")),CHAR(10),"")))&gt;0,1,IF(D536="All",1,0))
    =3,
    1,
    IF(F536="All",1,0)
))</f>
        <v>0</v>
      </c>
      <c r="N536" t="e" vm="1">
        <f t="shared" si="152"/>
        <v>#VALUE!</v>
      </c>
      <c r="O536">
        <f t="shared" si="154"/>
        <v>0</v>
      </c>
      <c r="P536">
        <f t="shared" si="154"/>
        <v>0</v>
      </c>
      <c r="Q536">
        <f t="shared" si="154"/>
        <v>0</v>
      </c>
      <c r="R536">
        <f t="shared" si="154"/>
        <v>0</v>
      </c>
      <c r="S536">
        <f t="shared" si="154"/>
        <v>0</v>
      </c>
      <c r="W536" t="e" vm="1">
        <f t="shared" si="147"/>
        <v>#VALUE!</v>
      </c>
      <c r="Y536" t="e" vm="1">
        <f t="shared" si="153"/>
        <v>#VALUE!</v>
      </c>
      <c r="Z536">
        <f t="shared" si="153"/>
        <v>0</v>
      </c>
      <c r="AA536">
        <f t="shared" si="153"/>
        <v>0</v>
      </c>
      <c r="AB536">
        <f t="shared" si="153"/>
        <v>0</v>
      </c>
      <c r="AC536">
        <f t="shared" si="153"/>
        <v>0</v>
      </c>
      <c r="AD536" t="e" vm="1">
        <f t="shared" si="148"/>
        <v>#VALUE!</v>
      </c>
      <c r="AF536" s="175" t="e" vm="1">
        <f t="shared" si="149"/>
        <v>#VALUE!</v>
      </c>
      <c r="AG536" s="175">
        <f t="shared" si="149"/>
        <v>0</v>
      </c>
      <c r="AH536" t="e" vm="1">
        <f t="shared" si="155"/>
        <v>#VALUE!</v>
      </c>
    </row>
    <row r="537" spans="1:34">
      <c r="A537" t="s">
        <v>668</v>
      </c>
      <c r="B537" t="s">
        <v>668</v>
      </c>
      <c r="C537" s="172" t="s">
        <v>92</v>
      </c>
      <c r="D537" s="172" t="s">
        <v>92</v>
      </c>
      <c r="E537" t="s">
        <v>93</v>
      </c>
      <c r="F537" t="s">
        <v>92</v>
      </c>
      <c r="G537" cm="1">
        <f t="array" ref="G537">IF(OR(ISERROR($I$2),ISERROR($J$2),ISERROR($K$2)),0,IF(
    IF(SUMPRODUCT((TRIM(_xlfn.TEXTSPLIT(C537,"• "))&lt;&gt;"")*COUNTIF(J:J,SUBSTITUTE(TRIM(_xlfn.TEXTSPLIT(C537,"• ")),CHAR(10),"")))&gt;0,1,IF(C537="All",1,0))
    +
    IF(SUMPRODUCT((TRIM(_xlfn.TEXTSPLIT(E537,","))&lt;&gt;"")*COUNTIF(K:K,TRIM(_xlfn.TEXTSPLIT(E537,","))))&gt;0,1,IF(E537="All",1,0))
    +
    IF(SUMPRODUCT((TRIM(_xlfn.TEXTSPLIT(D537,"• "))&lt;&gt;"")*COUNTIF(I:I,SUBSTITUTE(TRIM(_xlfn.TEXTSPLIT(D537,"• ")),CHAR(10),"")))&gt;0,1,IF(D537="All",1,0))
    =3,
    1,
    IF(F537="All",1,0)
))</f>
        <v>0</v>
      </c>
      <c r="N537" t="e" vm="1">
        <f t="shared" si="152"/>
        <v>#VALUE!</v>
      </c>
      <c r="O537">
        <f t="shared" si="154"/>
        <v>0</v>
      </c>
      <c r="P537">
        <f t="shared" si="154"/>
        <v>0</v>
      </c>
      <c r="Q537">
        <f t="shared" si="154"/>
        <v>0</v>
      </c>
      <c r="R537">
        <f t="shared" si="154"/>
        <v>0</v>
      </c>
      <c r="S537">
        <f t="shared" si="154"/>
        <v>0</v>
      </c>
      <c r="W537" t="e" vm="1">
        <f t="shared" si="147"/>
        <v>#VALUE!</v>
      </c>
      <c r="Y537" t="e" vm="1">
        <f t="shared" si="153"/>
        <v>#VALUE!</v>
      </c>
      <c r="Z537">
        <f t="shared" si="153"/>
        <v>0</v>
      </c>
      <c r="AA537">
        <f t="shared" si="153"/>
        <v>0</v>
      </c>
      <c r="AB537">
        <f t="shared" si="153"/>
        <v>0</v>
      </c>
      <c r="AC537">
        <f t="shared" si="153"/>
        <v>0</v>
      </c>
      <c r="AD537" t="e" vm="1">
        <f t="shared" si="148"/>
        <v>#VALUE!</v>
      </c>
      <c r="AF537" s="175" t="e" vm="1">
        <f t="shared" si="149"/>
        <v>#VALUE!</v>
      </c>
      <c r="AG537" s="175">
        <f t="shared" si="149"/>
        <v>0</v>
      </c>
      <c r="AH537" t="e" vm="1">
        <f t="shared" si="155"/>
        <v>#VALUE!</v>
      </c>
    </row>
    <row r="538" spans="1:34">
      <c r="A538" t="s">
        <v>669</v>
      </c>
      <c r="B538" t="s">
        <v>669</v>
      </c>
      <c r="C538" s="172" t="s">
        <v>92</v>
      </c>
      <c r="D538" s="172" t="s">
        <v>92</v>
      </c>
      <c r="E538" t="s">
        <v>93</v>
      </c>
      <c r="F538" t="s">
        <v>92</v>
      </c>
      <c r="G538" cm="1">
        <f t="array" ref="G538">IF(OR(ISERROR($I$2),ISERROR($J$2),ISERROR($K$2)),0,IF(
    IF(SUMPRODUCT((TRIM(_xlfn.TEXTSPLIT(C538,"• "))&lt;&gt;"")*COUNTIF(J:J,SUBSTITUTE(TRIM(_xlfn.TEXTSPLIT(C538,"• ")),CHAR(10),"")))&gt;0,1,IF(C538="All",1,0))
    +
    IF(SUMPRODUCT((TRIM(_xlfn.TEXTSPLIT(E538,","))&lt;&gt;"")*COUNTIF(K:K,TRIM(_xlfn.TEXTSPLIT(E538,","))))&gt;0,1,IF(E538="All",1,0))
    +
    IF(SUMPRODUCT((TRIM(_xlfn.TEXTSPLIT(D538,"• "))&lt;&gt;"")*COUNTIF(I:I,SUBSTITUTE(TRIM(_xlfn.TEXTSPLIT(D538,"• ")),CHAR(10),"")))&gt;0,1,IF(D538="All",1,0))
    =3,
    1,
    IF(F538="All",1,0)
))</f>
        <v>0</v>
      </c>
      <c r="N538" t="e" vm="1">
        <f t="shared" si="152"/>
        <v>#VALUE!</v>
      </c>
      <c r="O538">
        <f t="shared" si="154"/>
        <v>0</v>
      </c>
      <c r="P538">
        <f t="shared" si="154"/>
        <v>0</v>
      </c>
      <c r="Q538">
        <f t="shared" si="154"/>
        <v>0</v>
      </c>
      <c r="R538">
        <f t="shared" si="154"/>
        <v>0</v>
      </c>
      <c r="S538">
        <f t="shared" si="154"/>
        <v>0</v>
      </c>
      <c r="W538" t="e" vm="1">
        <f t="shared" si="147"/>
        <v>#VALUE!</v>
      </c>
      <c r="Y538" t="e" vm="1">
        <f t="shared" si="153"/>
        <v>#VALUE!</v>
      </c>
      <c r="Z538">
        <f t="shared" si="153"/>
        <v>0</v>
      </c>
      <c r="AA538">
        <f t="shared" si="153"/>
        <v>0</v>
      </c>
      <c r="AB538">
        <f t="shared" si="153"/>
        <v>0</v>
      </c>
      <c r="AC538">
        <f t="shared" si="153"/>
        <v>0</v>
      </c>
      <c r="AD538" t="e" vm="1">
        <f t="shared" si="148"/>
        <v>#VALUE!</v>
      </c>
      <c r="AF538" s="175" t="e" vm="1">
        <f t="shared" si="149"/>
        <v>#VALUE!</v>
      </c>
      <c r="AG538" s="175">
        <f t="shared" si="149"/>
        <v>0</v>
      </c>
      <c r="AH538" t="e" vm="1">
        <f t="shared" si="155"/>
        <v>#VALUE!</v>
      </c>
    </row>
    <row r="539" spans="1:34">
      <c r="A539" t="s">
        <v>670</v>
      </c>
      <c r="B539" t="s">
        <v>670</v>
      </c>
      <c r="C539" s="172" t="s">
        <v>92</v>
      </c>
      <c r="D539" s="172" t="s">
        <v>92</v>
      </c>
      <c r="E539" t="s">
        <v>93</v>
      </c>
      <c r="F539" t="s">
        <v>92</v>
      </c>
      <c r="G539" cm="1">
        <f t="array" ref="G539">IF(OR(ISERROR($I$2),ISERROR($J$2),ISERROR($K$2)),0,IF(
    IF(SUMPRODUCT((TRIM(_xlfn.TEXTSPLIT(C539,"• "))&lt;&gt;"")*COUNTIF(J:J,SUBSTITUTE(TRIM(_xlfn.TEXTSPLIT(C539,"• ")),CHAR(10),"")))&gt;0,1,IF(C539="All",1,0))
    +
    IF(SUMPRODUCT((TRIM(_xlfn.TEXTSPLIT(E539,","))&lt;&gt;"")*COUNTIF(K:K,TRIM(_xlfn.TEXTSPLIT(E539,","))))&gt;0,1,IF(E539="All",1,0))
    +
    IF(SUMPRODUCT((TRIM(_xlfn.TEXTSPLIT(D539,"• "))&lt;&gt;"")*COUNTIF(I:I,SUBSTITUTE(TRIM(_xlfn.TEXTSPLIT(D539,"• ")),CHAR(10),"")))&gt;0,1,IF(D539="All",1,0))
    =3,
    1,
    IF(F539="All",1,0)
))</f>
        <v>0</v>
      </c>
      <c r="N539" t="e" vm="1">
        <f t="shared" ref="N539:N559" si="156">IF(N$1="",0,IF(ISNUMBER(SEARCH(N$1,$D539)),1,0))</f>
        <v>#VALUE!</v>
      </c>
      <c r="O539">
        <f t="shared" si="154"/>
        <v>0</v>
      </c>
      <c r="P539">
        <f t="shared" si="154"/>
        <v>0</v>
      </c>
      <c r="Q539">
        <f t="shared" si="154"/>
        <v>0</v>
      </c>
      <c r="R539">
        <f t="shared" si="154"/>
        <v>0</v>
      </c>
      <c r="S539">
        <f t="shared" si="154"/>
        <v>0</v>
      </c>
      <c r="W539" t="e" vm="1">
        <f t="shared" si="147"/>
        <v>#VALUE!</v>
      </c>
      <c r="Y539" t="e" vm="1">
        <f t="shared" si="153"/>
        <v>#VALUE!</v>
      </c>
      <c r="Z539">
        <f t="shared" si="153"/>
        <v>0</v>
      </c>
      <c r="AA539">
        <f t="shared" si="153"/>
        <v>0</v>
      </c>
      <c r="AB539">
        <f t="shared" si="153"/>
        <v>0</v>
      </c>
      <c r="AC539">
        <f t="shared" si="153"/>
        <v>0</v>
      </c>
      <c r="AD539" t="e" vm="1">
        <f t="shared" si="148"/>
        <v>#VALUE!</v>
      </c>
      <c r="AF539" s="175" t="e" vm="1">
        <f t="shared" si="149"/>
        <v>#VALUE!</v>
      </c>
      <c r="AG539" s="175">
        <f t="shared" si="149"/>
        <v>0</v>
      </c>
      <c r="AH539" t="e" vm="1">
        <f t="shared" si="155"/>
        <v>#VALUE!</v>
      </c>
    </row>
    <row r="540" spans="1:34">
      <c r="A540" t="s">
        <v>671</v>
      </c>
      <c r="B540" t="s">
        <v>671</v>
      </c>
      <c r="C540" s="172" t="s">
        <v>92</v>
      </c>
      <c r="D540" s="172" t="s">
        <v>92</v>
      </c>
      <c r="E540" t="s">
        <v>93</v>
      </c>
      <c r="F540" t="s">
        <v>92</v>
      </c>
      <c r="G540" cm="1">
        <f t="array" ref="G540">IF(OR(ISERROR($I$2),ISERROR($J$2),ISERROR($K$2)),0,IF(
    IF(SUMPRODUCT((TRIM(_xlfn.TEXTSPLIT(C540,"• "))&lt;&gt;"")*COUNTIF(J:J,SUBSTITUTE(TRIM(_xlfn.TEXTSPLIT(C540,"• ")),CHAR(10),"")))&gt;0,1,IF(C540="All",1,0))
    +
    IF(SUMPRODUCT((TRIM(_xlfn.TEXTSPLIT(E540,","))&lt;&gt;"")*COUNTIF(K:K,TRIM(_xlfn.TEXTSPLIT(E540,","))))&gt;0,1,IF(E540="All",1,0))
    +
    IF(SUMPRODUCT((TRIM(_xlfn.TEXTSPLIT(D540,"• "))&lt;&gt;"")*COUNTIF(I:I,SUBSTITUTE(TRIM(_xlfn.TEXTSPLIT(D540,"• ")),CHAR(10),"")))&gt;0,1,IF(D540="All",1,0))
    =3,
    1,
    IF(F540="All",1,0)
))</f>
        <v>0</v>
      </c>
      <c r="N540" t="e" vm="1">
        <f t="shared" si="156"/>
        <v>#VALUE!</v>
      </c>
      <c r="O540">
        <f t="shared" si="154"/>
        <v>0</v>
      </c>
      <c r="P540">
        <f t="shared" si="154"/>
        <v>0</v>
      </c>
      <c r="Q540">
        <f t="shared" si="154"/>
        <v>0</v>
      </c>
      <c r="R540">
        <f t="shared" si="154"/>
        <v>0</v>
      </c>
      <c r="S540">
        <f t="shared" si="154"/>
        <v>0</v>
      </c>
      <c r="W540" t="e" vm="1">
        <f t="shared" si="147"/>
        <v>#VALUE!</v>
      </c>
      <c r="Y540" t="e" vm="1">
        <f t="shared" si="153"/>
        <v>#VALUE!</v>
      </c>
      <c r="Z540">
        <f t="shared" si="153"/>
        <v>0</v>
      </c>
      <c r="AA540">
        <f t="shared" si="153"/>
        <v>0</v>
      </c>
      <c r="AB540">
        <f t="shared" si="153"/>
        <v>0</v>
      </c>
      <c r="AC540">
        <f t="shared" si="153"/>
        <v>0</v>
      </c>
      <c r="AD540" t="e" vm="1">
        <f t="shared" si="148"/>
        <v>#VALUE!</v>
      </c>
      <c r="AF540" s="175" t="e" vm="1">
        <f t="shared" si="149"/>
        <v>#VALUE!</v>
      </c>
      <c r="AG540" s="175">
        <f t="shared" si="149"/>
        <v>0</v>
      </c>
      <c r="AH540" t="e" vm="1">
        <f t="shared" ref="AH540:AH559" si="157">_xlfn.TEXTJOIN(",",TRUE,_xlfn._xlws.FILTER($AF$1:$AG$1,AF540:AG540,1))</f>
        <v>#VALUE!</v>
      </c>
    </row>
    <row r="541" spans="1:34" ht="41.45">
      <c r="A541" t="s">
        <v>672</v>
      </c>
      <c r="B541" t="s">
        <v>672</v>
      </c>
      <c r="C541" s="172" t="s">
        <v>590</v>
      </c>
      <c r="D541" s="172" t="s">
        <v>121</v>
      </c>
      <c r="E541" t="s">
        <v>263</v>
      </c>
      <c r="F541" t="s">
        <v>122</v>
      </c>
      <c r="G541" cm="1">
        <f t="array" ref="G541">IF(OR(ISERROR($I$2),ISERROR($J$2),ISERROR($K$2)),0,IF(
    IF(SUMPRODUCT((TRIM(_xlfn.TEXTSPLIT(C541,"• "))&lt;&gt;"")*COUNTIF(J:J,SUBSTITUTE(TRIM(_xlfn.TEXTSPLIT(C541,"• ")),CHAR(10),"")))&gt;0,1,IF(C541="All",1,0))
    +
    IF(SUMPRODUCT((TRIM(_xlfn.TEXTSPLIT(E541,","))&lt;&gt;"")*COUNTIF(K:K,TRIM(_xlfn.TEXTSPLIT(E541,","))))&gt;0,1,IF(E541="All",1,0))
    +
    IF(SUMPRODUCT((TRIM(_xlfn.TEXTSPLIT(D541,"• "))&lt;&gt;"")*COUNTIF(I:I,SUBSTITUTE(TRIM(_xlfn.TEXTSPLIT(D541,"• ")),CHAR(10),"")))&gt;0,1,IF(D541="All",1,0))
    =3,
    1,
    IF(F541="All",1,0)
))</f>
        <v>0</v>
      </c>
      <c r="N541" t="e" vm="1">
        <f t="shared" si="156"/>
        <v>#VALUE!</v>
      </c>
      <c r="O541">
        <f t="shared" si="154"/>
        <v>0</v>
      </c>
      <c r="P541">
        <f t="shared" si="154"/>
        <v>0</v>
      </c>
      <c r="Q541">
        <f t="shared" si="154"/>
        <v>0</v>
      </c>
      <c r="R541">
        <f t="shared" si="154"/>
        <v>0</v>
      </c>
      <c r="S541">
        <f t="shared" si="154"/>
        <v>0</v>
      </c>
      <c r="W541" t="e" vm="1">
        <f t="shared" si="147"/>
        <v>#VALUE!</v>
      </c>
      <c r="Y541" t="e" vm="1">
        <f t="shared" si="153"/>
        <v>#VALUE!</v>
      </c>
      <c r="Z541">
        <f t="shared" si="153"/>
        <v>0</v>
      </c>
      <c r="AA541">
        <f t="shared" si="153"/>
        <v>0</v>
      </c>
      <c r="AB541">
        <f t="shared" si="153"/>
        <v>0</v>
      </c>
      <c r="AC541">
        <f t="shared" si="153"/>
        <v>0</v>
      </c>
      <c r="AD541" t="e" vm="1">
        <f t="shared" si="148"/>
        <v>#VALUE!</v>
      </c>
      <c r="AF541" s="175" t="e" vm="1">
        <f t="shared" si="149"/>
        <v>#VALUE!</v>
      </c>
      <c r="AG541" s="175">
        <f t="shared" si="149"/>
        <v>0</v>
      </c>
      <c r="AH541" t="e" vm="1">
        <f t="shared" si="157"/>
        <v>#VALUE!</v>
      </c>
    </row>
    <row r="542" spans="1:34" ht="41.45">
      <c r="A542" t="s">
        <v>673</v>
      </c>
      <c r="B542" t="s">
        <v>673</v>
      </c>
      <c r="C542" s="172" t="s">
        <v>590</v>
      </c>
      <c r="D542" s="172" t="s">
        <v>121</v>
      </c>
      <c r="E542" t="s">
        <v>263</v>
      </c>
      <c r="F542" t="s">
        <v>122</v>
      </c>
      <c r="G542" cm="1">
        <f t="array" ref="G542">IF(OR(ISERROR($I$2),ISERROR($J$2),ISERROR($K$2)),0,IF(
    IF(SUMPRODUCT((TRIM(_xlfn.TEXTSPLIT(C542,"• "))&lt;&gt;"")*COUNTIF(J:J,SUBSTITUTE(TRIM(_xlfn.TEXTSPLIT(C542,"• ")),CHAR(10),"")))&gt;0,1,IF(C542="All",1,0))
    +
    IF(SUMPRODUCT((TRIM(_xlfn.TEXTSPLIT(E542,","))&lt;&gt;"")*COUNTIF(K:K,TRIM(_xlfn.TEXTSPLIT(E542,","))))&gt;0,1,IF(E542="All",1,0))
    +
    IF(SUMPRODUCT((TRIM(_xlfn.TEXTSPLIT(D542,"• "))&lt;&gt;"")*COUNTIF(I:I,SUBSTITUTE(TRIM(_xlfn.TEXTSPLIT(D542,"• ")),CHAR(10),"")))&gt;0,1,IF(D542="All",1,0))
    =3,
    1,
    IF(F542="All",1,0)
))</f>
        <v>0</v>
      </c>
      <c r="N542" t="e" vm="1">
        <f t="shared" si="156"/>
        <v>#VALUE!</v>
      </c>
      <c r="O542">
        <f t="shared" si="154"/>
        <v>0</v>
      </c>
      <c r="P542">
        <f t="shared" si="154"/>
        <v>0</v>
      </c>
      <c r="Q542">
        <f t="shared" si="154"/>
        <v>0</v>
      </c>
      <c r="R542">
        <f t="shared" si="154"/>
        <v>0</v>
      </c>
      <c r="S542">
        <f t="shared" si="154"/>
        <v>0</v>
      </c>
      <c r="W542" t="e" vm="1">
        <f t="shared" si="147"/>
        <v>#VALUE!</v>
      </c>
      <c r="Y542" t="e" vm="1">
        <f t="shared" si="153"/>
        <v>#VALUE!</v>
      </c>
      <c r="Z542">
        <f t="shared" si="153"/>
        <v>0</v>
      </c>
      <c r="AA542">
        <f t="shared" si="153"/>
        <v>0</v>
      </c>
      <c r="AB542">
        <f t="shared" si="153"/>
        <v>0</v>
      </c>
      <c r="AC542">
        <f t="shared" si="153"/>
        <v>0</v>
      </c>
      <c r="AD542" t="e" vm="1">
        <f t="shared" si="148"/>
        <v>#VALUE!</v>
      </c>
      <c r="AF542" s="175" t="e" vm="1">
        <f t="shared" si="149"/>
        <v>#VALUE!</v>
      </c>
      <c r="AG542" s="175">
        <f t="shared" si="149"/>
        <v>0</v>
      </c>
      <c r="AH542" t="e" vm="1">
        <f t="shared" si="157"/>
        <v>#VALUE!</v>
      </c>
    </row>
    <row r="543" spans="1:34" ht="41.45">
      <c r="A543" t="s">
        <v>674</v>
      </c>
      <c r="B543" t="s">
        <v>674</v>
      </c>
      <c r="C543" s="172" t="s">
        <v>590</v>
      </c>
      <c r="D543" s="172" t="s">
        <v>121</v>
      </c>
      <c r="E543" t="s">
        <v>263</v>
      </c>
      <c r="F543" t="s">
        <v>122</v>
      </c>
      <c r="G543" cm="1">
        <f t="array" ref="G543">IF(OR(ISERROR($I$2),ISERROR($J$2),ISERROR($K$2)),0,IF(
    IF(SUMPRODUCT((TRIM(_xlfn.TEXTSPLIT(C543,"• "))&lt;&gt;"")*COUNTIF(J:J,SUBSTITUTE(TRIM(_xlfn.TEXTSPLIT(C543,"• ")),CHAR(10),"")))&gt;0,1,IF(C543="All",1,0))
    +
    IF(SUMPRODUCT((TRIM(_xlfn.TEXTSPLIT(E543,","))&lt;&gt;"")*COUNTIF(K:K,TRIM(_xlfn.TEXTSPLIT(E543,","))))&gt;0,1,IF(E543="All",1,0))
    +
    IF(SUMPRODUCT((TRIM(_xlfn.TEXTSPLIT(D543,"• "))&lt;&gt;"")*COUNTIF(I:I,SUBSTITUTE(TRIM(_xlfn.TEXTSPLIT(D543,"• ")),CHAR(10),"")))&gt;0,1,IF(D543="All",1,0))
    =3,
    1,
    IF(F543="All",1,0)
))</f>
        <v>0</v>
      </c>
      <c r="N543" t="e" vm="1">
        <f t="shared" si="156"/>
        <v>#VALUE!</v>
      </c>
      <c r="O543">
        <f t="shared" ref="O543:S552" si="158">IF(O$1="",0,IF(ISNUMBER(SEARCH(O$1,$D543)),1,0))</f>
        <v>0</v>
      </c>
      <c r="P543">
        <f t="shared" si="158"/>
        <v>0</v>
      </c>
      <c r="Q543">
        <f t="shared" si="158"/>
        <v>0</v>
      </c>
      <c r="R543">
        <f t="shared" si="158"/>
        <v>0</v>
      </c>
      <c r="S543">
        <f t="shared" si="158"/>
        <v>0</v>
      </c>
      <c r="W543" t="e" vm="1">
        <f t="shared" si="147"/>
        <v>#VALUE!</v>
      </c>
      <c r="Y543" t="e" vm="1">
        <f t="shared" ref="Y543:AC559" si="159">IF(Y$1="",0,IF(ISNUMBER(SEARCH(Y$1,$C543)),1,0))</f>
        <v>#VALUE!</v>
      </c>
      <c r="Z543">
        <f t="shared" si="159"/>
        <v>0</v>
      </c>
      <c r="AA543">
        <f t="shared" si="159"/>
        <v>0</v>
      </c>
      <c r="AB543">
        <f t="shared" si="159"/>
        <v>0</v>
      </c>
      <c r="AC543">
        <f t="shared" si="159"/>
        <v>0</v>
      </c>
      <c r="AD543" t="e" vm="1">
        <f t="shared" si="148"/>
        <v>#VALUE!</v>
      </c>
      <c r="AF543" s="175" t="e" vm="1">
        <f t="shared" si="149"/>
        <v>#VALUE!</v>
      </c>
      <c r="AG543" s="175">
        <f t="shared" si="149"/>
        <v>0</v>
      </c>
      <c r="AH543" t="e" vm="1">
        <f t="shared" si="157"/>
        <v>#VALUE!</v>
      </c>
    </row>
    <row r="544" spans="1:34" ht="41.45">
      <c r="A544" t="s">
        <v>675</v>
      </c>
      <c r="B544" t="s">
        <v>675</v>
      </c>
      <c r="C544" s="172" t="s">
        <v>590</v>
      </c>
      <c r="D544" s="172" t="s">
        <v>121</v>
      </c>
      <c r="E544" t="s">
        <v>263</v>
      </c>
      <c r="F544" t="s">
        <v>122</v>
      </c>
      <c r="G544" cm="1">
        <f t="array" ref="G544">IF(OR(ISERROR($I$2),ISERROR($J$2),ISERROR($K$2)),0,IF(
    IF(SUMPRODUCT((TRIM(_xlfn.TEXTSPLIT(C544,"• "))&lt;&gt;"")*COUNTIF(J:J,SUBSTITUTE(TRIM(_xlfn.TEXTSPLIT(C544,"• ")),CHAR(10),"")))&gt;0,1,IF(C544="All",1,0))
    +
    IF(SUMPRODUCT((TRIM(_xlfn.TEXTSPLIT(E544,","))&lt;&gt;"")*COUNTIF(K:K,TRIM(_xlfn.TEXTSPLIT(E544,","))))&gt;0,1,IF(E544="All",1,0))
    +
    IF(SUMPRODUCT((TRIM(_xlfn.TEXTSPLIT(D544,"• "))&lt;&gt;"")*COUNTIF(I:I,SUBSTITUTE(TRIM(_xlfn.TEXTSPLIT(D544,"• ")),CHAR(10),"")))&gt;0,1,IF(D544="All",1,0))
    =3,
    1,
    IF(F544="All",1,0)
))</f>
        <v>0</v>
      </c>
      <c r="N544" t="e" vm="1">
        <f t="shared" si="156"/>
        <v>#VALUE!</v>
      </c>
      <c r="O544">
        <f t="shared" si="158"/>
        <v>0</v>
      </c>
      <c r="P544">
        <f t="shared" si="158"/>
        <v>0</v>
      </c>
      <c r="Q544">
        <f t="shared" si="158"/>
        <v>0</v>
      </c>
      <c r="R544">
        <f t="shared" si="158"/>
        <v>0</v>
      </c>
      <c r="S544">
        <f t="shared" si="158"/>
        <v>0</v>
      </c>
      <c r="W544" t="e" vm="1">
        <f t="shared" si="147"/>
        <v>#VALUE!</v>
      </c>
      <c r="Y544" t="e" vm="1">
        <f t="shared" si="159"/>
        <v>#VALUE!</v>
      </c>
      <c r="Z544">
        <f t="shared" si="159"/>
        <v>0</v>
      </c>
      <c r="AA544">
        <f t="shared" si="159"/>
        <v>0</v>
      </c>
      <c r="AB544">
        <f t="shared" si="159"/>
        <v>0</v>
      </c>
      <c r="AC544">
        <f t="shared" si="159"/>
        <v>0</v>
      </c>
      <c r="AD544" t="e" vm="1">
        <f t="shared" si="148"/>
        <v>#VALUE!</v>
      </c>
      <c r="AF544" s="175" t="e" vm="1">
        <f t="shared" si="149"/>
        <v>#VALUE!</v>
      </c>
      <c r="AG544" s="175">
        <f t="shared" si="149"/>
        <v>0</v>
      </c>
      <c r="AH544" t="e" vm="1">
        <f t="shared" si="157"/>
        <v>#VALUE!</v>
      </c>
    </row>
    <row r="545" spans="1:34" ht="41.45">
      <c r="A545" t="s">
        <v>676</v>
      </c>
      <c r="B545" t="s">
        <v>676</v>
      </c>
      <c r="C545" s="172" t="s">
        <v>590</v>
      </c>
      <c r="D545" s="172" t="s">
        <v>121</v>
      </c>
      <c r="E545" t="s">
        <v>263</v>
      </c>
      <c r="F545" t="s">
        <v>122</v>
      </c>
      <c r="G545" cm="1">
        <f t="array" ref="G545">IF(OR(ISERROR($I$2),ISERROR($J$2),ISERROR($K$2)),0,IF(
    IF(SUMPRODUCT((TRIM(_xlfn.TEXTSPLIT(C545,"• "))&lt;&gt;"")*COUNTIF(J:J,SUBSTITUTE(TRIM(_xlfn.TEXTSPLIT(C545,"• ")),CHAR(10),"")))&gt;0,1,IF(C545="All",1,0))
    +
    IF(SUMPRODUCT((TRIM(_xlfn.TEXTSPLIT(E545,","))&lt;&gt;"")*COUNTIF(K:K,TRIM(_xlfn.TEXTSPLIT(E545,","))))&gt;0,1,IF(E545="All",1,0))
    +
    IF(SUMPRODUCT((TRIM(_xlfn.TEXTSPLIT(D545,"• "))&lt;&gt;"")*COUNTIF(I:I,SUBSTITUTE(TRIM(_xlfn.TEXTSPLIT(D545,"• ")),CHAR(10),"")))&gt;0,1,IF(D545="All",1,0))
    =3,
    1,
    IF(F545="All",1,0)
))</f>
        <v>0</v>
      </c>
      <c r="N545" t="e" vm="1">
        <f t="shared" si="156"/>
        <v>#VALUE!</v>
      </c>
      <c r="O545">
        <f t="shared" si="158"/>
        <v>0</v>
      </c>
      <c r="P545">
        <f t="shared" si="158"/>
        <v>0</v>
      </c>
      <c r="Q545">
        <f t="shared" si="158"/>
        <v>0</v>
      </c>
      <c r="R545">
        <f t="shared" si="158"/>
        <v>0</v>
      </c>
      <c r="S545">
        <f t="shared" si="158"/>
        <v>0</v>
      </c>
      <c r="W545" t="e" vm="1">
        <f t="shared" si="147"/>
        <v>#VALUE!</v>
      </c>
      <c r="Y545" t="e" vm="1">
        <f t="shared" si="159"/>
        <v>#VALUE!</v>
      </c>
      <c r="Z545">
        <f t="shared" si="159"/>
        <v>0</v>
      </c>
      <c r="AA545">
        <f t="shared" si="159"/>
        <v>0</v>
      </c>
      <c r="AB545">
        <f t="shared" si="159"/>
        <v>0</v>
      </c>
      <c r="AC545">
        <f t="shared" si="159"/>
        <v>0</v>
      </c>
      <c r="AD545" t="e" vm="1">
        <f t="shared" si="148"/>
        <v>#VALUE!</v>
      </c>
      <c r="AF545" s="175" t="e" vm="1">
        <f t="shared" si="149"/>
        <v>#VALUE!</v>
      </c>
      <c r="AG545" s="175">
        <f t="shared" si="149"/>
        <v>0</v>
      </c>
      <c r="AH545" t="e" vm="1">
        <f t="shared" si="157"/>
        <v>#VALUE!</v>
      </c>
    </row>
    <row r="546" spans="1:34" ht="41.45">
      <c r="A546" t="s">
        <v>677</v>
      </c>
      <c r="B546" t="s">
        <v>677</v>
      </c>
      <c r="C546" s="172" t="s">
        <v>590</v>
      </c>
      <c r="D546" s="172" t="s">
        <v>121</v>
      </c>
      <c r="E546" t="s">
        <v>263</v>
      </c>
      <c r="F546" t="s">
        <v>122</v>
      </c>
      <c r="G546" cm="1">
        <f t="array" ref="G546">IF(OR(ISERROR($I$2),ISERROR($J$2),ISERROR($K$2)),0,IF(
    IF(SUMPRODUCT((TRIM(_xlfn.TEXTSPLIT(C546,"• "))&lt;&gt;"")*COUNTIF(J:J,SUBSTITUTE(TRIM(_xlfn.TEXTSPLIT(C546,"• ")),CHAR(10),"")))&gt;0,1,IF(C546="All",1,0))
    +
    IF(SUMPRODUCT((TRIM(_xlfn.TEXTSPLIT(E546,","))&lt;&gt;"")*COUNTIF(K:K,TRIM(_xlfn.TEXTSPLIT(E546,","))))&gt;0,1,IF(E546="All",1,0))
    +
    IF(SUMPRODUCT((TRIM(_xlfn.TEXTSPLIT(D546,"• "))&lt;&gt;"")*COUNTIF(I:I,SUBSTITUTE(TRIM(_xlfn.TEXTSPLIT(D546,"• ")),CHAR(10),"")))&gt;0,1,IF(D546="All",1,0))
    =3,
    1,
    IF(F546="All",1,0)
))</f>
        <v>0</v>
      </c>
      <c r="N546" t="e" vm="1">
        <f t="shared" si="156"/>
        <v>#VALUE!</v>
      </c>
      <c r="O546">
        <f t="shared" si="158"/>
        <v>0</v>
      </c>
      <c r="P546">
        <f t="shared" si="158"/>
        <v>0</v>
      </c>
      <c r="Q546">
        <f t="shared" si="158"/>
        <v>0</v>
      </c>
      <c r="R546">
        <f t="shared" si="158"/>
        <v>0</v>
      </c>
      <c r="S546">
        <f t="shared" si="158"/>
        <v>0</v>
      </c>
      <c r="W546" t="e" vm="1">
        <f t="shared" si="147"/>
        <v>#VALUE!</v>
      </c>
      <c r="Y546" t="e" vm="1">
        <f t="shared" si="159"/>
        <v>#VALUE!</v>
      </c>
      <c r="Z546">
        <f t="shared" si="159"/>
        <v>0</v>
      </c>
      <c r="AA546">
        <f t="shared" si="159"/>
        <v>0</v>
      </c>
      <c r="AB546">
        <f t="shared" si="159"/>
        <v>0</v>
      </c>
      <c r="AC546">
        <f t="shared" si="159"/>
        <v>0</v>
      </c>
      <c r="AD546" t="e" vm="1">
        <f t="shared" si="148"/>
        <v>#VALUE!</v>
      </c>
      <c r="AF546" s="175" t="e" vm="1">
        <f t="shared" si="149"/>
        <v>#VALUE!</v>
      </c>
      <c r="AG546" s="175">
        <f t="shared" si="149"/>
        <v>0</v>
      </c>
      <c r="AH546" t="e" vm="1">
        <f t="shared" si="157"/>
        <v>#VALUE!</v>
      </c>
    </row>
    <row r="547" spans="1:34" ht="41.45">
      <c r="A547" t="s">
        <v>678</v>
      </c>
      <c r="B547" t="s">
        <v>678</v>
      </c>
      <c r="C547" s="172" t="s">
        <v>590</v>
      </c>
      <c r="D547" s="172" t="s">
        <v>121</v>
      </c>
      <c r="E547" t="s">
        <v>263</v>
      </c>
      <c r="F547" t="s">
        <v>122</v>
      </c>
      <c r="G547" cm="1">
        <f t="array" ref="G547">IF(OR(ISERROR($I$2),ISERROR($J$2),ISERROR($K$2)),0,IF(
    IF(SUMPRODUCT((TRIM(_xlfn.TEXTSPLIT(C547,"• "))&lt;&gt;"")*COUNTIF(J:J,SUBSTITUTE(TRIM(_xlfn.TEXTSPLIT(C547,"• ")),CHAR(10),"")))&gt;0,1,IF(C547="All",1,0))
    +
    IF(SUMPRODUCT((TRIM(_xlfn.TEXTSPLIT(E547,","))&lt;&gt;"")*COUNTIF(K:K,TRIM(_xlfn.TEXTSPLIT(E547,","))))&gt;0,1,IF(E547="All",1,0))
    +
    IF(SUMPRODUCT((TRIM(_xlfn.TEXTSPLIT(D547,"• "))&lt;&gt;"")*COUNTIF(I:I,SUBSTITUTE(TRIM(_xlfn.TEXTSPLIT(D547,"• ")),CHAR(10),"")))&gt;0,1,IF(D547="All",1,0))
    =3,
    1,
    IF(F547="All",1,0)
))</f>
        <v>0</v>
      </c>
      <c r="N547" t="e" vm="1">
        <f t="shared" si="156"/>
        <v>#VALUE!</v>
      </c>
      <c r="O547">
        <f t="shared" si="158"/>
        <v>0</v>
      </c>
      <c r="P547">
        <f t="shared" si="158"/>
        <v>0</v>
      </c>
      <c r="Q547">
        <f t="shared" si="158"/>
        <v>0</v>
      </c>
      <c r="R547">
        <f t="shared" si="158"/>
        <v>0</v>
      </c>
      <c r="S547">
        <f t="shared" si="158"/>
        <v>0</v>
      </c>
      <c r="W547" t="e" vm="1">
        <f t="shared" si="147"/>
        <v>#VALUE!</v>
      </c>
      <c r="Y547" t="e" vm="1">
        <f t="shared" si="159"/>
        <v>#VALUE!</v>
      </c>
      <c r="Z547">
        <f t="shared" si="159"/>
        <v>0</v>
      </c>
      <c r="AA547">
        <f t="shared" si="159"/>
        <v>0</v>
      </c>
      <c r="AB547">
        <f t="shared" si="159"/>
        <v>0</v>
      </c>
      <c r="AC547">
        <f t="shared" si="159"/>
        <v>0</v>
      </c>
      <c r="AD547" t="e" vm="1">
        <f t="shared" si="148"/>
        <v>#VALUE!</v>
      </c>
      <c r="AF547" s="175" t="e" vm="1">
        <f t="shared" si="149"/>
        <v>#VALUE!</v>
      </c>
      <c r="AG547" s="175">
        <f t="shared" si="149"/>
        <v>0</v>
      </c>
      <c r="AH547" t="e" vm="1">
        <f t="shared" si="157"/>
        <v>#VALUE!</v>
      </c>
    </row>
    <row r="548" spans="1:34" ht="41.45">
      <c r="A548" t="s">
        <v>679</v>
      </c>
      <c r="B548" t="s">
        <v>679</v>
      </c>
      <c r="C548" s="172" t="s">
        <v>590</v>
      </c>
      <c r="D548" s="172" t="s">
        <v>121</v>
      </c>
      <c r="E548" t="s">
        <v>263</v>
      </c>
      <c r="F548" t="s">
        <v>122</v>
      </c>
      <c r="G548" cm="1">
        <f t="array" ref="G548">IF(OR(ISERROR($I$2),ISERROR($J$2),ISERROR($K$2)),0,IF(
    IF(SUMPRODUCT((TRIM(_xlfn.TEXTSPLIT(C548,"• "))&lt;&gt;"")*COUNTIF(J:J,SUBSTITUTE(TRIM(_xlfn.TEXTSPLIT(C548,"• ")),CHAR(10),"")))&gt;0,1,IF(C548="All",1,0))
    +
    IF(SUMPRODUCT((TRIM(_xlfn.TEXTSPLIT(E548,","))&lt;&gt;"")*COUNTIF(K:K,TRIM(_xlfn.TEXTSPLIT(E548,","))))&gt;0,1,IF(E548="All",1,0))
    +
    IF(SUMPRODUCT((TRIM(_xlfn.TEXTSPLIT(D548,"• "))&lt;&gt;"")*COUNTIF(I:I,SUBSTITUTE(TRIM(_xlfn.TEXTSPLIT(D548,"• ")),CHAR(10),"")))&gt;0,1,IF(D548="All",1,0))
    =3,
    1,
    IF(F548="All",1,0)
))</f>
        <v>0</v>
      </c>
      <c r="N548" t="e" vm="1">
        <f t="shared" si="156"/>
        <v>#VALUE!</v>
      </c>
      <c r="O548">
        <f t="shared" si="158"/>
        <v>0</v>
      </c>
      <c r="P548">
        <f t="shared" si="158"/>
        <v>0</v>
      </c>
      <c r="Q548">
        <f t="shared" si="158"/>
        <v>0</v>
      </c>
      <c r="R548">
        <f t="shared" si="158"/>
        <v>0</v>
      </c>
      <c r="S548">
        <f t="shared" si="158"/>
        <v>0</v>
      </c>
      <c r="W548" t="e" vm="1">
        <f t="shared" si="147"/>
        <v>#VALUE!</v>
      </c>
      <c r="Y548" t="e" vm="1">
        <f t="shared" si="159"/>
        <v>#VALUE!</v>
      </c>
      <c r="Z548">
        <f t="shared" si="159"/>
        <v>0</v>
      </c>
      <c r="AA548">
        <f t="shared" si="159"/>
        <v>0</v>
      </c>
      <c r="AB548">
        <f t="shared" si="159"/>
        <v>0</v>
      </c>
      <c r="AC548">
        <f t="shared" si="159"/>
        <v>0</v>
      </c>
      <c r="AD548" t="e" vm="1">
        <f t="shared" si="148"/>
        <v>#VALUE!</v>
      </c>
      <c r="AF548" s="175" t="e" vm="1">
        <f t="shared" si="149"/>
        <v>#VALUE!</v>
      </c>
      <c r="AG548" s="175">
        <f t="shared" si="149"/>
        <v>0</v>
      </c>
      <c r="AH548" t="e" vm="1">
        <f t="shared" si="157"/>
        <v>#VALUE!</v>
      </c>
    </row>
    <row r="549" spans="1:34" ht="41.45">
      <c r="A549" t="s">
        <v>680</v>
      </c>
      <c r="B549" t="s">
        <v>680</v>
      </c>
      <c r="C549" s="172" t="s">
        <v>590</v>
      </c>
      <c r="D549" s="172" t="s">
        <v>121</v>
      </c>
      <c r="E549" t="s">
        <v>263</v>
      </c>
      <c r="F549" t="s">
        <v>122</v>
      </c>
      <c r="G549" cm="1">
        <f t="array" ref="G549">IF(OR(ISERROR($I$2),ISERROR($J$2),ISERROR($K$2)),0,IF(
    IF(SUMPRODUCT((TRIM(_xlfn.TEXTSPLIT(C549,"• "))&lt;&gt;"")*COUNTIF(J:J,SUBSTITUTE(TRIM(_xlfn.TEXTSPLIT(C549,"• ")),CHAR(10),"")))&gt;0,1,IF(C549="All",1,0))
    +
    IF(SUMPRODUCT((TRIM(_xlfn.TEXTSPLIT(E549,","))&lt;&gt;"")*COUNTIF(K:K,TRIM(_xlfn.TEXTSPLIT(E549,","))))&gt;0,1,IF(E549="All",1,0))
    +
    IF(SUMPRODUCT((TRIM(_xlfn.TEXTSPLIT(D549,"• "))&lt;&gt;"")*COUNTIF(I:I,SUBSTITUTE(TRIM(_xlfn.TEXTSPLIT(D549,"• ")),CHAR(10),"")))&gt;0,1,IF(D549="All",1,0))
    =3,
    1,
    IF(F549="All",1,0)
))</f>
        <v>0</v>
      </c>
      <c r="N549" t="e" vm="1">
        <f t="shared" si="156"/>
        <v>#VALUE!</v>
      </c>
      <c r="O549">
        <f t="shared" si="158"/>
        <v>0</v>
      </c>
      <c r="P549">
        <f t="shared" si="158"/>
        <v>0</v>
      </c>
      <c r="Q549">
        <f t="shared" si="158"/>
        <v>0</v>
      </c>
      <c r="R549">
        <f t="shared" si="158"/>
        <v>0</v>
      </c>
      <c r="S549">
        <f t="shared" si="158"/>
        <v>0</v>
      </c>
      <c r="W549" t="e" vm="1">
        <f t="shared" si="147"/>
        <v>#VALUE!</v>
      </c>
      <c r="Y549" t="e" vm="1">
        <f t="shared" si="159"/>
        <v>#VALUE!</v>
      </c>
      <c r="Z549">
        <f t="shared" si="159"/>
        <v>0</v>
      </c>
      <c r="AA549">
        <f t="shared" si="159"/>
        <v>0</v>
      </c>
      <c r="AB549">
        <f t="shared" si="159"/>
        <v>0</v>
      </c>
      <c r="AC549">
        <f t="shared" si="159"/>
        <v>0</v>
      </c>
      <c r="AD549" t="e" vm="1">
        <f t="shared" si="148"/>
        <v>#VALUE!</v>
      </c>
      <c r="AF549" s="175" t="e" vm="1">
        <f t="shared" si="149"/>
        <v>#VALUE!</v>
      </c>
      <c r="AG549" s="175">
        <f t="shared" si="149"/>
        <v>0</v>
      </c>
      <c r="AH549" t="e" vm="1">
        <f t="shared" si="157"/>
        <v>#VALUE!</v>
      </c>
    </row>
    <row r="550" spans="1:34" ht="41.45">
      <c r="A550" t="s">
        <v>681</v>
      </c>
      <c r="B550" t="s">
        <v>681</v>
      </c>
      <c r="C550" s="172" t="s">
        <v>590</v>
      </c>
      <c r="D550" s="172" t="s">
        <v>121</v>
      </c>
      <c r="E550" t="s">
        <v>263</v>
      </c>
      <c r="F550" t="s">
        <v>122</v>
      </c>
      <c r="G550" cm="1">
        <f t="array" ref="G550">IF(OR(ISERROR($I$2),ISERROR($J$2),ISERROR($K$2)),0,IF(
    IF(SUMPRODUCT((TRIM(_xlfn.TEXTSPLIT(C550,"• "))&lt;&gt;"")*COUNTIF(J:J,SUBSTITUTE(TRIM(_xlfn.TEXTSPLIT(C550,"• ")),CHAR(10),"")))&gt;0,1,IF(C550="All",1,0))
    +
    IF(SUMPRODUCT((TRIM(_xlfn.TEXTSPLIT(E550,","))&lt;&gt;"")*COUNTIF(K:K,TRIM(_xlfn.TEXTSPLIT(E550,","))))&gt;0,1,IF(E550="All",1,0))
    +
    IF(SUMPRODUCT((TRIM(_xlfn.TEXTSPLIT(D550,"• "))&lt;&gt;"")*COUNTIF(I:I,SUBSTITUTE(TRIM(_xlfn.TEXTSPLIT(D550,"• ")),CHAR(10),"")))&gt;0,1,IF(D550="All",1,0))
    =3,
    1,
    IF(F550="All",1,0)
))</f>
        <v>0</v>
      </c>
      <c r="N550" t="e" vm="1">
        <f t="shared" si="156"/>
        <v>#VALUE!</v>
      </c>
      <c r="O550">
        <f t="shared" si="158"/>
        <v>0</v>
      </c>
      <c r="P550">
        <f t="shared" si="158"/>
        <v>0</v>
      </c>
      <c r="Q550">
        <f t="shared" si="158"/>
        <v>0</v>
      </c>
      <c r="R550">
        <f t="shared" si="158"/>
        <v>0</v>
      </c>
      <c r="S550">
        <f t="shared" si="158"/>
        <v>0</v>
      </c>
      <c r="W550" t="e" vm="1">
        <f t="shared" si="147"/>
        <v>#VALUE!</v>
      </c>
      <c r="Y550" t="e" vm="1">
        <f t="shared" si="159"/>
        <v>#VALUE!</v>
      </c>
      <c r="Z550">
        <f t="shared" si="159"/>
        <v>0</v>
      </c>
      <c r="AA550">
        <f t="shared" si="159"/>
        <v>0</v>
      </c>
      <c r="AB550">
        <f t="shared" si="159"/>
        <v>0</v>
      </c>
      <c r="AC550">
        <f t="shared" si="159"/>
        <v>0</v>
      </c>
      <c r="AD550" t="e" vm="1">
        <f t="shared" si="148"/>
        <v>#VALUE!</v>
      </c>
      <c r="AF550" s="175" t="e" vm="1">
        <f t="shared" si="149"/>
        <v>#VALUE!</v>
      </c>
      <c r="AG550" s="175">
        <f t="shared" si="149"/>
        <v>0</v>
      </c>
      <c r="AH550" t="e" vm="1">
        <f t="shared" si="157"/>
        <v>#VALUE!</v>
      </c>
    </row>
    <row r="551" spans="1:34" ht="41.45">
      <c r="A551" t="s">
        <v>682</v>
      </c>
      <c r="B551" t="s">
        <v>682</v>
      </c>
      <c r="C551" s="172" t="s">
        <v>590</v>
      </c>
      <c r="D551" s="172" t="s">
        <v>121</v>
      </c>
      <c r="E551" t="s">
        <v>263</v>
      </c>
      <c r="F551" t="s">
        <v>122</v>
      </c>
      <c r="G551" cm="1">
        <f t="array" ref="G551">IF(OR(ISERROR($I$2),ISERROR($J$2),ISERROR($K$2)),0,IF(
    IF(SUMPRODUCT((TRIM(_xlfn.TEXTSPLIT(C551,"• "))&lt;&gt;"")*COUNTIF(J:J,SUBSTITUTE(TRIM(_xlfn.TEXTSPLIT(C551,"• ")),CHAR(10),"")))&gt;0,1,IF(C551="All",1,0))
    +
    IF(SUMPRODUCT((TRIM(_xlfn.TEXTSPLIT(E551,","))&lt;&gt;"")*COUNTIF(K:K,TRIM(_xlfn.TEXTSPLIT(E551,","))))&gt;0,1,IF(E551="All",1,0))
    +
    IF(SUMPRODUCT((TRIM(_xlfn.TEXTSPLIT(D551,"• "))&lt;&gt;"")*COUNTIF(I:I,SUBSTITUTE(TRIM(_xlfn.TEXTSPLIT(D551,"• ")),CHAR(10),"")))&gt;0,1,IF(D551="All",1,0))
    =3,
    1,
    IF(F551="All",1,0)
))</f>
        <v>0</v>
      </c>
      <c r="N551" t="e" vm="1">
        <f t="shared" si="156"/>
        <v>#VALUE!</v>
      </c>
      <c r="O551">
        <f t="shared" si="158"/>
        <v>0</v>
      </c>
      <c r="P551">
        <f t="shared" si="158"/>
        <v>0</v>
      </c>
      <c r="Q551">
        <f t="shared" si="158"/>
        <v>0</v>
      </c>
      <c r="R551">
        <f t="shared" si="158"/>
        <v>0</v>
      </c>
      <c r="S551">
        <f t="shared" si="158"/>
        <v>0</v>
      </c>
      <c r="W551" t="e" vm="1">
        <f t="shared" si="147"/>
        <v>#VALUE!</v>
      </c>
      <c r="Y551" t="e" vm="1">
        <f t="shared" si="159"/>
        <v>#VALUE!</v>
      </c>
      <c r="Z551">
        <f t="shared" si="159"/>
        <v>0</v>
      </c>
      <c r="AA551">
        <f t="shared" si="159"/>
        <v>0</v>
      </c>
      <c r="AB551">
        <f t="shared" si="159"/>
        <v>0</v>
      </c>
      <c r="AC551">
        <f t="shared" si="159"/>
        <v>0</v>
      </c>
      <c r="AD551" t="e" vm="1">
        <f t="shared" si="148"/>
        <v>#VALUE!</v>
      </c>
      <c r="AF551" s="175" t="e" vm="1">
        <f t="shared" si="149"/>
        <v>#VALUE!</v>
      </c>
      <c r="AG551" s="175">
        <f t="shared" si="149"/>
        <v>0</v>
      </c>
      <c r="AH551" t="e" vm="1">
        <f t="shared" si="157"/>
        <v>#VALUE!</v>
      </c>
    </row>
    <row r="552" spans="1:34" ht="41.45">
      <c r="A552" t="s">
        <v>683</v>
      </c>
      <c r="B552" t="s">
        <v>684</v>
      </c>
      <c r="C552" s="172" t="s">
        <v>590</v>
      </c>
      <c r="D552" s="172" t="s">
        <v>121</v>
      </c>
      <c r="E552" t="s">
        <v>263</v>
      </c>
      <c r="F552" t="s">
        <v>122</v>
      </c>
      <c r="G552" cm="1">
        <f t="array" ref="G552">IF(OR(ISERROR($I$2),ISERROR($J$2),ISERROR($K$2)),0,IF(
    IF(SUMPRODUCT((TRIM(_xlfn.TEXTSPLIT(C552,"• "))&lt;&gt;"")*COUNTIF(J:J,SUBSTITUTE(TRIM(_xlfn.TEXTSPLIT(C552,"• ")),CHAR(10),"")))&gt;0,1,IF(C552="All",1,0))
    +
    IF(SUMPRODUCT((TRIM(_xlfn.TEXTSPLIT(E552,","))&lt;&gt;"")*COUNTIF(K:K,TRIM(_xlfn.TEXTSPLIT(E552,","))))&gt;0,1,IF(E552="All",1,0))
    +
    IF(SUMPRODUCT((TRIM(_xlfn.TEXTSPLIT(D552,"• "))&lt;&gt;"")*COUNTIF(I:I,SUBSTITUTE(TRIM(_xlfn.TEXTSPLIT(D552,"• ")),CHAR(10),"")))&gt;0,1,IF(D552="All",1,0))
    =3,
    1,
    IF(F552="All",1,0)
))</f>
        <v>0</v>
      </c>
      <c r="N552" t="e" vm="1">
        <f t="shared" si="156"/>
        <v>#VALUE!</v>
      </c>
      <c r="O552">
        <f t="shared" si="158"/>
        <v>0</v>
      </c>
      <c r="P552">
        <f t="shared" si="158"/>
        <v>0</v>
      </c>
      <c r="Q552">
        <f t="shared" si="158"/>
        <v>0</v>
      </c>
      <c r="R552">
        <f t="shared" si="158"/>
        <v>0</v>
      </c>
      <c r="S552">
        <f t="shared" si="158"/>
        <v>0</v>
      </c>
      <c r="W552" t="e" vm="1">
        <f t="shared" si="147"/>
        <v>#VALUE!</v>
      </c>
      <c r="Y552" t="e" vm="1">
        <f t="shared" si="159"/>
        <v>#VALUE!</v>
      </c>
      <c r="Z552">
        <f t="shared" si="159"/>
        <v>0</v>
      </c>
      <c r="AA552">
        <f t="shared" si="159"/>
        <v>0</v>
      </c>
      <c r="AB552">
        <f t="shared" si="159"/>
        <v>0</v>
      </c>
      <c r="AC552">
        <f t="shared" si="159"/>
        <v>0</v>
      </c>
      <c r="AD552" t="e" vm="1">
        <f t="shared" si="148"/>
        <v>#VALUE!</v>
      </c>
      <c r="AF552" s="175" t="e" vm="1">
        <f t="shared" si="149"/>
        <v>#VALUE!</v>
      </c>
      <c r="AG552" s="175">
        <f t="shared" si="149"/>
        <v>0</v>
      </c>
      <c r="AH552" t="e" vm="1">
        <f t="shared" si="157"/>
        <v>#VALUE!</v>
      </c>
    </row>
    <row r="553" spans="1:34" ht="41.45">
      <c r="A553" t="s">
        <v>683</v>
      </c>
      <c r="B553" t="s">
        <v>685</v>
      </c>
      <c r="C553" s="172" t="s">
        <v>590</v>
      </c>
      <c r="D553" s="172" t="s">
        <v>121</v>
      </c>
      <c r="E553" t="s">
        <v>263</v>
      </c>
      <c r="F553" t="s">
        <v>122</v>
      </c>
      <c r="G553" cm="1">
        <f t="array" ref="G553">IF(OR(ISERROR($I$2),ISERROR($J$2),ISERROR($K$2)),0,IF(
    IF(SUMPRODUCT((TRIM(_xlfn.TEXTSPLIT(C553,"• "))&lt;&gt;"")*COUNTIF(J:J,SUBSTITUTE(TRIM(_xlfn.TEXTSPLIT(C553,"• ")),CHAR(10),"")))&gt;0,1,IF(C553="All",1,0))
    +
    IF(SUMPRODUCT((TRIM(_xlfn.TEXTSPLIT(E553,","))&lt;&gt;"")*COUNTIF(K:K,TRIM(_xlfn.TEXTSPLIT(E553,","))))&gt;0,1,IF(E553="All",1,0))
    +
    IF(SUMPRODUCT((TRIM(_xlfn.TEXTSPLIT(D553,"• "))&lt;&gt;"")*COUNTIF(I:I,SUBSTITUTE(TRIM(_xlfn.TEXTSPLIT(D553,"• ")),CHAR(10),"")))&gt;0,1,IF(D553="All",1,0))
    =3,
    1,
    IF(F553="All",1,0)
))</f>
        <v>0</v>
      </c>
      <c r="N553" t="e" vm="1">
        <f t="shared" si="156"/>
        <v>#VALUE!</v>
      </c>
      <c r="O553">
        <f t="shared" ref="O553:S559" si="160">IF(O$1="",0,IF(ISNUMBER(SEARCH(O$1,$D553)),1,0))</f>
        <v>0</v>
      </c>
      <c r="P553">
        <f t="shared" si="160"/>
        <v>0</v>
      </c>
      <c r="Q553">
        <f t="shared" si="160"/>
        <v>0</v>
      </c>
      <c r="R553">
        <f t="shared" si="160"/>
        <v>0</v>
      </c>
      <c r="S553">
        <f t="shared" si="160"/>
        <v>0</v>
      </c>
      <c r="W553" t="e" vm="1">
        <f t="shared" si="147"/>
        <v>#VALUE!</v>
      </c>
      <c r="Y553" t="e" vm="1">
        <f t="shared" si="159"/>
        <v>#VALUE!</v>
      </c>
      <c r="Z553">
        <f t="shared" si="159"/>
        <v>0</v>
      </c>
      <c r="AA553">
        <f t="shared" si="159"/>
        <v>0</v>
      </c>
      <c r="AB553">
        <f t="shared" si="159"/>
        <v>0</v>
      </c>
      <c r="AC553">
        <f t="shared" si="159"/>
        <v>0</v>
      </c>
      <c r="AD553" t="e" vm="1">
        <f t="shared" si="148"/>
        <v>#VALUE!</v>
      </c>
      <c r="AF553" s="175" t="e" vm="1">
        <f t="shared" si="149"/>
        <v>#VALUE!</v>
      </c>
      <c r="AG553" s="175">
        <f t="shared" si="149"/>
        <v>0</v>
      </c>
      <c r="AH553" t="e" vm="1">
        <f t="shared" si="157"/>
        <v>#VALUE!</v>
      </c>
    </row>
    <row r="554" spans="1:34" ht="41.45">
      <c r="A554" t="s">
        <v>683</v>
      </c>
      <c r="B554" t="s">
        <v>686</v>
      </c>
      <c r="C554" s="172" t="s">
        <v>590</v>
      </c>
      <c r="D554" s="172" t="s">
        <v>121</v>
      </c>
      <c r="E554" t="s">
        <v>263</v>
      </c>
      <c r="F554" t="s">
        <v>122</v>
      </c>
      <c r="G554" cm="1">
        <f t="array" ref="G554">IF(OR(ISERROR($I$2),ISERROR($J$2),ISERROR($K$2)),0,IF(
    IF(SUMPRODUCT((TRIM(_xlfn.TEXTSPLIT(C554,"• "))&lt;&gt;"")*COUNTIF(J:J,SUBSTITUTE(TRIM(_xlfn.TEXTSPLIT(C554,"• ")),CHAR(10),"")))&gt;0,1,IF(C554="All",1,0))
    +
    IF(SUMPRODUCT((TRIM(_xlfn.TEXTSPLIT(E554,","))&lt;&gt;"")*COUNTIF(K:K,TRIM(_xlfn.TEXTSPLIT(E554,","))))&gt;0,1,IF(E554="All",1,0))
    +
    IF(SUMPRODUCT((TRIM(_xlfn.TEXTSPLIT(D554,"• "))&lt;&gt;"")*COUNTIF(I:I,SUBSTITUTE(TRIM(_xlfn.TEXTSPLIT(D554,"• ")),CHAR(10),"")))&gt;0,1,IF(D554="All",1,0))
    =3,
    1,
    IF(F554="All",1,0)
))</f>
        <v>0</v>
      </c>
      <c r="N554" t="e" vm="1">
        <f t="shared" si="156"/>
        <v>#VALUE!</v>
      </c>
      <c r="O554">
        <f t="shared" si="160"/>
        <v>0</v>
      </c>
      <c r="P554">
        <f t="shared" si="160"/>
        <v>0</v>
      </c>
      <c r="Q554">
        <f t="shared" si="160"/>
        <v>0</v>
      </c>
      <c r="R554">
        <f t="shared" si="160"/>
        <v>0</v>
      </c>
      <c r="S554">
        <f t="shared" si="160"/>
        <v>0</v>
      </c>
      <c r="W554" t="e" vm="1">
        <f t="shared" si="147"/>
        <v>#VALUE!</v>
      </c>
      <c r="Y554" t="e" vm="1">
        <f t="shared" si="159"/>
        <v>#VALUE!</v>
      </c>
      <c r="Z554">
        <f t="shared" si="159"/>
        <v>0</v>
      </c>
      <c r="AA554">
        <f t="shared" si="159"/>
        <v>0</v>
      </c>
      <c r="AB554">
        <f t="shared" si="159"/>
        <v>0</v>
      </c>
      <c r="AC554">
        <f t="shared" si="159"/>
        <v>0</v>
      </c>
      <c r="AD554" t="e" vm="1">
        <f t="shared" si="148"/>
        <v>#VALUE!</v>
      </c>
      <c r="AF554" s="175" t="e" vm="1">
        <f t="shared" si="149"/>
        <v>#VALUE!</v>
      </c>
      <c r="AG554" s="175">
        <f t="shared" si="149"/>
        <v>0</v>
      </c>
      <c r="AH554" t="e" vm="1">
        <f t="shared" si="157"/>
        <v>#VALUE!</v>
      </c>
    </row>
    <row r="555" spans="1:34" ht="41.45">
      <c r="A555" t="s">
        <v>683</v>
      </c>
      <c r="B555" t="s">
        <v>687</v>
      </c>
      <c r="C555" s="172" t="s">
        <v>590</v>
      </c>
      <c r="D555" s="172" t="s">
        <v>121</v>
      </c>
      <c r="E555" t="s">
        <v>263</v>
      </c>
      <c r="F555" t="s">
        <v>122</v>
      </c>
      <c r="G555" cm="1">
        <f t="array" ref="G555">IF(OR(ISERROR($I$2),ISERROR($J$2),ISERROR($K$2)),0,IF(
    IF(SUMPRODUCT((TRIM(_xlfn.TEXTSPLIT(C555,"• "))&lt;&gt;"")*COUNTIF(J:J,SUBSTITUTE(TRIM(_xlfn.TEXTSPLIT(C555,"• ")),CHAR(10),"")))&gt;0,1,IF(C555="All",1,0))
    +
    IF(SUMPRODUCT((TRIM(_xlfn.TEXTSPLIT(E555,","))&lt;&gt;"")*COUNTIF(K:K,TRIM(_xlfn.TEXTSPLIT(E555,","))))&gt;0,1,IF(E555="All",1,0))
    +
    IF(SUMPRODUCT((TRIM(_xlfn.TEXTSPLIT(D555,"• "))&lt;&gt;"")*COUNTIF(I:I,SUBSTITUTE(TRIM(_xlfn.TEXTSPLIT(D555,"• ")),CHAR(10),"")))&gt;0,1,IF(D555="All",1,0))
    =3,
    1,
    IF(F555="All",1,0)
))</f>
        <v>0</v>
      </c>
      <c r="N555" t="e" vm="1">
        <f t="shared" si="156"/>
        <v>#VALUE!</v>
      </c>
      <c r="O555">
        <f t="shared" si="160"/>
        <v>0</v>
      </c>
      <c r="P555">
        <f t="shared" si="160"/>
        <v>0</v>
      </c>
      <c r="Q555">
        <f t="shared" si="160"/>
        <v>0</v>
      </c>
      <c r="R555">
        <f t="shared" si="160"/>
        <v>0</v>
      </c>
      <c r="S555">
        <f t="shared" si="160"/>
        <v>0</v>
      </c>
      <c r="W555" t="e" vm="1">
        <f t="shared" si="147"/>
        <v>#VALUE!</v>
      </c>
      <c r="Y555" t="e" vm="1">
        <f t="shared" si="159"/>
        <v>#VALUE!</v>
      </c>
      <c r="Z555">
        <f t="shared" si="159"/>
        <v>0</v>
      </c>
      <c r="AA555">
        <f t="shared" si="159"/>
        <v>0</v>
      </c>
      <c r="AB555">
        <f t="shared" si="159"/>
        <v>0</v>
      </c>
      <c r="AC555">
        <f t="shared" si="159"/>
        <v>0</v>
      </c>
      <c r="AD555" t="e" vm="1">
        <f t="shared" si="148"/>
        <v>#VALUE!</v>
      </c>
      <c r="AF555" s="175" t="e" vm="1">
        <f t="shared" si="149"/>
        <v>#VALUE!</v>
      </c>
      <c r="AG555" s="175">
        <f t="shared" si="149"/>
        <v>0</v>
      </c>
      <c r="AH555" t="e" vm="1">
        <f t="shared" si="157"/>
        <v>#VALUE!</v>
      </c>
    </row>
    <row r="556" spans="1:34" ht="41.45">
      <c r="A556" t="s">
        <v>683</v>
      </c>
      <c r="B556" t="s">
        <v>688</v>
      </c>
      <c r="C556" s="172" t="s">
        <v>590</v>
      </c>
      <c r="D556" s="172" t="s">
        <v>121</v>
      </c>
      <c r="E556" t="s">
        <v>263</v>
      </c>
      <c r="F556" t="s">
        <v>122</v>
      </c>
      <c r="G556" cm="1">
        <f t="array" ref="G556">IF(OR(ISERROR($I$2),ISERROR($J$2),ISERROR($K$2)),0,IF(
    IF(SUMPRODUCT((TRIM(_xlfn.TEXTSPLIT(C556,"• "))&lt;&gt;"")*COUNTIF(J:J,SUBSTITUTE(TRIM(_xlfn.TEXTSPLIT(C556,"• ")),CHAR(10),"")))&gt;0,1,IF(C556="All",1,0))
    +
    IF(SUMPRODUCT((TRIM(_xlfn.TEXTSPLIT(E556,","))&lt;&gt;"")*COUNTIF(K:K,TRIM(_xlfn.TEXTSPLIT(E556,","))))&gt;0,1,IF(E556="All",1,0))
    +
    IF(SUMPRODUCT((TRIM(_xlfn.TEXTSPLIT(D556,"• "))&lt;&gt;"")*COUNTIF(I:I,SUBSTITUTE(TRIM(_xlfn.TEXTSPLIT(D556,"• ")),CHAR(10),"")))&gt;0,1,IF(D556="All",1,0))
    =3,
    1,
    IF(F556="All",1,0)
))</f>
        <v>0</v>
      </c>
      <c r="N556" t="e" vm="1">
        <f t="shared" si="156"/>
        <v>#VALUE!</v>
      </c>
      <c r="O556">
        <f t="shared" si="160"/>
        <v>0</v>
      </c>
      <c r="P556">
        <f t="shared" si="160"/>
        <v>0</v>
      </c>
      <c r="Q556">
        <f t="shared" si="160"/>
        <v>0</v>
      </c>
      <c r="R556">
        <f t="shared" si="160"/>
        <v>0</v>
      </c>
      <c r="S556">
        <f t="shared" si="160"/>
        <v>0</v>
      </c>
      <c r="W556" t="e" vm="1">
        <f t="shared" si="147"/>
        <v>#VALUE!</v>
      </c>
      <c r="Y556" t="e" vm="1">
        <f t="shared" si="159"/>
        <v>#VALUE!</v>
      </c>
      <c r="Z556">
        <f t="shared" si="159"/>
        <v>0</v>
      </c>
      <c r="AA556">
        <f t="shared" si="159"/>
        <v>0</v>
      </c>
      <c r="AB556">
        <f t="shared" si="159"/>
        <v>0</v>
      </c>
      <c r="AC556">
        <f t="shared" si="159"/>
        <v>0</v>
      </c>
      <c r="AD556" t="e" vm="1">
        <f t="shared" si="148"/>
        <v>#VALUE!</v>
      </c>
      <c r="AF556" s="175" t="e" vm="1">
        <f t="shared" si="149"/>
        <v>#VALUE!</v>
      </c>
      <c r="AG556" s="175">
        <f t="shared" si="149"/>
        <v>0</v>
      </c>
      <c r="AH556" t="e" vm="1">
        <f t="shared" si="157"/>
        <v>#VALUE!</v>
      </c>
    </row>
    <row r="557" spans="1:34" ht="41.45">
      <c r="A557" t="s">
        <v>689</v>
      </c>
      <c r="B557" t="s">
        <v>689</v>
      </c>
      <c r="C557" s="172" t="s">
        <v>590</v>
      </c>
      <c r="D557" s="172" t="s">
        <v>121</v>
      </c>
      <c r="E557" t="s">
        <v>263</v>
      </c>
      <c r="F557" t="s">
        <v>122</v>
      </c>
      <c r="G557" cm="1">
        <f t="array" ref="G557">IF(OR(ISERROR($I$2),ISERROR($J$2),ISERROR($K$2)),0,IF(
    IF(SUMPRODUCT((TRIM(_xlfn.TEXTSPLIT(C557,"• "))&lt;&gt;"")*COUNTIF(J:J,SUBSTITUTE(TRIM(_xlfn.TEXTSPLIT(C557,"• ")),CHAR(10),"")))&gt;0,1,IF(C557="All",1,0))
    +
    IF(SUMPRODUCT((TRIM(_xlfn.TEXTSPLIT(E557,","))&lt;&gt;"")*COUNTIF(K:K,TRIM(_xlfn.TEXTSPLIT(E557,","))))&gt;0,1,IF(E557="All",1,0))
    +
    IF(SUMPRODUCT((TRIM(_xlfn.TEXTSPLIT(D557,"• "))&lt;&gt;"")*COUNTIF(I:I,SUBSTITUTE(TRIM(_xlfn.TEXTSPLIT(D557,"• ")),CHAR(10),"")))&gt;0,1,IF(D557="All",1,0))
    =3,
    1,
    IF(F557="All",1,0)
))</f>
        <v>0</v>
      </c>
      <c r="N557" t="e" vm="1">
        <f t="shared" si="156"/>
        <v>#VALUE!</v>
      </c>
      <c r="O557">
        <f t="shared" si="160"/>
        <v>0</v>
      </c>
      <c r="P557">
        <f t="shared" si="160"/>
        <v>0</v>
      </c>
      <c r="Q557">
        <f t="shared" si="160"/>
        <v>0</v>
      </c>
      <c r="R557">
        <f t="shared" si="160"/>
        <v>0</v>
      </c>
      <c r="S557">
        <f t="shared" si="160"/>
        <v>0</v>
      </c>
      <c r="W557" t="e" vm="1">
        <f t="shared" si="147"/>
        <v>#VALUE!</v>
      </c>
      <c r="Y557" t="e" vm="1">
        <f t="shared" si="159"/>
        <v>#VALUE!</v>
      </c>
      <c r="Z557">
        <f t="shared" si="159"/>
        <v>0</v>
      </c>
      <c r="AA557">
        <f t="shared" si="159"/>
        <v>0</v>
      </c>
      <c r="AB557">
        <f t="shared" si="159"/>
        <v>0</v>
      </c>
      <c r="AC557">
        <f t="shared" si="159"/>
        <v>0</v>
      </c>
      <c r="AD557" t="e" vm="1">
        <f t="shared" si="148"/>
        <v>#VALUE!</v>
      </c>
      <c r="AF557" s="175" t="e" vm="1">
        <f t="shared" si="149"/>
        <v>#VALUE!</v>
      </c>
      <c r="AG557" s="175">
        <f t="shared" si="149"/>
        <v>0</v>
      </c>
      <c r="AH557" t="e" vm="1">
        <f t="shared" si="157"/>
        <v>#VALUE!</v>
      </c>
    </row>
    <row r="558" spans="1:34" ht="41.45">
      <c r="A558" t="s">
        <v>690</v>
      </c>
      <c r="B558" t="s">
        <v>690</v>
      </c>
      <c r="C558" s="172" t="s">
        <v>590</v>
      </c>
      <c r="D558" s="172" t="s">
        <v>121</v>
      </c>
      <c r="E558" t="s">
        <v>263</v>
      </c>
      <c r="F558" t="s">
        <v>122</v>
      </c>
      <c r="G558" cm="1">
        <f t="array" ref="G558">IF(OR(ISERROR($I$2),ISERROR($J$2),ISERROR($K$2)),0,IF(
    IF(SUMPRODUCT((TRIM(_xlfn.TEXTSPLIT(C558,"• "))&lt;&gt;"")*COUNTIF(J:J,SUBSTITUTE(TRIM(_xlfn.TEXTSPLIT(C558,"• ")),CHAR(10),"")))&gt;0,1,IF(C558="All",1,0))
    +
    IF(SUMPRODUCT((TRIM(_xlfn.TEXTSPLIT(E558,","))&lt;&gt;"")*COUNTIF(K:K,TRIM(_xlfn.TEXTSPLIT(E558,","))))&gt;0,1,IF(E558="All",1,0))
    +
    IF(SUMPRODUCT((TRIM(_xlfn.TEXTSPLIT(D558,"• "))&lt;&gt;"")*COUNTIF(I:I,SUBSTITUTE(TRIM(_xlfn.TEXTSPLIT(D558,"• ")),CHAR(10),"")))&gt;0,1,IF(D558="All",1,0))
    =3,
    1,
    IF(F558="All",1,0)
))</f>
        <v>0</v>
      </c>
      <c r="N558" t="e" vm="1">
        <f t="shared" si="156"/>
        <v>#VALUE!</v>
      </c>
      <c r="O558">
        <f t="shared" si="160"/>
        <v>0</v>
      </c>
      <c r="P558">
        <f t="shared" si="160"/>
        <v>0</v>
      </c>
      <c r="Q558">
        <f t="shared" si="160"/>
        <v>0</v>
      </c>
      <c r="R558">
        <f t="shared" si="160"/>
        <v>0</v>
      </c>
      <c r="S558">
        <f t="shared" si="160"/>
        <v>0</v>
      </c>
      <c r="W558" t="e" vm="1">
        <f t="shared" si="147"/>
        <v>#VALUE!</v>
      </c>
      <c r="Y558" t="e" vm="1">
        <f t="shared" si="159"/>
        <v>#VALUE!</v>
      </c>
      <c r="Z558">
        <f t="shared" si="159"/>
        <v>0</v>
      </c>
      <c r="AA558">
        <f t="shared" si="159"/>
        <v>0</v>
      </c>
      <c r="AB558">
        <f t="shared" si="159"/>
        <v>0</v>
      </c>
      <c r="AC558">
        <f t="shared" si="159"/>
        <v>0</v>
      </c>
      <c r="AD558" t="e" vm="1">
        <f t="shared" si="148"/>
        <v>#VALUE!</v>
      </c>
      <c r="AF558" s="175" t="e" vm="1">
        <f t="shared" si="149"/>
        <v>#VALUE!</v>
      </c>
      <c r="AG558" s="175">
        <f t="shared" si="149"/>
        <v>0</v>
      </c>
      <c r="AH558" t="e" vm="1">
        <f t="shared" si="157"/>
        <v>#VALUE!</v>
      </c>
    </row>
    <row r="559" spans="1:34" ht="41.45">
      <c r="A559" t="s">
        <v>691</v>
      </c>
      <c r="B559" t="s">
        <v>691</v>
      </c>
      <c r="C559" s="172" t="s">
        <v>590</v>
      </c>
      <c r="D559" s="172" t="s">
        <v>121</v>
      </c>
      <c r="E559" t="s">
        <v>263</v>
      </c>
      <c r="F559" t="s">
        <v>122</v>
      </c>
      <c r="G559" cm="1">
        <f t="array" ref="G559">IF(OR(ISERROR($I$2),ISERROR($J$2),ISERROR($K$2)),0,IF(
    IF(SUMPRODUCT((TRIM(_xlfn.TEXTSPLIT(C559,"• "))&lt;&gt;"")*COUNTIF(J:J,SUBSTITUTE(TRIM(_xlfn.TEXTSPLIT(C559,"• ")),CHAR(10),"")))&gt;0,1,IF(C559="All",1,0))
    +
    IF(SUMPRODUCT((TRIM(_xlfn.TEXTSPLIT(E559,","))&lt;&gt;"")*COUNTIF(K:K,TRIM(_xlfn.TEXTSPLIT(E559,","))))&gt;0,1,IF(E559="All",1,0))
    +
    IF(SUMPRODUCT((TRIM(_xlfn.TEXTSPLIT(D559,"• "))&lt;&gt;"")*COUNTIF(I:I,SUBSTITUTE(TRIM(_xlfn.TEXTSPLIT(D559,"• ")),CHAR(10),"")))&gt;0,1,IF(D559="All",1,0))
    =3,
    1,
    IF(F559="All",1,0)
))</f>
        <v>0</v>
      </c>
      <c r="N559" t="e" vm="1">
        <f t="shared" si="156"/>
        <v>#VALUE!</v>
      </c>
      <c r="O559">
        <f t="shared" si="160"/>
        <v>0</v>
      </c>
      <c r="P559">
        <f t="shared" si="160"/>
        <v>0</v>
      </c>
      <c r="Q559">
        <f t="shared" si="160"/>
        <v>0</v>
      </c>
      <c r="R559">
        <f t="shared" si="160"/>
        <v>0</v>
      </c>
      <c r="S559">
        <f t="shared" si="160"/>
        <v>0</v>
      </c>
      <c r="W559" t="e" vm="1">
        <f t="shared" si="147"/>
        <v>#VALUE!</v>
      </c>
      <c r="Y559" t="e" vm="1">
        <f t="shared" si="159"/>
        <v>#VALUE!</v>
      </c>
      <c r="Z559">
        <f t="shared" si="159"/>
        <v>0</v>
      </c>
      <c r="AA559">
        <f t="shared" si="159"/>
        <v>0</v>
      </c>
      <c r="AB559">
        <f t="shared" si="159"/>
        <v>0</v>
      </c>
      <c r="AC559">
        <f t="shared" si="159"/>
        <v>0</v>
      </c>
      <c r="AD559" t="e" vm="1">
        <f t="shared" si="148"/>
        <v>#VALUE!</v>
      </c>
      <c r="AF559" s="175" t="e" vm="1">
        <f t="shared" si="149"/>
        <v>#VALUE!</v>
      </c>
      <c r="AG559" s="175">
        <f t="shared" si="149"/>
        <v>0</v>
      </c>
      <c r="AH559" t="e" vm="1">
        <f t="shared" si="157"/>
        <v>#VALUE!</v>
      </c>
    </row>
    <row r="560" spans="1:34">
      <c r="C560" s="267"/>
      <c r="D560" s="267"/>
      <c r="AF560" s="175"/>
    </row>
    <row r="561" spans="3:32">
      <c r="C561" s="267"/>
      <c r="D561" s="267"/>
      <c r="AF561" s="175"/>
    </row>
    <row r="562" spans="3:32">
      <c r="C562" s="267"/>
      <c r="D562" s="267"/>
      <c r="AF562" s="175"/>
    </row>
    <row r="563" spans="3:32">
      <c r="C563" s="267"/>
      <c r="D563" s="267"/>
      <c r="AF563" s="175"/>
    </row>
    <row r="564" spans="3:32">
      <c r="C564" s="267"/>
      <c r="D564" s="267"/>
      <c r="AF564" s="175"/>
    </row>
    <row r="565" spans="3:32">
      <c r="C565" s="267"/>
      <c r="D565" s="267"/>
      <c r="AF565" s="175"/>
    </row>
    <row r="566" spans="3:32">
      <c r="C566" s="267"/>
      <c r="D566" s="267"/>
      <c r="AF566" s="175"/>
    </row>
    <row r="567" spans="3:32">
      <c r="C567" s="267"/>
      <c r="D567" s="267"/>
      <c r="AF567" s="175"/>
    </row>
    <row r="568" spans="3:32">
      <c r="C568" s="267"/>
      <c r="D568" s="267"/>
      <c r="AF568" s="175"/>
    </row>
    <row r="569" spans="3:32">
      <c r="C569" s="267"/>
      <c r="D569" s="267"/>
      <c r="AF569" s="175"/>
    </row>
    <row r="570" spans="3:32">
      <c r="C570" s="267"/>
      <c r="D570" s="267"/>
      <c r="AF570" s="175"/>
    </row>
    <row r="571" spans="3:32">
      <c r="C571" s="267"/>
      <c r="D571" s="267"/>
      <c r="AF571" s="175"/>
    </row>
    <row r="572" spans="3:32">
      <c r="C572" s="267"/>
      <c r="D572" s="267"/>
      <c r="AF572" s="175"/>
    </row>
    <row r="573" spans="3:32">
      <c r="C573" s="267"/>
      <c r="D573" s="267"/>
      <c r="AF573" s="175"/>
    </row>
    <row r="574" spans="3:32">
      <c r="C574" s="267"/>
      <c r="D574" s="267"/>
      <c r="AF574" s="175"/>
    </row>
    <row r="575" spans="3:32">
      <c r="C575" s="267"/>
      <c r="D575" s="267"/>
      <c r="AF575" s="175"/>
    </row>
    <row r="576" spans="3:32">
      <c r="C576" s="267"/>
      <c r="D576" s="267"/>
      <c r="AF576" s="175"/>
    </row>
    <row r="577" spans="3:32">
      <c r="C577" s="267"/>
      <c r="D577" s="267"/>
      <c r="AF577" s="175"/>
    </row>
    <row r="578" spans="3:32">
      <c r="C578" s="267"/>
      <c r="D578" s="267"/>
      <c r="AF578" s="175"/>
    </row>
    <row r="579" spans="3:32">
      <c r="C579" s="267"/>
      <c r="D579" s="267"/>
      <c r="AF579" s="175"/>
    </row>
    <row r="580" spans="3:32">
      <c r="C580" s="267"/>
      <c r="D580" s="267"/>
      <c r="AF580" s="175"/>
    </row>
    <row r="581" spans="3:32">
      <c r="C581" s="267"/>
      <c r="D581" s="267"/>
      <c r="AF581" s="175"/>
    </row>
    <row r="582" spans="3:32">
      <c r="C582" s="267"/>
      <c r="D582" s="267"/>
      <c r="AF582" s="175"/>
    </row>
    <row r="583" spans="3:32">
      <c r="C583" s="267"/>
      <c r="D583" s="267"/>
      <c r="AF583" s="175"/>
    </row>
    <row r="584" spans="3:32">
      <c r="C584" s="267"/>
      <c r="D584" s="267"/>
      <c r="AF584" s="175"/>
    </row>
    <row r="585" spans="3:32">
      <c r="C585" s="267"/>
      <c r="D585" s="267"/>
      <c r="AF585" s="175"/>
    </row>
    <row r="586" spans="3:32">
      <c r="C586" s="267"/>
      <c r="D586" s="267"/>
      <c r="AF586" s="175"/>
    </row>
    <row r="587" spans="3:32">
      <c r="C587" s="267"/>
      <c r="D587" s="267"/>
      <c r="AF587" s="175"/>
    </row>
    <row r="588" spans="3:32">
      <c r="C588" s="267"/>
      <c r="D588" s="267"/>
      <c r="AF588" s="175"/>
    </row>
    <row r="589" spans="3:32">
      <c r="C589" s="267"/>
      <c r="D589" s="267"/>
      <c r="AF589" s="175"/>
    </row>
    <row r="590" spans="3:32">
      <c r="C590" s="267"/>
      <c r="D590" s="267"/>
      <c r="AF590" s="175"/>
    </row>
    <row r="591" spans="3:32">
      <c r="C591" s="267"/>
      <c r="D591" s="267"/>
      <c r="AF591" s="175"/>
    </row>
    <row r="592" spans="3:32">
      <c r="C592" s="267"/>
      <c r="D592" s="267"/>
      <c r="AF592" s="175"/>
    </row>
    <row r="593" spans="3:32">
      <c r="C593" s="267"/>
      <c r="D593" s="267"/>
      <c r="AF593" s="175"/>
    </row>
    <row r="594" spans="3:32">
      <c r="C594" s="267"/>
      <c r="D594" s="267"/>
      <c r="AF594" s="175"/>
    </row>
    <row r="595" spans="3:32">
      <c r="C595" s="267"/>
      <c r="D595" s="267"/>
      <c r="AF595" s="175"/>
    </row>
    <row r="596" spans="3:32">
      <c r="C596" s="267"/>
      <c r="D596" s="267"/>
      <c r="AF596" s="175"/>
    </row>
    <row r="597" spans="3:32">
      <c r="C597" s="267"/>
      <c r="D597" s="267"/>
      <c r="AF597" s="175"/>
    </row>
    <row r="598" spans="3:32">
      <c r="C598" s="267"/>
      <c r="D598" s="267"/>
      <c r="AF598" s="175"/>
    </row>
    <row r="599" spans="3:32">
      <c r="C599" s="267"/>
      <c r="D599" s="267"/>
      <c r="AF599" s="175"/>
    </row>
    <row r="600" spans="3:32">
      <c r="C600" s="267"/>
      <c r="D600" s="267"/>
      <c r="AF600" s="175"/>
    </row>
    <row r="601" spans="3:32">
      <c r="C601" s="267"/>
      <c r="D601" s="267"/>
      <c r="AF601" s="175"/>
    </row>
    <row r="602" spans="3:32">
      <c r="C602" s="267"/>
      <c r="D602" s="267"/>
      <c r="AF602" s="175"/>
    </row>
    <row r="603" spans="3:32">
      <c r="C603" s="267"/>
      <c r="D603" s="267"/>
      <c r="AF603" s="175"/>
    </row>
    <row r="604" spans="3:32">
      <c r="C604" s="267"/>
      <c r="D604" s="267"/>
      <c r="AF604" s="175"/>
    </row>
    <row r="605" spans="3:32">
      <c r="C605" s="267"/>
      <c r="D605" s="267"/>
      <c r="AF605" s="175"/>
    </row>
    <row r="606" spans="3:32">
      <c r="C606" s="267"/>
      <c r="D606" s="267"/>
      <c r="AF606" s="175"/>
    </row>
    <row r="607" spans="3:32">
      <c r="C607" s="267"/>
      <c r="D607" s="267"/>
      <c r="AF607" s="175"/>
    </row>
    <row r="608" spans="3:32">
      <c r="C608" s="267"/>
      <c r="D608" s="267"/>
      <c r="AF608" s="175"/>
    </row>
    <row r="609" spans="3:32">
      <c r="C609" s="267"/>
      <c r="D609" s="267"/>
      <c r="AF609" s="175"/>
    </row>
    <row r="610" spans="3:32">
      <c r="C610" s="267"/>
      <c r="D610" s="267"/>
      <c r="AF610" s="175"/>
    </row>
    <row r="611" spans="3:32">
      <c r="C611" s="267"/>
      <c r="D611" s="267"/>
      <c r="AF611" s="175"/>
    </row>
    <row r="612" spans="3:32">
      <c r="C612" s="267"/>
      <c r="D612" s="267"/>
      <c r="AF612" s="175"/>
    </row>
    <row r="613" spans="3:32">
      <c r="C613" s="267"/>
      <c r="D613" s="267"/>
      <c r="AF613" s="175"/>
    </row>
    <row r="614" spans="3:32">
      <c r="C614" s="267"/>
      <c r="D614" s="267"/>
      <c r="AF614" s="175"/>
    </row>
    <row r="615" spans="3:32">
      <c r="C615" s="267"/>
      <c r="D615" s="267"/>
      <c r="AF615" s="175"/>
    </row>
    <row r="616" spans="3:32">
      <c r="C616" s="267"/>
      <c r="D616" s="267"/>
      <c r="AF616" s="175"/>
    </row>
    <row r="617" spans="3:32">
      <c r="C617" s="267"/>
      <c r="D617" s="267"/>
      <c r="AF617" s="175"/>
    </row>
    <row r="618" spans="3:32">
      <c r="C618" s="267"/>
      <c r="D618" s="267"/>
      <c r="AF618" s="175"/>
    </row>
    <row r="619" spans="3:32">
      <c r="C619" s="267"/>
      <c r="D619" s="267"/>
      <c r="AF619" s="175"/>
    </row>
    <row r="620" spans="3:32">
      <c r="C620" s="267"/>
      <c r="D620" s="267"/>
      <c r="AF620" s="175"/>
    </row>
    <row r="621" spans="3:32">
      <c r="C621" s="267"/>
      <c r="D621" s="267"/>
      <c r="AF621" s="175"/>
    </row>
    <row r="622" spans="3:32">
      <c r="C622" s="267"/>
      <c r="D622" s="267"/>
      <c r="AF622" s="175"/>
    </row>
    <row r="623" spans="3:32">
      <c r="C623" s="267"/>
      <c r="D623" s="267"/>
      <c r="AF623" s="175"/>
    </row>
    <row r="624" spans="3:32">
      <c r="C624" s="267"/>
      <c r="D624" s="267"/>
      <c r="AF624" s="175"/>
    </row>
    <row r="625" spans="3:32">
      <c r="C625" s="267"/>
      <c r="D625" s="267"/>
      <c r="AF625" s="175"/>
    </row>
    <row r="626" spans="3:32">
      <c r="C626" s="267"/>
      <c r="D626" s="267"/>
      <c r="AF626" s="175"/>
    </row>
    <row r="627" spans="3:32">
      <c r="C627" s="267"/>
      <c r="D627" s="267"/>
      <c r="AF627" s="175"/>
    </row>
    <row r="628" spans="3:32">
      <c r="C628" s="267"/>
      <c r="D628" s="267"/>
      <c r="AF628" s="175"/>
    </row>
    <row r="629" spans="3:32">
      <c r="C629" s="267"/>
      <c r="D629" s="267"/>
      <c r="AF629" s="175"/>
    </row>
    <row r="630" spans="3:32">
      <c r="C630" s="267"/>
      <c r="D630" s="267"/>
      <c r="AF630" s="175"/>
    </row>
    <row r="631" spans="3:32">
      <c r="C631" s="267"/>
      <c r="D631" s="267"/>
      <c r="AF631" s="175"/>
    </row>
    <row r="632" spans="3:32">
      <c r="C632" s="267"/>
      <c r="D632" s="267"/>
      <c r="AF632" s="175"/>
    </row>
    <row r="633" spans="3:32">
      <c r="C633" s="267"/>
      <c r="D633" s="267"/>
      <c r="AF633" s="175"/>
    </row>
    <row r="634" spans="3:32">
      <c r="C634" s="267"/>
      <c r="D634" s="267"/>
      <c r="AF634" s="175"/>
    </row>
    <row r="635" spans="3:32">
      <c r="C635" s="267"/>
      <c r="D635" s="267"/>
      <c r="AF635" s="175"/>
    </row>
    <row r="636" spans="3:32">
      <c r="C636" s="267"/>
      <c r="D636" s="267"/>
      <c r="AF636" s="175"/>
    </row>
    <row r="637" spans="3:32">
      <c r="C637" s="267"/>
      <c r="D637" s="267"/>
      <c r="AF637" s="175"/>
    </row>
    <row r="638" spans="3:32">
      <c r="C638" s="267"/>
      <c r="D638" s="267"/>
      <c r="AF638" s="175"/>
    </row>
    <row r="639" spans="3:32">
      <c r="C639" s="267"/>
      <c r="D639" s="267"/>
      <c r="AF639" s="175"/>
    </row>
    <row r="640" spans="3:32">
      <c r="C640" s="267"/>
      <c r="D640" s="267"/>
      <c r="AF640" s="175"/>
    </row>
    <row r="641" spans="3:32">
      <c r="C641" s="267"/>
      <c r="D641" s="267"/>
      <c r="AF641" s="175"/>
    </row>
    <row r="642" spans="3:32">
      <c r="C642" s="267"/>
      <c r="D642" s="267"/>
      <c r="AF642" s="175"/>
    </row>
    <row r="643" spans="3:32">
      <c r="C643" s="267"/>
      <c r="D643" s="267"/>
      <c r="AF643" s="175"/>
    </row>
    <row r="644" spans="3:32">
      <c r="C644" s="267"/>
      <c r="D644" s="267"/>
      <c r="AF644" s="175"/>
    </row>
    <row r="645" spans="3:32">
      <c r="C645" s="267"/>
      <c r="D645" s="267"/>
      <c r="AF645" s="175"/>
    </row>
    <row r="646" spans="3:32">
      <c r="C646" s="267"/>
      <c r="D646" s="267"/>
      <c r="AF646" s="175"/>
    </row>
    <row r="647" spans="3:32">
      <c r="C647" s="267"/>
      <c r="D647" s="267"/>
      <c r="AF647" s="175"/>
    </row>
    <row r="648" spans="3:32">
      <c r="C648" s="267"/>
      <c r="D648" s="267"/>
      <c r="AF648" s="175"/>
    </row>
    <row r="649" spans="3:32">
      <c r="C649" s="267"/>
      <c r="D649" s="267"/>
      <c r="AF649" s="175"/>
    </row>
    <row r="650" spans="3:32">
      <c r="C650" s="267"/>
      <c r="D650" s="267"/>
      <c r="AF650" s="175"/>
    </row>
    <row r="651" spans="3:32">
      <c r="C651" s="267"/>
      <c r="D651" s="267"/>
      <c r="AF651" s="175"/>
    </row>
    <row r="652" spans="3:32">
      <c r="C652" s="267"/>
      <c r="D652" s="267"/>
      <c r="AF652" s="175"/>
    </row>
    <row r="653" spans="3:32">
      <c r="C653" s="267"/>
      <c r="D653" s="267"/>
      <c r="AF653" s="175"/>
    </row>
    <row r="654" spans="3:32">
      <c r="C654" s="267"/>
      <c r="D654" s="267"/>
      <c r="AF654" s="175"/>
    </row>
    <row r="655" spans="3:32">
      <c r="C655" s="267"/>
      <c r="D655" s="267"/>
      <c r="AF655" s="175"/>
    </row>
    <row r="656" spans="3:32">
      <c r="C656" s="267"/>
      <c r="D656" s="267"/>
      <c r="AF656" s="175"/>
    </row>
    <row r="657" spans="3:32">
      <c r="C657" s="267"/>
      <c r="D657" s="267"/>
      <c r="AF657" s="175"/>
    </row>
    <row r="658" spans="3:32">
      <c r="C658" s="267"/>
      <c r="D658" s="267"/>
      <c r="AF658" s="175"/>
    </row>
    <row r="659" spans="3:32">
      <c r="C659" s="267"/>
      <c r="AF659" s="175"/>
    </row>
    <row r="660" spans="3:32">
      <c r="C660" s="267"/>
      <c r="AF660" s="175"/>
    </row>
    <row r="661" spans="3:32">
      <c r="C661" s="267"/>
      <c r="AF661" s="175"/>
    </row>
    <row r="662" spans="3:32">
      <c r="C662" s="267"/>
      <c r="AF662" s="175"/>
    </row>
    <row r="663" spans="3:32">
      <c r="C663" s="267"/>
      <c r="AF663" s="175"/>
    </row>
    <row r="664" spans="3:32">
      <c r="C664" s="267"/>
      <c r="AF664" s="175"/>
    </row>
    <row r="665" spans="3:32">
      <c r="C665" s="267"/>
      <c r="AF665" s="175"/>
    </row>
    <row r="666" spans="3:32">
      <c r="C666" s="267"/>
      <c r="AF666" s="175"/>
    </row>
    <row r="667" spans="3:32">
      <c r="C667" s="267"/>
      <c r="AF667" s="175"/>
    </row>
    <row r="668" spans="3:32">
      <c r="C668" s="267"/>
      <c r="AF668" s="175"/>
    </row>
    <row r="669" spans="3:32">
      <c r="C669" s="267"/>
      <c r="AF669" s="175"/>
    </row>
    <row r="670" spans="3:32">
      <c r="C670" s="267"/>
      <c r="AF670" s="175"/>
    </row>
    <row r="671" spans="3:32">
      <c r="C671" s="267"/>
      <c r="AF671" s="175"/>
    </row>
    <row r="672" spans="3:32">
      <c r="C672" s="267"/>
      <c r="AF672" s="175"/>
    </row>
    <row r="673" spans="3:32">
      <c r="C673" s="267"/>
      <c r="AF673" s="175"/>
    </row>
    <row r="674" spans="3:32">
      <c r="C674" s="267"/>
      <c r="AF674" s="175"/>
    </row>
    <row r="675" spans="3:32">
      <c r="C675" s="267"/>
      <c r="AF675" s="175"/>
    </row>
    <row r="676" spans="3:32">
      <c r="C676" s="267"/>
      <c r="AF676" s="175"/>
    </row>
    <row r="677" spans="3:32">
      <c r="C677" s="267"/>
      <c r="AF677" s="175"/>
    </row>
    <row r="678" spans="3:32">
      <c r="C678" s="267"/>
      <c r="AF678" s="175"/>
    </row>
    <row r="679" spans="3:32">
      <c r="C679" s="267"/>
      <c r="AF679" s="175"/>
    </row>
    <row r="680" spans="3:32">
      <c r="C680" s="267"/>
      <c r="AF680" s="175"/>
    </row>
    <row r="681" spans="3:32">
      <c r="C681" s="267"/>
      <c r="AF681" s="175"/>
    </row>
    <row r="682" spans="3:32">
      <c r="C682" s="267"/>
      <c r="AF682" s="175"/>
    </row>
    <row r="683" spans="3:32">
      <c r="C683" s="267"/>
      <c r="AF683" s="175"/>
    </row>
    <row r="684" spans="3:32">
      <c r="C684" s="267"/>
      <c r="AF684" s="175"/>
    </row>
    <row r="685" spans="3:32">
      <c r="C685" s="267"/>
      <c r="AF685" s="175"/>
    </row>
    <row r="686" spans="3:32">
      <c r="C686" s="267"/>
      <c r="AF686" s="175"/>
    </row>
    <row r="687" spans="3:32">
      <c r="C687" s="267"/>
      <c r="AF687" s="175"/>
    </row>
    <row r="688" spans="3:32">
      <c r="C688" s="267"/>
      <c r="AF688" s="175"/>
    </row>
    <row r="689" spans="3:32">
      <c r="C689" s="267"/>
      <c r="AF689" s="175"/>
    </row>
    <row r="690" spans="3:32">
      <c r="C690" s="267"/>
      <c r="AF690" s="175"/>
    </row>
    <row r="691" spans="3:32">
      <c r="C691" s="267"/>
      <c r="AF691" s="175"/>
    </row>
    <row r="692" spans="3:32">
      <c r="C692" s="267"/>
      <c r="AF692" s="175"/>
    </row>
    <row r="693" spans="3:32">
      <c r="C693" s="267"/>
      <c r="AF693" s="175"/>
    </row>
    <row r="694" spans="3:32">
      <c r="C694" s="267"/>
      <c r="AF694" s="175"/>
    </row>
    <row r="695" spans="3:32">
      <c r="C695" s="267"/>
      <c r="AF695" s="175"/>
    </row>
  </sheetData>
  <autoFilter ref="A1:AH559" xr:uid="{84727028-C0DB-49E2-828A-3594385715CD}"/>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68E62-F79F-4D66-81AF-72392D1FEE1C}">
  <sheetPr codeName="Sheet8"/>
  <dimension ref="A2:J698"/>
  <sheetViews>
    <sheetView zoomScale="55" zoomScaleNormal="55" workbookViewId="0">
      <selection activeCell="C24" sqref="C24"/>
    </sheetView>
  </sheetViews>
  <sheetFormatPr defaultColWidth="8.5" defaultRowHeight="13.9"/>
  <cols>
    <col min="1" max="2" width="23.5" customWidth="1"/>
    <col min="3" max="3" width="11.5" customWidth="1"/>
    <col min="4" max="5" width="90.5" customWidth="1"/>
    <col min="6" max="6" width="19.5" customWidth="1"/>
    <col min="7" max="7" width="46.5" customWidth="1"/>
    <col min="8" max="8" width="70.5" style="8" customWidth="1"/>
    <col min="9" max="9" width="24.5" style="8" customWidth="1"/>
    <col min="10" max="10" width="12" style="8" customWidth="1"/>
    <col min="11" max="16384" width="8.5" style="8"/>
  </cols>
  <sheetData>
    <row r="2" spans="1:10" ht="37.9">
      <c r="A2" s="7" t="s">
        <v>692</v>
      </c>
    </row>
    <row r="3" spans="1:10" ht="14.45" thickBot="1"/>
    <row r="4" spans="1:10" ht="34.5" customHeight="1" thickBot="1">
      <c r="A4" s="9" t="s">
        <v>64</v>
      </c>
      <c r="B4" s="10" t="s">
        <v>65</v>
      </c>
      <c r="C4" s="10" t="s">
        <v>66</v>
      </c>
      <c r="D4" s="11" t="s">
        <v>67</v>
      </c>
      <c r="E4" s="12" t="s">
        <v>693</v>
      </c>
      <c r="F4" s="12" t="s">
        <v>89</v>
      </c>
      <c r="G4" s="13" t="s">
        <v>79</v>
      </c>
      <c r="H4" s="13" t="s">
        <v>85</v>
      </c>
      <c r="I4" s="13" t="s">
        <v>694</v>
      </c>
      <c r="J4" s="8" t="s">
        <v>695</v>
      </c>
    </row>
    <row r="5" spans="1:10" ht="124.15">
      <c r="A5" s="14" t="s">
        <v>696</v>
      </c>
      <c r="B5" s="15" t="s">
        <v>697</v>
      </c>
      <c r="C5" s="16" t="s">
        <v>91</v>
      </c>
      <c r="D5" s="187" t="s">
        <v>698</v>
      </c>
      <c r="E5" s="17" t="s">
        <v>699</v>
      </c>
      <c r="F5" s="18" t="s">
        <v>700</v>
      </c>
      <c r="G5" s="188" t="s">
        <v>92</v>
      </c>
      <c r="H5" s="189" t="s">
        <v>92</v>
      </c>
      <c r="I5" s="189" t="str">
        <f>_xlfn.XLOOKUP(B5,'Tier 4'!B:B,'Tier 4'!C:C)</f>
        <v>Raw Material Production,Primary Processing</v>
      </c>
      <c r="J5" s="8" t="s">
        <v>91</v>
      </c>
    </row>
    <row r="6" spans="1:10" ht="138.75" customHeight="1">
      <c r="A6" s="19" t="s">
        <v>696</v>
      </c>
      <c r="B6" s="20" t="s">
        <v>697</v>
      </c>
      <c r="C6" s="21" t="s">
        <v>94</v>
      </c>
      <c r="D6" s="190" t="s">
        <v>701</v>
      </c>
      <c r="E6" s="23" t="s">
        <v>702</v>
      </c>
      <c r="F6" s="24" t="s">
        <v>703</v>
      </c>
      <c r="G6" s="25" t="s">
        <v>92</v>
      </c>
      <c r="H6" s="32" t="s">
        <v>92</v>
      </c>
      <c r="I6" s="32" t="str">
        <f>_xlfn.XLOOKUP(B6,'Tier 4'!B:B,'Tier 4'!C:C)</f>
        <v>Raw Material Production,Primary Processing</v>
      </c>
      <c r="J6" s="8" t="s">
        <v>94</v>
      </c>
    </row>
    <row r="7" spans="1:10" ht="170.25" customHeight="1">
      <c r="A7" s="19" t="s">
        <v>696</v>
      </c>
      <c r="B7" s="20" t="s">
        <v>697</v>
      </c>
      <c r="C7" s="21" t="s">
        <v>95</v>
      </c>
      <c r="D7" s="190" t="s">
        <v>704</v>
      </c>
      <c r="E7" s="23" t="s">
        <v>705</v>
      </c>
      <c r="F7" s="24" t="s">
        <v>706</v>
      </c>
      <c r="G7" s="25" t="s">
        <v>92</v>
      </c>
      <c r="H7" s="32" t="s">
        <v>92</v>
      </c>
      <c r="I7" s="32" t="str">
        <f>_xlfn.XLOOKUP(B7,'Tier 4'!B:B,'Tier 4'!C:C)</f>
        <v>Raw Material Production,Primary Processing</v>
      </c>
      <c r="J7" s="8" t="s">
        <v>95</v>
      </c>
    </row>
    <row r="8" spans="1:10" ht="63" customHeight="1">
      <c r="A8" s="19" t="s">
        <v>696</v>
      </c>
      <c r="B8" s="20" t="s">
        <v>697</v>
      </c>
      <c r="C8" s="21" t="s">
        <v>96</v>
      </c>
      <c r="D8" s="22" t="s">
        <v>707</v>
      </c>
      <c r="E8" s="23" t="s">
        <v>708</v>
      </c>
      <c r="F8" s="24" t="s">
        <v>706</v>
      </c>
      <c r="G8" s="25" t="s">
        <v>92</v>
      </c>
      <c r="H8" s="32" t="s">
        <v>92</v>
      </c>
      <c r="I8" s="32" t="str">
        <f>_xlfn.XLOOKUP(B8,'Tier 4'!B:B,'Tier 4'!C:C)</f>
        <v>Raw Material Production,Primary Processing</v>
      </c>
      <c r="J8" s="8" t="s">
        <v>96</v>
      </c>
    </row>
    <row r="9" spans="1:10" ht="199.5" customHeight="1">
      <c r="A9" s="19" t="s">
        <v>696</v>
      </c>
      <c r="B9" s="20" t="s">
        <v>697</v>
      </c>
      <c r="C9" s="21" t="s">
        <v>97</v>
      </c>
      <c r="D9" s="190" t="s">
        <v>709</v>
      </c>
      <c r="E9" s="191" t="s">
        <v>710</v>
      </c>
      <c r="F9" s="24" t="s">
        <v>700</v>
      </c>
      <c r="G9" s="25" t="s">
        <v>92</v>
      </c>
      <c r="H9" s="32" t="s">
        <v>92</v>
      </c>
      <c r="I9" s="32" t="str">
        <f>_xlfn.XLOOKUP(B9,'Tier 4'!B:B,'Tier 4'!C:C)</f>
        <v>Raw Material Production,Primary Processing</v>
      </c>
      <c r="J9" s="8" t="s">
        <v>97</v>
      </c>
    </row>
    <row r="10" spans="1:10" ht="69">
      <c r="A10" s="19" t="s">
        <v>696</v>
      </c>
      <c r="B10" s="20" t="s">
        <v>697</v>
      </c>
      <c r="C10" s="21" t="s">
        <v>98</v>
      </c>
      <c r="D10" s="190" t="s">
        <v>711</v>
      </c>
      <c r="E10" s="23" t="s">
        <v>712</v>
      </c>
      <c r="F10" s="24" t="s">
        <v>700</v>
      </c>
      <c r="G10" s="25" t="s">
        <v>99</v>
      </c>
      <c r="H10" s="32" t="s">
        <v>92</v>
      </c>
      <c r="I10" s="32" t="str">
        <f>_xlfn.XLOOKUP(B10,'Tier 4'!B:B,'Tier 4'!C:C)</f>
        <v>Raw Material Production,Primary Processing</v>
      </c>
      <c r="J10" s="8" t="s">
        <v>98</v>
      </c>
    </row>
    <row r="11" spans="1:10" ht="63.75" customHeight="1">
      <c r="A11" s="19" t="s">
        <v>696</v>
      </c>
      <c r="B11" s="20" t="s">
        <v>697</v>
      </c>
      <c r="C11" s="21" t="s">
        <v>101</v>
      </c>
      <c r="D11" s="190" t="s">
        <v>713</v>
      </c>
      <c r="E11" s="191" t="s">
        <v>714</v>
      </c>
      <c r="F11" s="24" t="s">
        <v>703</v>
      </c>
      <c r="G11" s="25" t="s">
        <v>92</v>
      </c>
      <c r="H11" s="32" t="s">
        <v>92</v>
      </c>
      <c r="I11" s="32" t="str">
        <f>_xlfn.XLOOKUP(B11,'Tier 4'!B:B,'Tier 4'!C:C)</f>
        <v>Raw Material Production,Primary Processing</v>
      </c>
      <c r="J11" s="8" t="s">
        <v>101</v>
      </c>
    </row>
    <row r="12" spans="1:10" ht="41.45">
      <c r="A12" s="19" t="s">
        <v>696</v>
      </c>
      <c r="B12" s="20" t="s">
        <v>697</v>
      </c>
      <c r="C12" s="21" t="s">
        <v>102</v>
      </c>
      <c r="D12" s="22" t="s">
        <v>715</v>
      </c>
      <c r="E12" s="190" t="s">
        <v>716</v>
      </c>
      <c r="F12" s="24" t="s">
        <v>703</v>
      </c>
      <c r="G12" s="25" t="s">
        <v>92</v>
      </c>
      <c r="H12" s="32" t="s">
        <v>92</v>
      </c>
      <c r="I12" s="32" t="str">
        <f>_xlfn.XLOOKUP(B12,'Tier 4'!B:B,'Tier 4'!C:C)</f>
        <v>Raw Material Production,Primary Processing</v>
      </c>
      <c r="J12" s="8" t="s">
        <v>102</v>
      </c>
    </row>
    <row r="13" spans="1:10" ht="63.75" customHeight="1">
      <c r="A13" s="19" t="s">
        <v>696</v>
      </c>
      <c r="B13" s="20" t="s">
        <v>697</v>
      </c>
      <c r="C13" s="21" t="s">
        <v>103</v>
      </c>
      <c r="D13" s="190" t="s">
        <v>717</v>
      </c>
      <c r="E13" s="25" t="s">
        <v>718</v>
      </c>
      <c r="F13" s="24" t="s">
        <v>706</v>
      </c>
      <c r="G13" s="25" t="s">
        <v>99</v>
      </c>
      <c r="H13" s="32" t="s">
        <v>104</v>
      </c>
      <c r="I13" s="32" t="str">
        <f>_xlfn.XLOOKUP(B13,'Tier 4'!B:B,'Tier 4'!C:C)</f>
        <v>Raw Material Production,Primary Processing</v>
      </c>
      <c r="J13" s="8" t="s">
        <v>103</v>
      </c>
    </row>
    <row r="14" spans="1:10" ht="168" customHeight="1">
      <c r="A14" s="29" t="s">
        <v>696</v>
      </c>
      <c r="B14" s="30" t="s">
        <v>697</v>
      </c>
      <c r="C14" s="21" t="s">
        <v>106</v>
      </c>
      <c r="D14" s="192" t="s">
        <v>719</v>
      </c>
      <c r="E14" s="193" t="s">
        <v>720</v>
      </c>
      <c r="F14" s="24" t="s">
        <v>703</v>
      </c>
      <c r="G14" s="25" t="s">
        <v>92</v>
      </c>
      <c r="H14" s="32" t="s">
        <v>92</v>
      </c>
      <c r="I14" s="32" t="str">
        <f>_xlfn.XLOOKUP(B14,'Tier 4'!B:B,'Tier 4'!C:C)</f>
        <v>Raw Material Production,Primary Processing</v>
      </c>
      <c r="J14" s="8" t="s">
        <v>106</v>
      </c>
    </row>
    <row r="15" spans="1:10" ht="170.25" customHeight="1">
      <c r="A15" s="29" t="s">
        <v>696</v>
      </c>
      <c r="B15" s="30" t="s">
        <v>697</v>
      </c>
      <c r="C15" s="31" t="s">
        <v>107</v>
      </c>
      <c r="D15" s="192" t="s">
        <v>721</v>
      </c>
      <c r="E15" s="24" t="s">
        <v>722</v>
      </c>
      <c r="F15" s="24" t="s">
        <v>723</v>
      </c>
      <c r="G15" s="25" t="s">
        <v>92</v>
      </c>
      <c r="H15" s="32" t="s">
        <v>92</v>
      </c>
      <c r="I15" s="32" t="str">
        <f>_xlfn.XLOOKUP(B15,'Tier 4'!B:B,'Tier 4'!C:C)</f>
        <v>Raw Material Production,Primary Processing</v>
      </c>
      <c r="J15" s="8" t="s">
        <v>107</v>
      </c>
    </row>
    <row r="16" spans="1:10" ht="66.75" customHeight="1" thickBot="1">
      <c r="A16" s="26" t="s">
        <v>696</v>
      </c>
      <c r="B16" s="27" t="s">
        <v>697</v>
      </c>
      <c r="C16" s="28" t="s">
        <v>108</v>
      </c>
      <c r="D16" s="194" t="s">
        <v>724</v>
      </c>
      <c r="E16" s="194" t="s">
        <v>725</v>
      </c>
      <c r="F16" s="33" t="s">
        <v>726</v>
      </c>
      <c r="G16" s="34" t="s">
        <v>99</v>
      </c>
      <c r="H16" s="195" t="s">
        <v>104</v>
      </c>
      <c r="I16" s="195" t="str">
        <f>_xlfn.XLOOKUP(B16,'Tier 4'!B:B,'Tier 4'!C:C)</f>
        <v>Raw Material Production,Primary Processing</v>
      </c>
      <c r="J16" s="8" t="s">
        <v>108</v>
      </c>
    </row>
    <row r="17" spans="1:10" ht="92.25" customHeight="1">
      <c r="A17" s="19" t="s">
        <v>696</v>
      </c>
      <c r="B17" s="20" t="s">
        <v>727</v>
      </c>
      <c r="C17" s="21" t="s">
        <v>109</v>
      </c>
      <c r="D17" s="190" t="s">
        <v>728</v>
      </c>
      <c r="E17" s="191" t="s">
        <v>729</v>
      </c>
      <c r="F17" s="22" t="s">
        <v>703</v>
      </c>
      <c r="G17" s="23" t="s">
        <v>92</v>
      </c>
      <c r="H17" s="196" t="s">
        <v>92</v>
      </c>
      <c r="I17" s="196" t="str">
        <f>_xlfn.XLOOKUP(B17,'Tier 4'!B:B,'Tier 4'!C:C)</f>
        <v>Raw Material Production,Primary Processing</v>
      </c>
      <c r="J17" s="8" t="s">
        <v>109</v>
      </c>
    </row>
    <row r="18" spans="1:10" ht="111" customHeight="1">
      <c r="A18" s="19" t="s">
        <v>696</v>
      </c>
      <c r="B18" s="20" t="s">
        <v>727</v>
      </c>
      <c r="C18" s="21" t="s">
        <v>110</v>
      </c>
      <c r="D18" s="22" t="s">
        <v>730</v>
      </c>
      <c r="E18" s="191" t="s">
        <v>731</v>
      </c>
      <c r="F18" s="24" t="s">
        <v>703</v>
      </c>
      <c r="G18" s="25" t="s">
        <v>92</v>
      </c>
      <c r="H18" s="32" t="s">
        <v>92</v>
      </c>
      <c r="I18" s="32" t="str">
        <f>_xlfn.XLOOKUP(B18,'Tier 4'!B:B,'Tier 4'!C:C)</f>
        <v>Raw Material Production,Primary Processing</v>
      </c>
      <c r="J18" s="8" t="s">
        <v>110</v>
      </c>
    </row>
    <row r="19" spans="1:10" ht="96.6">
      <c r="A19" s="19" t="s">
        <v>696</v>
      </c>
      <c r="B19" s="20" t="s">
        <v>727</v>
      </c>
      <c r="C19" s="21" t="s">
        <v>111</v>
      </c>
      <c r="D19" s="22" t="s">
        <v>732</v>
      </c>
      <c r="E19" s="23" t="s">
        <v>733</v>
      </c>
      <c r="F19" s="24" t="s">
        <v>703</v>
      </c>
      <c r="G19" s="25" t="s">
        <v>92</v>
      </c>
      <c r="H19" s="32" t="s">
        <v>92</v>
      </c>
      <c r="I19" s="32" t="str">
        <f>_xlfn.XLOOKUP(B19,'Tier 4'!B:B,'Tier 4'!C:C)</f>
        <v>Raw Material Production,Primary Processing</v>
      </c>
      <c r="J19" s="8" t="s">
        <v>111</v>
      </c>
    </row>
    <row r="20" spans="1:10" ht="105.75" customHeight="1">
      <c r="A20" s="19" t="s">
        <v>696</v>
      </c>
      <c r="B20" s="20" t="s">
        <v>727</v>
      </c>
      <c r="C20" s="21" t="s">
        <v>112</v>
      </c>
      <c r="D20" s="190" t="s">
        <v>734</v>
      </c>
      <c r="E20" s="191" t="s">
        <v>735</v>
      </c>
      <c r="F20" s="24" t="s">
        <v>703</v>
      </c>
      <c r="G20" s="25" t="s">
        <v>92</v>
      </c>
      <c r="H20" s="32" t="s">
        <v>92</v>
      </c>
      <c r="I20" s="32" t="str">
        <f>_xlfn.XLOOKUP(B20,'Tier 4'!B:B,'Tier 4'!C:C)</f>
        <v>Raw Material Production,Primary Processing</v>
      </c>
      <c r="J20" s="8" t="s">
        <v>112</v>
      </c>
    </row>
    <row r="21" spans="1:10" ht="155.25" customHeight="1">
      <c r="A21" s="19" t="s">
        <v>696</v>
      </c>
      <c r="B21" s="20" t="s">
        <v>727</v>
      </c>
      <c r="C21" s="21" t="s">
        <v>113</v>
      </c>
      <c r="D21" s="22" t="s">
        <v>736</v>
      </c>
      <c r="E21" s="23" t="s">
        <v>737</v>
      </c>
      <c r="F21" s="24" t="s">
        <v>703</v>
      </c>
      <c r="G21" s="25" t="s">
        <v>92</v>
      </c>
      <c r="H21" s="32" t="s">
        <v>92</v>
      </c>
      <c r="I21" s="32" t="str">
        <f>_xlfn.XLOOKUP(B21,'Tier 4'!B:B,'Tier 4'!C:C)</f>
        <v>Raw Material Production,Primary Processing</v>
      </c>
      <c r="J21" s="8" t="s">
        <v>113</v>
      </c>
    </row>
    <row r="22" spans="1:10" ht="66" customHeight="1">
      <c r="A22" s="29" t="s">
        <v>696</v>
      </c>
      <c r="B22" s="30" t="s">
        <v>727</v>
      </c>
      <c r="C22" s="21" t="s">
        <v>114</v>
      </c>
      <c r="D22" s="24" t="s">
        <v>738</v>
      </c>
      <c r="E22" s="25" t="s">
        <v>739</v>
      </c>
      <c r="F22" s="24" t="s">
        <v>703</v>
      </c>
      <c r="G22" s="25" t="s">
        <v>92</v>
      </c>
      <c r="H22" s="32" t="s">
        <v>115</v>
      </c>
      <c r="I22" s="32" t="str">
        <f>_xlfn.XLOOKUP(B22,'Tier 4'!B:B,'Tier 4'!C:C)</f>
        <v>Raw Material Production,Primary Processing</v>
      </c>
      <c r="J22" s="8" t="s">
        <v>114</v>
      </c>
    </row>
    <row r="23" spans="1:10" ht="235.15" thickBot="1">
      <c r="A23" s="26" t="s">
        <v>696</v>
      </c>
      <c r="B23" s="27" t="s">
        <v>727</v>
      </c>
      <c r="C23" s="28" t="s">
        <v>116</v>
      </c>
      <c r="D23" s="33" t="s">
        <v>740</v>
      </c>
      <c r="E23" s="33" t="s">
        <v>741</v>
      </c>
      <c r="F23" s="33" t="s">
        <v>726</v>
      </c>
      <c r="G23" s="34" t="s">
        <v>92</v>
      </c>
      <c r="H23" s="195" t="s">
        <v>92</v>
      </c>
      <c r="I23" s="195" t="str">
        <f>_xlfn.XLOOKUP(B23,'Tier 4'!B:B,'Tier 4'!C:C)</f>
        <v>Raw Material Production,Primary Processing</v>
      </c>
      <c r="J23" s="8" t="s">
        <v>116</v>
      </c>
    </row>
    <row r="24" spans="1:10" ht="93" customHeight="1">
      <c r="A24" s="197" t="s">
        <v>742</v>
      </c>
      <c r="B24" s="198" t="s">
        <v>743</v>
      </c>
      <c r="C24" s="199" t="s">
        <v>117</v>
      </c>
      <c r="D24" s="200" t="s">
        <v>744</v>
      </c>
      <c r="E24" s="200" t="s">
        <v>745</v>
      </c>
      <c r="F24" s="200"/>
      <c r="G24" s="200"/>
      <c r="H24" s="201"/>
      <c r="I24" s="201" t="str">
        <f>_xlfn.XLOOKUP(B24,'Tier 4'!B:B,'Tier 4'!C:C)</f>
        <v>Raw Material Production,Primary Processing</v>
      </c>
      <c r="J24" s="8" t="s">
        <v>117</v>
      </c>
    </row>
    <row r="25" spans="1:10" ht="96.6">
      <c r="A25" s="202" t="s">
        <v>742</v>
      </c>
      <c r="B25" s="203" t="s">
        <v>743</v>
      </c>
      <c r="C25" s="204" t="s">
        <v>118</v>
      </c>
      <c r="D25" s="205" t="s">
        <v>746</v>
      </c>
      <c r="E25" s="205" t="s">
        <v>747</v>
      </c>
      <c r="F25" s="205" t="s">
        <v>703</v>
      </c>
      <c r="G25" s="205" t="s">
        <v>99</v>
      </c>
      <c r="H25" s="206" t="s">
        <v>119</v>
      </c>
      <c r="I25" s="206" t="str">
        <f>_xlfn.XLOOKUP(B25,'Tier 4'!B:B,'Tier 4'!C:C)</f>
        <v>Raw Material Production,Primary Processing</v>
      </c>
      <c r="J25" s="8" t="s">
        <v>118</v>
      </c>
    </row>
    <row r="26" spans="1:10" ht="94.5" customHeight="1">
      <c r="A26" s="202" t="s">
        <v>742</v>
      </c>
      <c r="B26" s="203" t="s">
        <v>743</v>
      </c>
      <c r="C26" s="204" t="s">
        <v>120</v>
      </c>
      <c r="D26" s="205" t="s">
        <v>748</v>
      </c>
      <c r="E26" s="205" t="s">
        <v>749</v>
      </c>
      <c r="F26" s="205" t="s">
        <v>703</v>
      </c>
      <c r="G26" s="205" t="s">
        <v>99</v>
      </c>
      <c r="H26" s="206" t="s">
        <v>750</v>
      </c>
      <c r="I26" s="206" t="str">
        <f>_xlfn.XLOOKUP(B26,'Tier 4'!B:B,'Tier 4'!C:C)</f>
        <v>Raw Material Production,Primary Processing</v>
      </c>
      <c r="J26" s="8" t="s">
        <v>120</v>
      </c>
    </row>
    <row r="27" spans="1:10" ht="69">
      <c r="A27" s="202" t="s">
        <v>742</v>
      </c>
      <c r="B27" s="203" t="s">
        <v>743</v>
      </c>
      <c r="C27" s="204" t="s">
        <v>123</v>
      </c>
      <c r="D27" s="205" t="s">
        <v>751</v>
      </c>
      <c r="E27" s="205" t="s">
        <v>752</v>
      </c>
      <c r="F27" s="205" t="s">
        <v>703</v>
      </c>
      <c r="G27" s="205" t="s">
        <v>92</v>
      </c>
      <c r="H27" s="206" t="s">
        <v>124</v>
      </c>
      <c r="I27" s="206" t="str">
        <f>_xlfn.XLOOKUP(B27,'Tier 4'!B:B,'Tier 4'!C:C)</f>
        <v>Raw Material Production,Primary Processing</v>
      </c>
      <c r="J27" s="8" t="s">
        <v>123</v>
      </c>
    </row>
    <row r="28" spans="1:10" ht="110.45">
      <c r="A28" s="202" t="s">
        <v>742</v>
      </c>
      <c r="B28" s="203" t="s">
        <v>743</v>
      </c>
      <c r="C28" s="207" t="s">
        <v>125</v>
      </c>
      <c r="D28" s="200" t="s">
        <v>753</v>
      </c>
      <c r="E28" s="200" t="s">
        <v>754</v>
      </c>
      <c r="F28" s="200"/>
      <c r="G28" s="200"/>
      <c r="H28" s="201"/>
      <c r="I28" s="201" t="str">
        <f>_xlfn.XLOOKUP(B28,'Tier 4'!B:B,'Tier 4'!C:C)</f>
        <v>Raw Material Production,Primary Processing</v>
      </c>
      <c r="J28" s="8" t="s">
        <v>125</v>
      </c>
    </row>
    <row r="29" spans="1:10" ht="220.9">
      <c r="A29" s="202" t="s">
        <v>742</v>
      </c>
      <c r="B29" s="203" t="s">
        <v>743</v>
      </c>
      <c r="C29" s="204" t="s">
        <v>126</v>
      </c>
      <c r="D29" s="205" t="s">
        <v>755</v>
      </c>
      <c r="E29" s="205" t="s">
        <v>756</v>
      </c>
      <c r="F29" s="205" t="s">
        <v>703</v>
      </c>
      <c r="G29" s="205" t="s">
        <v>99</v>
      </c>
      <c r="H29" s="206" t="s">
        <v>119</v>
      </c>
      <c r="I29" s="206" t="str">
        <f>_xlfn.XLOOKUP(B29,'Tier 4'!B:B,'Tier 4'!C:C)</f>
        <v>Raw Material Production,Primary Processing</v>
      </c>
      <c r="J29" s="8" t="s">
        <v>126</v>
      </c>
    </row>
    <row r="30" spans="1:10" ht="220.9">
      <c r="A30" s="202" t="s">
        <v>742</v>
      </c>
      <c r="B30" s="203" t="s">
        <v>743</v>
      </c>
      <c r="C30" s="204" t="s">
        <v>127</v>
      </c>
      <c r="D30" s="205" t="s">
        <v>757</v>
      </c>
      <c r="E30" s="205" t="s">
        <v>758</v>
      </c>
      <c r="F30" s="205" t="s">
        <v>703</v>
      </c>
      <c r="G30" s="205" t="s">
        <v>99</v>
      </c>
      <c r="H30" s="206" t="s">
        <v>750</v>
      </c>
      <c r="I30" s="206" t="str">
        <f>_xlfn.XLOOKUP(B30,'Tier 4'!B:B,'Tier 4'!C:C)</f>
        <v>Raw Material Production,Primary Processing</v>
      </c>
      <c r="J30" s="8" t="s">
        <v>127</v>
      </c>
    </row>
    <row r="31" spans="1:10" ht="124.5" customHeight="1">
      <c r="A31" s="202" t="s">
        <v>742</v>
      </c>
      <c r="B31" s="203" t="s">
        <v>743</v>
      </c>
      <c r="C31" s="204" t="s">
        <v>128</v>
      </c>
      <c r="D31" s="205" t="s">
        <v>759</v>
      </c>
      <c r="E31" s="205" t="s">
        <v>760</v>
      </c>
      <c r="F31" s="205" t="s">
        <v>703</v>
      </c>
      <c r="G31" s="205" t="s">
        <v>92</v>
      </c>
      <c r="H31" s="206" t="s">
        <v>124</v>
      </c>
      <c r="I31" s="206" t="str">
        <f>_xlfn.XLOOKUP(B31,'Tier 4'!B:B,'Tier 4'!C:C)</f>
        <v>Raw Material Production,Primary Processing</v>
      </c>
      <c r="J31" s="8" t="s">
        <v>128</v>
      </c>
    </row>
    <row r="32" spans="1:10" ht="92.25" customHeight="1">
      <c r="A32" s="202" t="s">
        <v>742</v>
      </c>
      <c r="B32" s="203" t="s">
        <v>743</v>
      </c>
      <c r="C32" s="207" t="s">
        <v>129</v>
      </c>
      <c r="D32" s="200" t="s">
        <v>761</v>
      </c>
      <c r="E32" s="200" t="s">
        <v>762</v>
      </c>
      <c r="F32" s="200"/>
      <c r="G32" s="200"/>
      <c r="H32" s="201"/>
      <c r="I32" s="201" t="str">
        <f>_xlfn.XLOOKUP(B32,'Tier 4'!B:B,'Tier 4'!C:C)</f>
        <v>Raw Material Production,Primary Processing</v>
      </c>
      <c r="J32" s="8" t="s">
        <v>129</v>
      </c>
    </row>
    <row r="33" spans="1:10" ht="82.9">
      <c r="A33" s="202" t="s">
        <v>742</v>
      </c>
      <c r="B33" s="203" t="s">
        <v>743</v>
      </c>
      <c r="C33" s="204" t="s">
        <v>130</v>
      </c>
      <c r="D33" s="205" t="s">
        <v>763</v>
      </c>
      <c r="E33" s="205" t="s">
        <v>764</v>
      </c>
      <c r="F33" s="205" t="s">
        <v>700</v>
      </c>
      <c r="G33" s="205" t="s">
        <v>99</v>
      </c>
      <c r="H33" s="206" t="s">
        <v>119</v>
      </c>
      <c r="I33" s="206" t="str">
        <f>_xlfn.XLOOKUP(B33,'Tier 4'!B:B,'Tier 4'!C:C)</f>
        <v>Raw Material Production,Primary Processing</v>
      </c>
      <c r="J33" s="8" t="s">
        <v>130</v>
      </c>
    </row>
    <row r="34" spans="1:10" ht="153" customHeight="1">
      <c r="A34" s="202" t="s">
        <v>742</v>
      </c>
      <c r="B34" s="203" t="s">
        <v>743</v>
      </c>
      <c r="C34" s="204" t="s">
        <v>131</v>
      </c>
      <c r="D34" s="208" t="s">
        <v>765</v>
      </c>
      <c r="E34" s="205" t="s">
        <v>766</v>
      </c>
      <c r="F34" s="205" t="s">
        <v>700</v>
      </c>
      <c r="G34" s="205" t="s">
        <v>99</v>
      </c>
      <c r="H34" s="206" t="s">
        <v>750</v>
      </c>
      <c r="I34" s="206" t="str">
        <f>_xlfn.XLOOKUP(B34,'Tier 4'!B:B,'Tier 4'!C:C)</f>
        <v>Raw Material Production,Primary Processing</v>
      </c>
      <c r="J34" s="8" t="s">
        <v>131</v>
      </c>
    </row>
    <row r="35" spans="1:10" ht="228.75" customHeight="1">
      <c r="A35" s="202" t="s">
        <v>742</v>
      </c>
      <c r="B35" s="203" t="s">
        <v>743</v>
      </c>
      <c r="C35" s="204" t="s">
        <v>132</v>
      </c>
      <c r="D35" s="208" t="s">
        <v>767</v>
      </c>
      <c r="E35" s="205" t="s">
        <v>768</v>
      </c>
      <c r="F35" s="205" t="s">
        <v>700</v>
      </c>
      <c r="G35" s="205" t="s">
        <v>92</v>
      </c>
      <c r="H35" s="206" t="s">
        <v>124</v>
      </c>
      <c r="I35" s="206" t="str">
        <f>_xlfn.XLOOKUP(B35,'Tier 4'!B:B,'Tier 4'!C:C)</f>
        <v>Raw Material Production,Primary Processing</v>
      </c>
      <c r="J35" s="8" t="s">
        <v>132</v>
      </c>
    </row>
    <row r="36" spans="1:10" ht="165.6">
      <c r="A36" s="202" t="s">
        <v>742</v>
      </c>
      <c r="B36" s="203" t="s">
        <v>743</v>
      </c>
      <c r="C36" s="207" t="s">
        <v>133</v>
      </c>
      <c r="D36" s="200" t="s">
        <v>769</v>
      </c>
      <c r="E36" s="200" t="s">
        <v>770</v>
      </c>
      <c r="F36" s="200"/>
      <c r="G36" s="200"/>
      <c r="H36" s="201"/>
      <c r="I36" s="201" t="str">
        <f>_xlfn.XLOOKUP(B36,'Tier 4'!B:B,'Tier 4'!C:C)</f>
        <v>Raw Material Production,Primary Processing</v>
      </c>
      <c r="J36" s="8" t="s">
        <v>133</v>
      </c>
    </row>
    <row r="37" spans="1:10" ht="92.25" customHeight="1">
      <c r="A37" s="202" t="s">
        <v>742</v>
      </c>
      <c r="B37" s="203" t="s">
        <v>743</v>
      </c>
      <c r="C37" s="204" t="s">
        <v>134</v>
      </c>
      <c r="D37" s="208" t="s">
        <v>771</v>
      </c>
      <c r="E37" s="205" t="s">
        <v>772</v>
      </c>
      <c r="F37" s="205" t="s">
        <v>703</v>
      </c>
      <c r="G37" s="205" t="s">
        <v>99</v>
      </c>
      <c r="H37" s="206" t="s">
        <v>119</v>
      </c>
      <c r="I37" s="206" t="str">
        <f>_xlfn.XLOOKUP(B37,'Tier 4'!B:B,'Tier 4'!C:C)</f>
        <v>Raw Material Production,Primary Processing</v>
      </c>
      <c r="J37" s="8" t="s">
        <v>134</v>
      </c>
    </row>
    <row r="38" spans="1:10" ht="51" customHeight="1">
      <c r="A38" s="202" t="s">
        <v>742</v>
      </c>
      <c r="B38" s="203" t="s">
        <v>743</v>
      </c>
      <c r="C38" s="204" t="s">
        <v>135</v>
      </c>
      <c r="D38" s="208" t="s">
        <v>773</v>
      </c>
      <c r="E38" s="205" t="s">
        <v>774</v>
      </c>
      <c r="F38" s="205" t="s">
        <v>703</v>
      </c>
      <c r="G38" s="205" t="s">
        <v>99</v>
      </c>
      <c r="H38" s="206" t="s">
        <v>750</v>
      </c>
      <c r="I38" s="206" t="str">
        <f>_xlfn.XLOOKUP(B38,'Tier 4'!B:B,'Tier 4'!C:C)</f>
        <v>Raw Material Production,Primary Processing</v>
      </c>
      <c r="J38" s="8" t="s">
        <v>135</v>
      </c>
    </row>
    <row r="39" spans="1:10" ht="77.25" customHeight="1">
      <c r="A39" s="202" t="s">
        <v>742</v>
      </c>
      <c r="B39" s="203" t="s">
        <v>743</v>
      </c>
      <c r="C39" s="204" t="s">
        <v>136</v>
      </c>
      <c r="D39" s="208" t="s">
        <v>775</v>
      </c>
      <c r="E39" s="205" t="s">
        <v>776</v>
      </c>
      <c r="F39" s="205" t="s">
        <v>703</v>
      </c>
      <c r="G39" s="205" t="s">
        <v>92</v>
      </c>
      <c r="H39" s="206" t="s">
        <v>124</v>
      </c>
      <c r="I39" s="206" t="str">
        <f>_xlfn.XLOOKUP(B39,'Tier 4'!B:B,'Tier 4'!C:C)</f>
        <v>Raw Material Production,Primary Processing</v>
      </c>
      <c r="J39" s="8" t="s">
        <v>136</v>
      </c>
    </row>
    <row r="40" spans="1:10" ht="126" customHeight="1">
      <c r="A40" s="202" t="s">
        <v>742</v>
      </c>
      <c r="B40" s="203" t="s">
        <v>743</v>
      </c>
      <c r="C40" s="207" t="s">
        <v>137</v>
      </c>
      <c r="D40" s="200" t="s">
        <v>777</v>
      </c>
      <c r="E40" s="200" t="s">
        <v>778</v>
      </c>
      <c r="F40" s="200"/>
      <c r="G40" s="200"/>
      <c r="H40" s="201"/>
      <c r="I40" s="201" t="str">
        <f>_xlfn.XLOOKUP(B40,'Tier 4'!B:B,'Tier 4'!C:C)</f>
        <v>Raw Material Production,Primary Processing</v>
      </c>
      <c r="J40" s="8" t="s">
        <v>137</v>
      </c>
    </row>
    <row r="41" spans="1:10" ht="126" customHeight="1">
      <c r="A41" s="202" t="s">
        <v>742</v>
      </c>
      <c r="B41" s="203" t="s">
        <v>743</v>
      </c>
      <c r="C41" s="204" t="s">
        <v>138</v>
      </c>
      <c r="D41" s="205" t="s">
        <v>779</v>
      </c>
      <c r="E41" s="205" t="s">
        <v>780</v>
      </c>
      <c r="F41" s="205" t="s">
        <v>700</v>
      </c>
      <c r="G41" s="205" t="s">
        <v>99</v>
      </c>
      <c r="H41" s="206" t="s">
        <v>119</v>
      </c>
      <c r="I41" s="206" t="str">
        <f>_xlfn.XLOOKUP(B41,'Tier 4'!B:B,'Tier 4'!C:C)</f>
        <v>Raw Material Production,Primary Processing</v>
      </c>
      <c r="J41" s="8" t="s">
        <v>138</v>
      </c>
    </row>
    <row r="42" spans="1:10" ht="126" customHeight="1">
      <c r="A42" s="202" t="s">
        <v>742</v>
      </c>
      <c r="B42" s="203" t="s">
        <v>743</v>
      </c>
      <c r="C42" s="204" t="s">
        <v>139</v>
      </c>
      <c r="D42" s="205" t="s">
        <v>781</v>
      </c>
      <c r="E42" s="205" t="s">
        <v>782</v>
      </c>
      <c r="F42" s="205" t="s">
        <v>700</v>
      </c>
      <c r="G42" s="205" t="s">
        <v>99</v>
      </c>
      <c r="H42" s="206" t="s">
        <v>750</v>
      </c>
      <c r="I42" s="206" t="str">
        <f>_xlfn.XLOOKUP(B42,'Tier 4'!B:B,'Tier 4'!C:C)</f>
        <v>Raw Material Production,Primary Processing</v>
      </c>
      <c r="J42" s="8" t="s">
        <v>139</v>
      </c>
    </row>
    <row r="43" spans="1:10" ht="126" customHeight="1">
      <c r="A43" s="202" t="s">
        <v>742</v>
      </c>
      <c r="B43" s="203" t="s">
        <v>743</v>
      </c>
      <c r="C43" s="204" t="s">
        <v>140</v>
      </c>
      <c r="D43" s="205" t="s">
        <v>783</v>
      </c>
      <c r="E43" s="205" t="s">
        <v>784</v>
      </c>
      <c r="F43" s="205" t="s">
        <v>700</v>
      </c>
      <c r="G43" s="205" t="s">
        <v>92</v>
      </c>
      <c r="H43" s="206" t="s">
        <v>124</v>
      </c>
      <c r="I43" s="206" t="str">
        <f>_xlfn.XLOOKUP(B43,'Tier 4'!B:B,'Tier 4'!C:C)</f>
        <v>Raw Material Production,Primary Processing</v>
      </c>
      <c r="J43" s="8" t="s">
        <v>140</v>
      </c>
    </row>
    <row r="44" spans="1:10" ht="93" customHeight="1">
      <c r="A44" s="202" t="s">
        <v>742</v>
      </c>
      <c r="B44" s="203" t="s">
        <v>743</v>
      </c>
      <c r="C44" s="207" t="s">
        <v>141</v>
      </c>
      <c r="D44" s="200" t="s">
        <v>785</v>
      </c>
      <c r="E44" s="200" t="s">
        <v>786</v>
      </c>
      <c r="F44" s="200"/>
      <c r="G44" s="200"/>
      <c r="H44" s="201"/>
      <c r="I44" s="201" t="str">
        <f>_xlfn.XLOOKUP(B44,'Tier 4'!B:B,'Tier 4'!C:C)</f>
        <v>Raw Material Production,Primary Processing</v>
      </c>
      <c r="J44" s="8" t="s">
        <v>141</v>
      </c>
    </row>
    <row r="45" spans="1:10" ht="62.25" customHeight="1">
      <c r="A45" s="202" t="s">
        <v>742</v>
      </c>
      <c r="B45" s="203" t="s">
        <v>743</v>
      </c>
      <c r="C45" s="204" t="s">
        <v>142</v>
      </c>
      <c r="D45" s="205" t="s">
        <v>787</v>
      </c>
      <c r="E45" s="205" t="s">
        <v>788</v>
      </c>
      <c r="F45" s="205" t="s">
        <v>700</v>
      </c>
      <c r="G45" s="205" t="s">
        <v>99</v>
      </c>
      <c r="H45" s="206" t="s">
        <v>143</v>
      </c>
      <c r="I45" s="206" t="str">
        <f>_xlfn.XLOOKUP(B45,'Tier 4'!B:B,'Tier 4'!C:C)</f>
        <v>Raw Material Production,Primary Processing</v>
      </c>
      <c r="J45" s="8" t="s">
        <v>142</v>
      </c>
    </row>
    <row r="46" spans="1:10" ht="93" customHeight="1">
      <c r="A46" s="202" t="s">
        <v>742</v>
      </c>
      <c r="B46" s="203" t="s">
        <v>743</v>
      </c>
      <c r="C46" s="204" t="s">
        <v>144</v>
      </c>
      <c r="D46" s="205" t="s">
        <v>789</v>
      </c>
      <c r="E46" s="205" t="s">
        <v>790</v>
      </c>
      <c r="F46" s="205" t="s">
        <v>700</v>
      </c>
      <c r="G46" s="205" t="s">
        <v>99</v>
      </c>
      <c r="H46" s="206" t="s">
        <v>750</v>
      </c>
      <c r="I46" s="206" t="str">
        <f>_xlfn.XLOOKUP(B46,'Tier 4'!B:B,'Tier 4'!C:C)</f>
        <v>Raw Material Production,Primary Processing</v>
      </c>
      <c r="J46" s="8" t="s">
        <v>144</v>
      </c>
    </row>
    <row r="47" spans="1:10" ht="243" customHeight="1">
      <c r="A47" s="202" t="s">
        <v>742</v>
      </c>
      <c r="B47" s="203" t="s">
        <v>743</v>
      </c>
      <c r="C47" s="204" t="s">
        <v>145</v>
      </c>
      <c r="D47" s="205" t="s">
        <v>791</v>
      </c>
      <c r="E47" s="205" t="s">
        <v>760</v>
      </c>
      <c r="F47" s="205" t="s">
        <v>700</v>
      </c>
      <c r="G47" s="205" t="s">
        <v>92</v>
      </c>
      <c r="H47" s="206" t="s">
        <v>124</v>
      </c>
      <c r="I47" s="206" t="str">
        <f>_xlfn.XLOOKUP(B47,'Tier 4'!B:B,'Tier 4'!C:C)</f>
        <v>Raw Material Production,Primary Processing</v>
      </c>
      <c r="J47" s="8" t="s">
        <v>145</v>
      </c>
    </row>
    <row r="48" spans="1:10" ht="153" customHeight="1">
      <c r="A48" s="202" t="s">
        <v>742</v>
      </c>
      <c r="B48" s="203" t="s">
        <v>743</v>
      </c>
      <c r="C48" s="207" t="s">
        <v>146</v>
      </c>
      <c r="D48" s="203" t="s">
        <v>792</v>
      </c>
      <c r="E48" s="203" t="s">
        <v>793</v>
      </c>
      <c r="F48" s="200"/>
      <c r="G48" s="200"/>
      <c r="H48" s="201"/>
      <c r="I48" s="201" t="str">
        <f>_xlfn.XLOOKUP(B48,'Tier 4'!B:B,'Tier 4'!C:C)</f>
        <v>Raw Material Production,Primary Processing</v>
      </c>
      <c r="J48" s="8" t="s">
        <v>146</v>
      </c>
    </row>
    <row r="49" spans="1:10" ht="55.15">
      <c r="A49" s="202" t="s">
        <v>742</v>
      </c>
      <c r="B49" s="203" t="s">
        <v>743</v>
      </c>
      <c r="C49" s="204" t="s">
        <v>147</v>
      </c>
      <c r="D49" s="205" t="s">
        <v>794</v>
      </c>
      <c r="E49" s="205" t="s">
        <v>795</v>
      </c>
      <c r="F49" s="205" t="s">
        <v>703</v>
      </c>
      <c r="G49" s="205" t="s">
        <v>99</v>
      </c>
      <c r="H49" s="206" t="s">
        <v>119</v>
      </c>
      <c r="I49" s="206" t="str">
        <f>_xlfn.XLOOKUP(B49,'Tier 4'!B:B,'Tier 4'!C:C)</f>
        <v>Raw Material Production,Primary Processing</v>
      </c>
      <c r="J49" s="8" t="s">
        <v>147</v>
      </c>
    </row>
    <row r="50" spans="1:10" ht="123.75" customHeight="1">
      <c r="A50" s="202" t="s">
        <v>742</v>
      </c>
      <c r="B50" s="203" t="s">
        <v>743</v>
      </c>
      <c r="C50" s="204" t="s">
        <v>148</v>
      </c>
      <c r="D50" s="205" t="s">
        <v>796</v>
      </c>
      <c r="E50" s="205"/>
      <c r="F50" s="205" t="s">
        <v>700</v>
      </c>
      <c r="G50" s="205" t="s">
        <v>99</v>
      </c>
      <c r="H50" s="206" t="s">
        <v>750</v>
      </c>
      <c r="I50" s="206" t="str">
        <f>_xlfn.XLOOKUP(B50,'Tier 4'!B:B,'Tier 4'!C:C)</f>
        <v>Raw Material Production,Primary Processing</v>
      </c>
      <c r="J50" s="8" t="s">
        <v>148</v>
      </c>
    </row>
    <row r="51" spans="1:10" ht="63.75" customHeight="1">
      <c r="A51" s="202" t="s">
        <v>742</v>
      </c>
      <c r="B51" s="203" t="s">
        <v>743</v>
      </c>
      <c r="C51" s="204" t="s">
        <v>149</v>
      </c>
      <c r="D51" s="205" t="s">
        <v>797</v>
      </c>
      <c r="E51" s="205" t="s">
        <v>760</v>
      </c>
      <c r="F51" s="205" t="s">
        <v>700</v>
      </c>
      <c r="G51" s="205" t="s">
        <v>92</v>
      </c>
      <c r="H51" s="206" t="s">
        <v>124</v>
      </c>
      <c r="I51" s="206" t="str">
        <f>_xlfn.XLOOKUP(B51,'Tier 4'!B:B,'Tier 4'!C:C)</f>
        <v>Raw Material Production,Primary Processing</v>
      </c>
      <c r="J51" s="8" t="s">
        <v>149</v>
      </c>
    </row>
    <row r="52" spans="1:10" ht="110.45">
      <c r="A52" s="202" t="s">
        <v>742</v>
      </c>
      <c r="B52" s="203" t="s">
        <v>743</v>
      </c>
      <c r="C52" s="207" t="s">
        <v>150</v>
      </c>
      <c r="D52" s="203" t="s">
        <v>798</v>
      </c>
      <c r="E52" s="200" t="s">
        <v>799</v>
      </c>
      <c r="F52" s="200" t="s">
        <v>723</v>
      </c>
      <c r="G52" s="200" t="s">
        <v>92</v>
      </c>
      <c r="H52" s="201" t="s">
        <v>92</v>
      </c>
      <c r="I52" s="201" t="str">
        <f>_xlfn.XLOOKUP(B52,'Tier 4'!B:B,'Tier 4'!C:C)</f>
        <v>Raw Material Production,Primary Processing</v>
      </c>
      <c r="J52" s="8" t="s">
        <v>150</v>
      </c>
    </row>
    <row r="53" spans="1:10" ht="93.75" customHeight="1">
      <c r="A53" s="202" t="s">
        <v>742</v>
      </c>
      <c r="B53" s="203" t="s">
        <v>743</v>
      </c>
      <c r="C53" s="207" t="s">
        <v>151</v>
      </c>
      <c r="D53" s="203" t="s">
        <v>800</v>
      </c>
      <c r="E53" s="200" t="s">
        <v>801</v>
      </c>
      <c r="F53" s="200" t="s">
        <v>723</v>
      </c>
      <c r="G53" s="200" t="s">
        <v>152</v>
      </c>
      <c r="H53" s="201" t="s">
        <v>153</v>
      </c>
      <c r="I53" s="201" t="str">
        <f>_xlfn.XLOOKUP(B53,'Tier 4'!B:B,'Tier 4'!C:C)</f>
        <v>Raw Material Production,Primary Processing</v>
      </c>
      <c r="J53" s="8" t="s">
        <v>151</v>
      </c>
    </row>
    <row r="54" spans="1:10" ht="138">
      <c r="A54" s="202" t="s">
        <v>742</v>
      </c>
      <c r="B54" s="203" t="s">
        <v>743</v>
      </c>
      <c r="C54" s="207" t="s">
        <v>155</v>
      </c>
      <c r="D54" s="203" t="s">
        <v>802</v>
      </c>
      <c r="E54" s="200" t="s">
        <v>803</v>
      </c>
      <c r="F54" s="200" t="s">
        <v>723</v>
      </c>
      <c r="G54" s="200" t="s">
        <v>92</v>
      </c>
      <c r="H54" s="201" t="s">
        <v>92</v>
      </c>
      <c r="I54" s="201" t="str">
        <f>_xlfn.XLOOKUP(B54,'Tier 4'!B:B,'Tier 4'!C:C)</f>
        <v>Raw Material Production,Primary Processing</v>
      </c>
      <c r="J54" s="8" t="s">
        <v>155</v>
      </c>
    </row>
    <row r="55" spans="1:10" ht="77.25" customHeight="1">
      <c r="A55" s="202" t="s">
        <v>742</v>
      </c>
      <c r="B55" s="203" t="s">
        <v>743</v>
      </c>
      <c r="C55" s="207" t="s">
        <v>156</v>
      </c>
      <c r="D55" s="203" t="s">
        <v>804</v>
      </c>
      <c r="E55" s="200" t="s">
        <v>805</v>
      </c>
      <c r="F55" s="200" t="s">
        <v>723</v>
      </c>
      <c r="G55" s="200" t="s">
        <v>92</v>
      </c>
      <c r="H55" s="201" t="s">
        <v>92</v>
      </c>
      <c r="I55" s="201" t="str">
        <f>_xlfn.XLOOKUP(B55,'Tier 4'!B:B,'Tier 4'!C:C)</f>
        <v>Raw Material Production,Primary Processing</v>
      </c>
      <c r="J55" s="8" t="s">
        <v>156</v>
      </c>
    </row>
    <row r="56" spans="1:10" ht="124.15">
      <c r="A56" s="202" t="s">
        <v>742</v>
      </c>
      <c r="B56" s="203" t="s">
        <v>743</v>
      </c>
      <c r="C56" s="207" t="s">
        <v>157</v>
      </c>
      <c r="D56" s="203" t="s">
        <v>806</v>
      </c>
      <c r="E56" s="200" t="s">
        <v>807</v>
      </c>
      <c r="F56" s="200" t="s">
        <v>723</v>
      </c>
      <c r="G56" s="200" t="s">
        <v>92</v>
      </c>
      <c r="H56" s="201" t="s">
        <v>92</v>
      </c>
      <c r="I56" s="201" t="str">
        <f>_xlfn.XLOOKUP(B56,'Tier 4'!B:B,'Tier 4'!C:C)</f>
        <v>Raw Material Production,Primary Processing</v>
      </c>
      <c r="J56" s="8" t="s">
        <v>157</v>
      </c>
    </row>
    <row r="57" spans="1:10" ht="235.15" thickBot="1">
      <c r="A57" s="209" t="s">
        <v>742</v>
      </c>
      <c r="B57" s="210" t="s">
        <v>743</v>
      </c>
      <c r="C57" s="211" t="s">
        <v>158</v>
      </c>
      <c r="D57" s="210" t="s">
        <v>808</v>
      </c>
      <c r="E57" s="212" t="s">
        <v>809</v>
      </c>
      <c r="F57" s="212" t="s">
        <v>726</v>
      </c>
      <c r="G57" s="212" t="s">
        <v>92</v>
      </c>
      <c r="H57" s="213" t="s">
        <v>92</v>
      </c>
      <c r="I57" s="213" t="str">
        <f>_xlfn.XLOOKUP(B57,'Tier 4'!B:B,'Tier 4'!C:C)</f>
        <v>Raw Material Production,Primary Processing</v>
      </c>
      <c r="J57" s="8" t="s">
        <v>158</v>
      </c>
    </row>
    <row r="58" spans="1:10" ht="138" customHeight="1">
      <c r="A58" s="202" t="s">
        <v>742</v>
      </c>
      <c r="B58" s="203" t="s">
        <v>810</v>
      </c>
      <c r="C58" s="207" t="s">
        <v>159</v>
      </c>
      <c r="D58" s="200" t="s">
        <v>811</v>
      </c>
      <c r="E58" s="200" t="s">
        <v>812</v>
      </c>
      <c r="F58" s="200"/>
      <c r="G58" s="200"/>
      <c r="H58" s="201"/>
      <c r="I58" s="201" t="str">
        <f>_xlfn.XLOOKUP(B58,'Tier 4'!B:B,'Tier 4'!C:C)</f>
        <v>Raw Material Production,Primary Processing</v>
      </c>
      <c r="J58" s="8" t="s">
        <v>159</v>
      </c>
    </row>
    <row r="59" spans="1:10" ht="109.5" customHeight="1">
      <c r="A59" s="202" t="s">
        <v>742</v>
      </c>
      <c r="B59" s="203" t="s">
        <v>810</v>
      </c>
      <c r="C59" s="204" t="s">
        <v>160</v>
      </c>
      <c r="D59" s="208" t="s">
        <v>813</v>
      </c>
      <c r="E59" s="205" t="s">
        <v>814</v>
      </c>
      <c r="F59" s="205" t="s">
        <v>703</v>
      </c>
      <c r="G59" s="205" t="s">
        <v>99</v>
      </c>
      <c r="H59" s="206" t="s">
        <v>119</v>
      </c>
      <c r="I59" s="206" t="str">
        <f>_xlfn.XLOOKUP(B59,'Tier 4'!B:B,'Tier 4'!C:C)</f>
        <v>Raw Material Production,Primary Processing</v>
      </c>
      <c r="J59" s="8" t="s">
        <v>160</v>
      </c>
    </row>
    <row r="60" spans="1:10" ht="183.75" customHeight="1">
      <c r="A60" s="202" t="s">
        <v>742</v>
      </c>
      <c r="B60" s="203" t="s">
        <v>810</v>
      </c>
      <c r="C60" s="204" t="s">
        <v>161</v>
      </c>
      <c r="D60" s="205" t="s">
        <v>815</v>
      </c>
      <c r="E60" s="205" t="s">
        <v>816</v>
      </c>
      <c r="F60" s="205" t="s">
        <v>700</v>
      </c>
      <c r="G60" s="205" t="s">
        <v>92</v>
      </c>
      <c r="H60" s="206" t="s">
        <v>124</v>
      </c>
      <c r="I60" s="206" t="str">
        <f>_xlfn.XLOOKUP(B60,'Tier 4'!B:B,'Tier 4'!C:C)</f>
        <v>Raw Material Production,Primary Processing</v>
      </c>
      <c r="J60" s="8" t="s">
        <v>161</v>
      </c>
    </row>
    <row r="61" spans="1:10" ht="63.75" customHeight="1">
      <c r="A61" s="202" t="s">
        <v>742</v>
      </c>
      <c r="B61" s="203" t="s">
        <v>810</v>
      </c>
      <c r="C61" s="207" t="s">
        <v>162</v>
      </c>
      <c r="D61" s="200" t="s">
        <v>817</v>
      </c>
      <c r="E61" s="200" t="s">
        <v>818</v>
      </c>
      <c r="F61" s="200"/>
      <c r="G61" s="200"/>
      <c r="H61" s="201"/>
      <c r="I61" s="201" t="str">
        <f>_xlfn.XLOOKUP(B61,'Tier 4'!B:B,'Tier 4'!C:C)</f>
        <v>Raw Material Production,Primary Processing</v>
      </c>
      <c r="J61" s="8" t="s">
        <v>162</v>
      </c>
    </row>
    <row r="62" spans="1:10" ht="82.9">
      <c r="A62" s="202" t="s">
        <v>742</v>
      </c>
      <c r="B62" s="203" t="s">
        <v>810</v>
      </c>
      <c r="C62" s="204" t="s">
        <v>163</v>
      </c>
      <c r="D62" s="205" t="s">
        <v>819</v>
      </c>
      <c r="E62" s="205" t="s">
        <v>820</v>
      </c>
      <c r="F62" s="205" t="s">
        <v>700</v>
      </c>
      <c r="G62" s="205" t="s">
        <v>99</v>
      </c>
      <c r="H62" s="206" t="s">
        <v>119</v>
      </c>
      <c r="I62" s="206" t="str">
        <f>_xlfn.XLOOKUP(B62,'Tier 4'!B:B,'Tier 4'!C:C)</f>
        <v>Raw Material Production,Primary Processing</v>
      </c>
      <c r="J62" s="8" t="s">
        <v>163</v>
      </c>
    </row>
    <row r="63" spans="1:10" ht="96.6">
      <c r="A63" s="202" t="s">
        <v>742</v>
      </c>
      <c r="B63" s="203" t="s">
        <v>810</v>
      </c>
      <c r="C63" s="204" t="s">
        <v>164</v>
      </c>
      <c r="D63" s="205" t="s">
        <v>821</v>
      </c>
      <c r="E63" s="205"/>
      <c r="F63" s="205" t="s">
        <v>700</v>
      </c>
      <c r="G63" s="205" t="s">
        <v>92</v>
      </c>
      <c r="H63" s="206" t="s">
        <v>124</v>
      </c>
      <c r="I63" s="206" t="str">
        <f>_xlfn.XLOOKUP(B63,'Tier 4'!B:B,'Tier 4'!C:C)</f>
        <v>Raw Material Production,Primary Processing</v>
      </c>
      <c r="J63" s="8" t="s">
        <v>164</v>
      </c>
    </row>
    <row r="64" spans="1:10" ht="179.45">
      <c r="A64" s="202" t="s">
        <v>742</v>
      </c>
      <c r="B64" s="203" t="s">
        <v>810</v>
      </c>
      <c r="C64" s="207" t="s">
        <v>165</v>
      </c>
      <c r="D64" s="200" t="s">
        <v>822</v>
      </c>
      <c r="E64" s="200" t="s">
        <v>823</v>
      </c>
      <c r="F64" s="200"/>
      <c r="G64" s="200"/>
      <c r="H64" s="201"/>
      <c r="I64" s="201" t="str">
        <f>_xlfn.XLOOKUP(B64,'Tier 4'!B:B,'Tier 4'!C:C)</f>
        <v>Raw Material Production,Primary Processing</v>
      </c>
      <c r="J64" s="8" t="s">
        <v>165</v>
      </c>
    </row>
    <row r="65" spans="1:10" ht="138" customHeight="1">
      <c r="A65" s="202" t="s">
        <v>742</v>
      </c>
      <c r="B65" s="203" t="s">
        <v>810</v>
      </c>
      <c r="C65" s="204" t="s">
        <v>166</v>
      </c>
      <c r="D65" s="205" t="s">
        <v>824</v>
      </c>
      <c r="E65" s="205" t="s">
        <v>825</v>
      </c>
      <c r="F65" s="205" t="s">
        <v>700</v>
      </c>
      <c r="G65" s="205" t="s">
        <v>99</v>
      </c>
      <c r="H65" s="206" t="s">
        <v>119</v>
      </c>
      <c r="I65" s="206" t="str">
        <f>_xlfn.XLOOKUP(B65,'Tier 4'!B:B,'Tier 4'!C:C)</f>
        <v>Raw Material Production,Primary Processing</v>
      </c>
      <c r="J65" s="8" t="s">
        <v>166</v>
      </c>
    </row>
    <row r="66" spans="1:10" ht="152.25" customHeight="1">
      <c r="A66" s="202" t="s">
        <v>742</v>
      </c>
      <c r="B66" s="203" t="s">
        <v>810</v>
      </c>
      <c r="C66" s="204" t="s">
        <v>167</v>
      </c>
      <c r="D66" s="205" t="s">
        <v>826</v>
      </c>
      <c r="E66" s="205" t="s">
        <v>827</v>
      </c>
      <c r="F66" s="205" t="s">
        <v>700</v>
      </c>
      <c r="G66" s="205" t="s">
        <v>92</v>
      </c>
      <c r="H66" s="206" t="s">
        <v>124</v>
      </c>
      <c r="I66" s="206" t="str">
        <f>_xlfn.XLOOKUP(B66,'Tier 4'!B:B,'Tier 4'!C:C)</f>
        <v>Raw Material Production,Primary Processing</v>
      </c>
      <c r="J66" s="8" t="s">
        <v>167</v>
      </c>
    </row>
    <row r="67" spans="1:10" ht="66" customHeight="1">
      <c r="A67" s="202" t="s">
        <v>742</v>
      </c>
      <c r="B67" s="203" t="s">
        <v>810</v>
      </c>
      <c r="C67" s="207" t="s">
        <v>168</v>
      </c>
      <c r="D67" s="200" t="s">
        <v>828</v>
      </c>
      <c r="E67" s="200" t="s">
        <v>829</v>
      </c>
      <c r="F67" s="200"/>
      <c r="G67" s="200"/>
      <c r="H67" s="201"/>
      <c r="I67" s="201" t="str">
        <f>_xlfn.XLOOKUP(B67,'Tier 4'!B:B,'Tier 4'!C:C)</f>
        <v>Raw Material Production,Primary Processing</v>
      </c>
      <c r="J67" s="8" t="s">
        <v>168</v>
      </c>
    </row>
    <row r="68" spans="1:10" ht="63.75" customHeight="1">
      <c r="A68" s="202" t="s">
        <v>742</v>
      </c>
      <c r="B68" s="203" t="s">
        <v>810</v>
      </c>
      <c r="C68" s="204" t="s">
        <v>169</v>
      </c>
      <c r="D68" s="205" t="s">
        <v>828</v>
      </c>
      <c r="E68" s="205" t="s">
        <v>830</v>
      </c>
      <c r="F68" s="205" t="s">
        <v>700</v>
      </c>
      <c r="G68" s="205" t="s">
        <v>99</v>
      </c>
      <c r="H68" s="206" t="s">
        <v>119</v>
      </c>
      <c r="I68" s="206" t="str">
        <f>_xlfn.XLOOKUP(B68,'Tier 4'!B:B,'Tier 4'!C:C)</f>
        <v>Raw Material Production,Primary Processing</v>
      </c>
      <c r="J68" s="8" t="s">
        <v>169</v>
      </c>
    </row>
    <row r="69" spans="1:10" ht="138.75" customHeight="1">
      <c r="A69" s="202" t="s">
        <v>742</v>
      </c>
      <c r="B69" s="203" t="s">
        <v>810</v>
      </c>
      <c r="C69" s="204" t="s">
        <v>170</v>
      </c>
      <c r="D69" s="205" t="s">
        <v>831</v>
      </c>
      <c r="E69" s="205" t="s">
        <v>832</v>
      </c>
      <c r="F69" s="205" t="s">
        <v>700</v>
      </c>
      <c r="G69" s="205" t="s">
        <v>92</v>
      </c>
      <c r="H69" s="206" t="s">
        <v>124</v>
      </c>
      <c r="I69" s="206" t="str">
        <f>_xlfn.XLOOKUP(B69,'Tier 4'!B:B,'Tier 4'!C:C)</f>
        <v>Raw Material Production,Primary Processing</v>
      </c>
      <c r="J69" s="8" t="s">
        <v>170</v>
      </c>
    </row>
    <row r="70" spans="1:10" ht="138.75" customHeight="1">
      <c r="A70" s="202" t="s">
        <v>742</v>
      </c>
      <c r="B70" s="203" t="s">
        <v>810</v>
      </c>
      <c r="C70" s="207" t="s">
        <v>171</v>
      </c>
      <c r="D70" s="200" t="s">
        <v>833</v>
      </c>
      <c r="E70" s="200" t="s">
        <v>834</v>
      </c>
      <c r="F70" s="200"/>
      <c r="G70" s="200"/>
      <c r="H70" s="201"/>
      <c r="I70" s="201" t="str">
        <f>_xlfn.XLOOKUP(B70,'Tier 4'!B:B,'Tier 4'!C:C)</f>
        <v>Raw Material Production,Primary Processing</v>
      </c>
      <c r="J70" s="8" t="s">
        <v>171</v>
      </c>
    </row>
    <row r="71" spans="1:10" ht="78.75" customHeight="1">
      <c r="A71" s="202" t="s">
        <v>742</v>
      </c>
      <c r="B71" s="203" t="s">
        <v>810</v>
      </c>
      <c r="C71" s="204" t="s">
        <v>172</v>
      </c>
      <c r="D71" s="205" t="s">
        <v>835</v>
      </c>
      <c r="E71" s="205" t="s">
        <v>820</v>
      </c>
      <c r="F71" s="205" t="s">
        <v>700</v>
      </c>
      <c r="G71" s="205" t="s">
        <v>99</v>
      </c>
      <c r="H71" s="206" t="s">
        <v>119</v>
      </c>
      <c r="I71" s="206" t="str">
        <f>_xlfn.XLOOKUP(B71,'Tier 4'!B:B,'Tier 4'!C:C)</f>
        <v>Raw Material Production,Primary Processing</v>
      </c>
      <c r="J71" s="8" t="s">
        <v>172</v>
      </c>
    </row>
    <row r="72" spans="1:10" ht="138.75" customHeight="1">
      <c r="A72" s="202" t="s">
        <v>742</v>
      </c>
      <c r="B72" s="203" t="s">
        <v>810</v>
      </c>
      <c r="C72" s="204" t="s">
        <v>173</v>
      </c>
      <c r="D72" s="205" t="s">
        <v>836</v>
      </c>
      <c r="E72" s="205"/>
      <c r="F72" s="205" t="s">
        <v>700</v>
      </c>
      <c r="G72" s="205" t="s">
        <v>92</v>
      </c>
      <c r="H72" s="206" t="s">
        <v>124</v>
      </c>
      <c r="I72" s="206" t="str">
        <f>_xlfn.XLOOKUP(B72,'Tier 4'!B:B,'Tier 4'!C:C)</f>
        <v>Raw Material Production,Primary Processing</v>
      </c>
      <c r="J72" s="8" t="s">
        <v>173</v>
      </c>
    </row>
    <row r="73" spans="1:10" ht="138.75" customHeight="1">
      <c r="A73" s="202" t="s">
        <v>742</v>
      </c>
      <c r="B73" s="203" t="s">
        <v>810</v>
      </c>
      <c r="C73" s="207" t="s">
        <v>174</v>
      </c>
      <c r="D73" s="200" t="s">
        <v>837</v>
      </c>
      <c r="E73" s="200" t="s">
        <v>838</v>
      </c>
      <c r="F73" s="200"/>
      <c r="G73" s="200"/>
      <c r="H73" s="201"/>
      <c r="I73" s="201" t="str">
        <f>_xlfn.XLOOKUP(B73,'Tier 4'!B:B,'Tier 4'!C:C)</f>
        <v>Raw Material Production,Primary Processing</v>
      </c>
      <c r="J73" s="8" t="s">
        <v>174</v>
      </c>
    </row>
    <row r="74" spans="1:10" ht="124.5" customHeight="1">
      <c r="A74" s="202" t="s">
        <v>742</v>
      </c>
      <c r="B74" s="203" t="s">
        <v>810</v>
      </c>
      <c r="C74" s="204" t="s">
        <v>175</v>
      </c>
      <c r="D74" s="205" t="s">
        <v>839</v>
      </c>
      <c r="E74" s="205" t="s">
        <v>820</v>
      </c>
      <c r="F74" s="205" t="s">
        <v>700</v>
      </c>
      <c r="G74" s="205" t="s">
        <v>99</v>
      </c>
      <c r="H74" s="206" t="s">
        <v>119</v>
      </c>
      <c r="I74" s="206" t="str">
        <f>_xlfn.XLOOKUP(B74,'Tier 4'!B:B,'Tier 4'!C:C)</f>
        <v>Raw Material Production,Primary Processing</v>
      </c>
      <c r="J74" s="8" t="s">
        <v>175</v>
      </c>
    </row>
    <row r="75" spans="1:10" ht="82.9">
      <c r="A75" s="202" t="s">
        <v>742</v>
      </c>
      <c r="B75" s="203" t="s">
        <v>810</v>
      </c>
      <c r="C75" s="204" t="s">
        <v>176</v>
      </c>
      <c r="D75" s="205" t="s">
        <v>840</v>
      </c>
      <c r="E75" s="205"/>
      <c r="F75" s="205" t="s">
        <v>700</v>
      </c>
      <c r="G75" s="205" t="s">
        <v>92</v>
      </c>
      <c r="H75" s="206" t="s">
        <v>124</v>
      </c>
      <c r="I75" s="206" t="str">
        <f>_xlfn.XLOOKUP(B75,'Tier 4'!B:B,'Tier 4'!C:C)</f>
        <v>Raw Material Production,Primary Processing</v>
      </c>
      <c r="J75" s="8" t="s">
        <v>176</v>
      </c>
    </row>
    <row r="76" spans="1:10" ht="228.75" customHeight="1">
      <c r="A76" s="202" t="s">
        <v>742</v>
      </c>
      <c r="B76" s="203" t="s">
        <v>810</v>
      </c>
      <c r="C76" s="207" t="s">
        <v>177</v>
      </c>
      <c r="D76" s="200" t="s">
        <v>841</v>
      </c>
      <c r="E76" s="200" t="s">
        <v>842</v>
      </c>
      <c r="F76" s="200"/>
      <c r="G76" s="200"/>
      <c r="H76" s="201"/>
      <c r="I76" s="201" t="str">
        <f>_xlfn.XLOOKUP(B76,'Tier 4'!B:B,'Tier 4'!C:C)</f>
        <v>Raw Material Production,Primary Processing</v>
      </c>
      <c r="J76" s="8" t="s">
        <v>177</v>
      </c>
    </row>
    <row r="77" spans="1:10" ht="82.9">
      <c r="A77" s="202" t="s">
        <v>742</v>
      </c>
      <c r="B77" s="203" t="s">
        <v>810</v>
      </c>
      <c r="C77" s="204" t="s">
        <v>178</v>
      </c>
      <c r="D77" s="205" t="s">
        <v>843</v>
      </c>
      <c r="E77" s="205" t="s">
        <v>820</v>
      </c>
      <c r="F77" s="205" t="s">
        <v>700</v>
      </c>
      <c r="G77" s="205" t="s">
        <v>99</v>
      </c>
      <c r="H77" s="206" t="s">
        <v>119</v>
      </c>
      <c r="I77" s="206" t="str">
        <f>_xlfn.XLOOKUP(B77,'Tier 4'!B:B,'Tier 4'!C:C)</f>
        <v>Raw Material Production,Primary Processing</v>
      </c>
      <c r="J77" s="8" t="s">
        <v>178</v>
      </c>
    </row>
    <row r="78" spans="1:10" ht="49.5" customHeight="1">
      <c r="A78" s="202" t="s">
        <v>742</v>
      </c>
      <c r="B78" s="203" t="s">
        <v>810</v>
      </c>
      <c r="C78" s="204" t="s">
        <v>179</v>
      </c>
      <c r="D78" s="205" t="s">
        <v>844</v>
      </c>
      <c r="E78" s="205"/>
      <c r="F78" s="205" t="s">
        <v>700</v>
      </c>
      <c r="G78" s="205" t="s">
        <v>92</v>
      </c>
      <c r="H78" s="206" t="s">
        <v>124</v>
      </c>
      <c r="I78" s="206" t="str">
        <f>_xlfn.XLOOKUP(B78,'Tier 4'!B:B,'Tier 4'!C:C)</f>
        <v>Raw Material Production,Primary Processing</v>
      </c>
      <c r="J78" s="8" t="s">
        <v>179</v>
      </c>
    </row>
    <row r="79" spans="1:10" ht="151.9">
      <c r="A79" s="202" t="s">
        <v>742</v>
      </c>
      <c r="B79" s="203" t="s">
        <v>810</v>
      </c>
      <c r="C79" s="207" t="s">
        <v>180</v>
      </c>
      <c r="D79" s="200" t="s">
        <v>845</v>
      </c>
      <c r="E79" s="200" t="s">
        <v>846</v>
      </c>
      <c r="F79" s="200"/>
      <c r="G79" s="200"/>
      <c r="H79" s="201"/>
      <c r="I79" s="201" t="str">
        <f>_xlfn.XLOOKUP(B79,'Tier 4'!B:B,'Tier 4'!C:C)</f>
        <v>Raw Material Production,Primary Processing</v>
      </c>
      <c r="J79" s="8" t="s">
        <v>180</v>
      </c>
    </row>
    <row r="80" spans="1:10" ht="79.5" customHeight="1">
      <c r="A80" s="202" t="s">
        <v>742</v>
      </c>
      <c r="B80" s="203" t="s">
        <v>810</v>
      </c>
      <c r="C80" s="204" t="s">
        <v>181</v>
      </c>
      <c r="D80" s="205" t="s">
        <v>847</v>
      </c>
      <c r="E80" s="205" t="s">
        <v>848</v>
      </c>
      <c r="F80" s="205" t="s">
        <v>700</v>
      </c>
      <c r="G80" s="205" t="s">
        <v>99</v>
      </c>
      <c r="H80" s="206" t="s">
        <v>119</v>
      </c>
      <c r="I80" s="206" t="str">
        <f>_xlfn.XLOOKUP(B80,'Tier 4'!B:B,'Tier 4'!C:C)</f>
        <v>Raw Material Production,Primary Processing</v>
      </c>
      <c r="J80" s="8" t="s">
        <v>181</v>
      </c>
    </row>
    <row r="81" spans="1:10" ht="248.45">
      <c r="A81" s="202" t="s">
        <v>742</v>
      </c>
      <c r="B81" s="203" t="s">
        <v>810</v>
      </c>
      <c r="C81" s="204" t="s">
        <v>182</v>
      </c>
      <c r="D81" s="205" t="s">
        <v>849</v>
      </c>
      <c r="E81" s="205"/>
      <c r="F81" s="205" t="s">
        <v>700</v>
      </c>
      <c r="G81" s="205" t="s">
        <v>92</v>
      </c>
      <c r="H81" s="206" t="s">
        <v>124</v>
      </c>
      <c r="I81" s="206" t="str">
        <f>_xlfn.XLOOKUP(B81,'Tier 4'!B:B,'Tier 4'!C:C)</f>
        <v>Raw Material Production,Primary Processing</v>
      </c>
      <c r="J81" s="8" t="s">
        <v>182</v>
      </c>
    </row>
    <row r="82" spans="1:10" ht="136.5" customHeight="1">
      <c r="A82" s="202" t="s">
        <v>742</v>
      </c>
      <c r="B82" s="203" t="s">
        <v>810</v>
      </c>
      <c r="C82" s="207" t="s">
        <v>183</v>
      </c>
      <c r="D82" s="200" t="s">
        <v>850</v>
      </c>
      <c r="E82" s="200" t="s">
        <v>851</v>
      </c>
      <c r="F82" s="200" t="s">
        <v>723</v>
      </c>
      <c r="G82" s="200" t="s">
        <v>92</v>
      </c>
      <c r="H82" s="201" t="s">
        <v>92</v>
      </c>
      <c r="I82" s="201" t="str">
        <f>_xlfn.XLOOKUP(B82,'Tier 4'!B:B,'Tier 4'!C:C)</f>
        <v>Raw Material Production,Primary Processing</v>
      </c>
      <c r="J82" s="8" t="s">
        <v>183</v>
      </c>
    </row>
    <row r="83" spans="1:10" ht="124.15">
      <c r="A83" s="214" t="s">
        <v>742</v>
      </c>
      <c r="B83" s="215" t="s">
        <v>810</v>
      </c>
      <c r="C83" s="207" t="s">
        <v>184</v>
      </c>
      <c r="D83" s="200" t="s">
        <v>852</v>
      </c>
      <c r="E83" s="200" t="s">
        <v>853</v>
      </c>
      <c r="F83" s="200" t="s">
        <v>723</v>
      </c>
      <c r="G83" s="200" t="s">
        <v>92</v>
      </c>
      <c r="H83" s="201" t="s">
        <v>92</v>
      </c>
      <c r="I83" s="201" t="str">
        <f>_xlfn.XLOOKUP(B83,'Tier 4'!B:B,'Tier 4'!C:C)</f>
        <v>Raw Material Production,Primary Processing</v>
      </c>
      <c r="J83" s="8" t="s">
        <v>184</v>
      </c>
    </row>
    <row r="84" spans="1:10" ht="152.44999999999999" thickBot="1">
      <c r="A84" s="216" t="s">
        <v>742</v>
      </c>
      <c r="B84" s="217" t="s">
        <v>810</v>
      </c>
      <c r="C84" s="211" t="s">
        <v>185</v>
      </c>
      <c r="D84" s="212" t="s">
        <v>854</v>
      </c>
      <c r="E84" s="212" t="s">
        <v>855</v>
      </c>
      <c r="F84" s="212" t="s">
        <v>726</v>
      </c>
      <c r="G84" s="212" t="s">
        <v>92</v>
      </c>
      <c r="H84" s="213" t="s">
        <v>92</v>
      </c>
      <c r="I84" s="213" t="str">
        <f>_xlfn.XLOOKUP(B84,'Tier 4'!B:B,'Tier 4'!C:C)</f>
        <v>Raw Material Production,Primary Processing</v>
      </c>
      <c r="J84" s="8" t="s">
        <v>185</v>
      </c>
    </row>
    <row r="85" spans="1:10" ht="69">
      <c r="A85" s="202" t="s">
        <v>742</v>
      </c>
      <c r="B85" s="203" t="s">
        <v>856</v>
      </c>
      <c r="C85" s="207" t="s">
        <v>186</v>
      </c>
      <c r="D85" s="200" t="s">
        <v>857</v>
      </c>
      <c r="E85" s="200" t="s">
        <v>858</v>
      </c>
      <c r="F85" s="200"/>
      <c r="G85" s="200"/>
      <c r="H85" s="201"/>
      <c r="I85" s="201" t="str">
        <f>_xlfn.XLOOKUP(B85,'Tier 4'!B:B,'Tier 4'!C:C)</f>
        <v>Raw Material Production,Primary Processing</v>
      </c>
      <c r="J85" s="8" t="s">
        <v>186</v>
      </c>
    </row>
    <row r="86" spans="1:10" ht="55.15">
      <c r="A86" s="202" t="s">
        <v>742</v>
      </c>
      <c r="B86" s="203" t="s">
        <v>856</v>
      </c>
      <c r="C86" s="204" t="s">
        <v>187</v>
      </c>
      <c r="D86" s="205" t="s">
        <v>857</v>
      </c>
      <c r="E86" s="205" t="s">
        <v>859</v>
      </c>
      <c r="F86" s="205" t="s">
        <v>703</v>
      </c>
      <c r="G86" s="205" t="s">
        <v>99</v>
      </c>
      <c r="H86" s="206" t="s">
        <v>188</v>
      </c>
      <c r="I86" s="206" t="str">
        <f>_xlfn.XLOOKUP(B86,'Tier 4'!B:B,'Tier 4'!C:C)</f>
        <v>Raw Material Production,Primary Processing</v>
      </c>
      <c r="J86" s="8" t="s">
        <v>187</v>
      </c>
    </row>
    <row r="87" spans="1:10" ht="55.15">
      <c r="A87" s="202" t="s">
        <v>742</v>
      </c>
      <c r="B87" s="203" t="s">
        <v>856</v>
      </c>
      <c r="C87" s="204" t="s">
        <v>189</v>
      </c>
      <c r="D87" s="205" t="s">
        <v>860</v>
      </c>
      <c r="E87" s="205" t="s">
        <v>861</v>
      </c>
      <c r="F87" s="205" t="s">
        <v>703</v>
      </c>
      <c r="G87" s="205" t="s">
        <v>92</v>
      </c>
      <c r="H87" s="206" t="s">
        <v>115</v>
      </c>
      <c r="I87" s="206" t="str">
        <f>_xlfn.XLOOKUP(B87,'Tier 4'!B:B,'Tier 4'!C:C)</f>
        <v>Raw Material Production,Primary Processing</v>
      </c>
      <c r="J87" s="8" t="s">
        <v>189</v>
      </c>
    </row>
    <row r="88" spans="1:10" ht="110.45">
      <c r="A88" s="202" t="s">
        <v>742</v>
      </c>
      <c r="B88" s="203" t="s">
        <v>856</v>
      </c>
      <c r="C88" s="207" t="s">
        <v>190</v>
      </c>
      <c r="D88" s="200" t="s">
        <v>862</v>
      </c>
      <c r="E88" s="200" t="s">
        <v>863</v>
      </c>
      <c r="F88" s="200"/>
      <c r="G88" s="200"/>
      <c r="H88" s="201"/>
      <c r="I88" s="201" t="str">
        <f>_xlfn.XLOOKUP(B88,'Tier 4'!B:B,'Tier 4'!C:C)</f>
        <v>Raw Material Production,Primary Processing</v>
      </c>
      <c r="J88" s="8" t="s">
        <v>190</v>
      </c>
    </row>
    <row r="89" spans="1:10" ht="55.15">
      <c r="A89" s="202" t="s">
        <v>742</v>
      </c>
      <c r="B89" s="203" t="s">
        <v>856</v>
      </c>
      <c r="C89" s="204" t="s">
        <v>191</v>
      </c>
      <c r="D89" s="205" t="s">
        <v>864</v>
      </c>
      <c r="E89" s="205" t="s">
        <v>865</v>
      </c>
      <c r="F89" s="205" t="s">
        <v>703</v>
      </c>
      <c r="G89" s="205" t="s">
        <v>99</v>
      </c>
      <c r="H89" s="206" t="s">
        <v>188</v>
      </c>
      <c r="I89" s="206" t="str">
        <f>_xlfn.XLOOKUP(B89,'Tier 4'!B:B,'Tier 4'!C:C)</f>
        <v>Raw Material Production,Primary Processing</v>
      </c>
      <c r="J89" s="8" t="s">
        <v>191</v>
      </c>
    </row>
    <row r="90" spans="1:10" ht="77.25" customHeight="1">
      <c r="A90" s="202" t="s">
        <v>742</v>
      </c>
      <c r="B90" s="203" t="s">
        <v>856</v>
      </c>
      <c r="C90" s="204" t="s">
        <v>192</v>
      </c>
      <c r="D90" s="205" t="s">
        <v>866</v>
      </c>
      <c r="E90" s="205" t="s">
        <v>867</v>
      </c>
      <c r="F90" s="205" t="s">
        <v>700</v>
      </c>
      <c r="G90" s="205" t="s">
        <v>92</v>
      </c>
      <c r="H90" s="206" t="s">
        <v>115</v>
      </c>
      <c r="I90" s="206" t="str">
        <f>_xlfn.XLOOKUP(B90,'Tier 4'!B:B,'Tier 4'!C:C)</f>
        <v>Raw Material Production,Primary Processing</v>
      </c>
      <c r="J90" s="8" t="s">
        <v>192</v>
      </c>
    </row>
    <row r="91" spans="1:10" ht="69">
      <c r="A91" s="202" t="s">
        <v>742</v>
      </c>
      <c r="B91" s="203" t="s">
        <v>856</v>
      </c>
      <c r="C91" s="207" t="s">
        <v>193</v>
      </c>
      <c r="D91" s="200" t="s">
        <v>868</v>
      </c>
      <c r="E91" s="200" t="s">
        <v>869</v>
      </c>
      <c r="F91" s="200"/>
      <c r="G91" s="200"/>
      <c r="H91" s="201"/>
      <c r="I91" s="201" t="str">
        <f>_xlfn.XLOOKUP(B91,'Tier 4'!B:B,'Tier 4'!C:C)</f>
        <v>Raw Material Production,Primary Processing</v>
      </c>
      <c r="J91" s="8" t="s">
        <v>193</v>
      </c>
    </row>
    <row r="92" spans="1:10" ht="55.15">
      <c r="A92" s="202" t="s">
        <v>742</v>
      </c>
      <c r="B92" s="203" t="s">
        <v>856</v>
      </c>
      <c r="C92" s="204" t="s">
        <v>194</v>
      </c>
      <c r="D92" s="205" t="s">
        <v>870</v>
      </c>
      <c r="E92" s="205" t="s">
        <v>871</v>
      </c>
      <c r="F92" s="205" t="s">
        <v>703</v>
      </c>
      <c r="G92" s="205" t="s">
        <v>99</v>
      </c>
      <c r="H92" s="206" t="s">
        <v>188</v>
      </c>
      <c r="I92" s="206" t="str">
        <f>_xlfn.XLOOKUP(B92,'Tier 4'!B:B,'Tier 4'!C:C)</f>
        <v>Raw Material Production,Primary Processing</v>
      </c>
      <c r="J92" s="8" t="s">
        <v>194</v>
      </c>
    </row>
    <row r="93" spans="1:10" ht="82.9">
      <c r="A93" s="202" t="s">
        <v>742</v>
      </c>
      <c r="B93" s="203" t="s">
        <v>856</v>
      </c>
      <c r="C93" s="204" t="s">
        <v>195</v>
      </c>
      <c r="D93" s="205" t="s">
        <v>872</v>
      </c>
      <c r="E93" s="205" t="s">
        <v>873</v>
      </c>
      <c r="F93" s="205" t="s">
        <v>700</v>
      </c>
      <c r="G93" s="205" t="s">
        <v>92</v>
      </c>
      <c r="H93" s="206" t="s">
        <v>115</v>
      </c>
      <c r="I93" s="206" t="str">
        <f>_xlfn.XLOOKUP(B93,'Tier 4'!B:B,'Tier 4'!C:C)</f>
        <v>Raw Material Production,Primary Processing</v>
      </c>
      <c r="J93" s="8" t="s">
        <v>195</v>
      </c>
    </row>
    <row r="94" spans="1:10" ht="96.6">
      <c r="A94" s="202" t="s">
        <v>742</v>
      </c>
      <c r="B94" s="203" t="s">
        <v>856</v>
      </c>
      <c r="C94" s="207" t="s">
        <v>196</v>
      </c>
      <c r="D94" s="200" t="s">
        <v>874</v>
      </c>
      <c r="E94" s="200" t="s">
        <v>875</v>
      </c>
      <c r="F94" s="200"/>
      <c r="G94" s="200"/>
      <c r="H94" s="201"/>
      <c r="I94" s="201" t="str">
        <f>_xlfn.XLOOKUP(B94,'Tier 4'!B:B,'Tier 4'!C:C)</f>
        <v>Raw Material Production,Primary Processing</v>
      </c>
      <c r="J94" s="8" t="s">
        <v>196</v>
      </c>
    </row>
    <row r="95" spans="1:10" ht="63.75" customHeight="1">
      <c r="A95" s="202" t="s">
        <v>742</v>
      </c>
      <c r="B95" s="203" t="s">
        <v>856</v>
      </c>
      <c r="C95" s="204" t="s">
        <v>197</v>
      </c>
      <c r="D95" s="205" t="s">
        <v>876</v>
      </c>
      <c r="E95" s="205" t="s">
        <v>877</v>
      </c>
      <c r="F95" s="205" t="s">
        <v>700</v>
      </c>
      <c r="G95" s="205" t="s">
        <v>92</v>
      </c>
      <c r="H95" s="206" t="s">
        <v>92</v>
      </c>
      <c r="I95" s="206" t="str">
        <f>_xlfn.XLOOKUP(B95,'Tier 4'!B:B,'Tier 4'!C:C)</f>
        <v>Raw Material Production,Primary Processing</v>
      </c>
      <c r="J95" s="8" t="s">
        <v>197</v>
      </c>
    </row>
    <row r="96" spans="1:10" ht="124.15">
      <c r="A96" s="202" t="s">
        <v>742</v>
      </c>
      <c r="B96" s="203" t="s">
        <v>856</v>
      </c>
      <c r="C96" s="207" t="s">
        <v>198</v>
      </c>
      <c r="D96" s="200" t="s">
        <v>878</v>
      </c>
      <c r="E96" s="200" t="s">
        <v>879</v>
      </c>
      <c r="F96" s="200"/>
      <c r="G96" s="200"/>
      <c r="H96" s="201"/>
      <c r="I96" s="201" t="str">
        <f>_xlfn.XLOOKUP(B96,'Tier 4'!B:B,'Tier 4'!C:C)</f>
        <v>Raw Material Production,Primary Processing</v>
      </c>
      <c r="J96" s="8" t="s">
        <v>198</v>
      </c>
    </row>
    <row r="97" spans="1:10" ht="55.15">
      <c r="A97" s="202" t="s">
        <v>742</v>
      </c>
      <c r="B97" s="203" t="s">
        <v>856</v>
      </c>
      <c r="C97" s="204" t="s">
        <v>199</v>
      </c>
      <c r="D97" s="205" t="s">
        <v>880</v>
      </c>
      <c r="E97" s="205" t="s">
        <v>881</v>
      </c>
      <c r="F97" s="205" t="s">
        <v>703</v>
      </c>
      <c r="G97" s="205" t="s">
        <v>99</v>
      </c>
      <c r="H97" s="206" t="s">
        <v>188</v>
      </c>
      <c r="I97" s="206" t="str">
        <f>_xlfn.XLOOKUP(B97,'Tier 4'!B:B,'Tier 4'!C:C)</f>
        <v>Raw Material Production,Primary Processing</v>
      </c>
      <c r="J97" s="8" t="s">
        <v>199</v>
      </c>
    </row>
    <row r="98" spans="1:10" ht="55.15">
      <c r="A98" s="202" t="s">
        <v>742</v>
      </c>
      <c r="B98" s="203" t="s">
        <v>856</v>
      </c>
      <c r="C98" s="204" t="s">
        <v>200</v>
      </c>
      <c r="D98" s="205" t="s">
        <v>882</v>
      </c>
      <c r="E98" s="205" t="s">
        <v>883</v>
      </c>
      <c r="F98" s="205" t="s">
        <v>700</v>
      </c>
      <c r="G98" s="205" t="s">
        <v>92</v>
      </c>
      <c r="H98" s="206" t="s">
        <v>115</v>
      </c>
      <c r="I98" s="206" t="str">
        <f>_xlfn.XLOOKUP(B98,'Tier 4'!B:B,'Tier 4'!C:C)</f>
        <v>Raw Material Production,Primary Processing</v>
      </c>
      <c r="J98" s="8" t="s">
        <v>200</v>
      </c>
    </row>
    <row r="99" spans="1:10" ht="151.9">
      <c r="A99" s="202" t="s">
        <v>742</v>
      </c>
      <c r="B99" s="203" t="s">
        <v>856</v>
      </c>
      <c r="C99" s="207" t="s">
        <v>201</v>
      </c>
      <c r="D99" s="200" t="s">
        <v>884</v>
      </c>
      <c r="E99" s="200" t="s">
        <v>885</v>
      </c>
      <c r="F99" s="200"/>
      <c r="G99" s="200"/>
      <c r="H99" s="201"/>
      <c r="I99" s="201" t="str">
        <f>_xlfn.XLOOKUP(B99,'Tier 4'!B:B,'Tier 4'!C:C)</f>
        <v>Raw Material Production,Primary Processing</v>
      </c>
      <c r="J99" s="8" t="s">
        <v>201</v>
      </c>
    </row>
    <row r="100" spans="1:10" ht="63.75" customHeight="1">
      <c r="A100" s="202" t="s">
        <v>742</v>
      </c>
      <c r="B100" s="203" t="s">
        <v>856</v>
      </c>
      <c r="C100" s="204" t="s">
        <v>202</v>
      </c>
      <c r="D100" s="205" t="s">
        <v>886</v>
      </c>
      <c r="E100" s="205" t="s">
        <v>887</v>
      </c>
      <c r="F100" s="205" t="s">
        <v>703</v>
      </c>
      <c r="G100" s="205" t="s">
        <v>99</v>
      </c>
      <c r="H100" s="206" t="s">
        <v>188</v>
      </c>
      <c r="I100" s="206" t="str">
        <f>_xlfn.XLOOKUP(B100,'Tier 4'!B:B,'Tier 4'!C:C)</f>
        <v>Raw Material Production,Primary Processing</v>
      </c>
      <c r="J100" s="8" t="s">
        <v>202</v>
      </c>
    </row>
    <row r="101" spans="1:10" ht="151.5" customHeight="1">
      <c r="A101" s="202" t="s">
        <v>742</v>
      </c>
      <c r="B101" s="203" t="s">
        <v>856</v>
      </c>
      <c r="C101" s="204" t="s">
        <v>203</v>
      </c>
      <c r="D101" s="205" t="s">
        <v>888</v>
      </c>
      <c r="E101" s="205" t="s">
        <v>889</v>
      </c>
      <c r="F101" s="205" t="s">
        <v>700</v>
      </c>
      <c r="G101" s="205" t="s">
        <v>92</v>
      </c>
      <c r="H101" s="206" t="s">
        <v>115</v>
      </c>
      <c r="I101" s="206" t="str">
        <f>_xlfn.XLOOKUP(B101,'Tier 4'!B:B,'Tier 4'!C:C)</f>
        <v>Raw Material Production,Primary Processing</v>
      </c>
      <c r="J101" s="8" t="s">
        <v>203</v>
      </c>
    </row>
    <row r="102" spans="1:10" ht="183.75" customHeight="1">
      <c r="A102" s="202" t="s">
        <v>742</v>
      </c>
      <c r="B102" s="203" t="s">
        <v>856</v>
      </c>
      <c r="C102" s="207" t="s">
        <v>204</v>
      </c>
      <c r="D102" s="200" t="s">
        <v>890</v>
      </c>
      <c r="E102" s="200" t="s">
        <v>891</v>
      </c>
      <c r="F102" s="200"/>
      <c r="G102" s="200"/>
      <c r="H102" s="201"/>
      <c r="I102" s="201" t="str">
        <f>_xlfn.XLOOKUP(B102,'Tier 4'!B:B,'Tier 4'!C:C)</f>
        <v>Raw Material Production,Primary Processing</v>
      </c>
      <c r="J102" s="8" t="s">
        <v>204</v>
      </c>
    </row>
    <row r="103" spans="1:10" ht="244.5" customHeight="1">
      <c r="A103" s="202" t="s">
        <v>742</v>
      </c>
      <c r="B103" s="203" t="s">
        <v>856</v>
      </c>
      <c r="C103" s="204" t="s">
        <v>205</v>
      </c>
      <c r="D103" s="205" t="s">
        <v>892</v>
      </c>
      <c r="E103" s="205" t="s">
        <v>893</v>
      </c>
      <c r="F103" s="205" t="s">
        <v>703</v>
      </c>
      <c r="G103" s="205" t="s">
        <v>99</v>
      </c>
      <c r="H103" s="206" t="s">
        <v>188</v>
      </c>
      <c r="I103" s="206" t="str">
        <f>_xlfn.XLOOKUP(B103,'Tier 4'!B:B,'Tier 4'!C:C)</f>
        <v>Raw Material Production,Primary Processing</v>
      </c>
      <c r="J103" s="8" t="s">
        <v>205</v>
      </c>
    </row>
    <row r="104" spans="1:10" ht="111" customHeight="1">
      <c r="A104" s="202" t="s">
        <v>742</v>
      </c>
      <c r="B104" s="203" t="s">
        <v>856</v>
      </c>
      <c r="C104" s="204" t="s">
        <v>206</v>
      </c>
      <c r="D104" s="205" t="s">
        <v>894</v>
      </c>
      <c r="E104" s="205" t="s">
        <v>895</v>
      </c>
      <c r="F104" s="205" t="s">
        <v>700</v>
      </c>
      <c r="G104" s="205" t="s">
        <v>92</v>
      </c>
      <c r="H104" s="206" t="s">
        <v>115</v>
      </c>
      <c r="I104" s="206" t="str">
        <f>_xlfn.XLOOKUP(B104,'Tier 4'!B:B,'Tier 4'!C:C)</f>
        <v>Raw Material Production,Primary Processing</v>
      </c>
      <c r="J104" s="8" t="s">
        <v>206</v>
      </c>
    </row>
    <row r="105" spans="1:10" ht="107.25" customHeight="1">
      <c r="A105" s="202" t="s">
        <v>742</v>
      </c>
      <c r="B105" s="203" t="s">
        <v>856</v>
      </c>
      <c r="C105" s="207" t="s">
        <v>207</v>
      </c>
      <c r="D105" s="200" t="s">
        <v>896</v>
      </c>
      <c r="E105" s="200" t="s">
        <v>897</v>
      </c>
      <c r="F105" s="200"/>
      <c r="G105" s="200"/>
      <c r="H105" s="201"/>
      <c r="I105" s="201" t="str">
        <f>_xlfn.XLOOKUP(B105,'Tier 4'!B:B,'Tier 4'!C:C)</f>
        <v>Raw Material Production,Primary Processing</v>
      </c>
      <c r="J105" s="8" t="s">
        <v>207</v>
      </c>
    </row>
    <row r="106" spans="1:10" ht="61.5" customHeight="1">
      <c r="A106" s="202" t="s">
        <v>742</v>
      </c>
      <c r="B106" s="203" t="s">
        <v>856</v>
      </c>
      <c r="C106" s="204" t="s">
        <v>208</v>
      </c>
      <c r="D106" s="205" t="s">
        <v>898</v>
      </c>
      <c r="E106" s="205" t="s">
        <v>899</v>
      </c>
      <c r="F106" s="205" t="s">
        <v>703</v>
      </c>
      <c r="G106" s="205" t="s">
        <v>99</v>
      </c>
      <c r="H106" s="206" t="s">
        <v>188</v>
      </c>
      <c r="I106" s="206" t="str">
        <f>_xlfn.XLOOKUP(B106,'Tier 4'!B:B,'Tier 4'!C:C)</f>
        <v>Raw Material Production,Primary Processing</v>
      </c>
      <c r="J106" s="8" t="s">
        <v>208</v>
      </c>
    </row>
    <row r="107" spans="1:10" ht="82.9">
      <c r="A107" s="202" t="s">
        <v>742</v>
      </c>
      <c r="B107" s="203" t="s">
        <v>856</v>
      </c>
      <c r="C107" s="204" t="s">
        <v>209</v>
      </c>
      <c r="D107" s="205" t="s">
        <v>900</v>
      </c>
      <c r="E107" s="205" t="s">
        <v>901</v>
      </c>
      <c r="F107" s="205" t="s">
        <v>700</v>
      </c>
      <c r="G107" s="205" t="s">
        <v>92</v>
      </c>
      <c r="H107" s="206" t="s">
        <v>115</v>
      </c>
      <c r="I107" s="206" t="str">
        <f>_xlfn.XLOOKUP(B107,'Tier 4'!B:B,'Tier 4'!C:C)</f>
        <v>Raw Material Production,Primary Processing</v>
      </c>
      <c r="J107" s="8" t="s">
        <v>209</v>
      </c>
    </row>
    <row r="108" spans="1:10" ht="62.25" customHeight="1">
      <c r="A108" s="202" t="s">
        <v>742</v>
      </c>
      <c r="B108" s="203" t="s">
        <v>856</v>
      </c>
      <c r="C108" s="207" t="s">
        <v>210</v>
      </c>
      <c r="D108" s="200" t="s">
        <v>902</v>
      </c>
      <c r="E108" s="200" t="s">
        <v>903</v>
      </c>
      <c r="F108" s="200"/>
      <c r="G108" s="200"/>
      <c r="H108" s="201"/>
      <c r="I108" s="201" t="str">
        <f>_xlfn.XLOOKUP(B108,'Tier 4'!B:B,'Tier 4'!C:C)</f>
        <v>Raw Material Production,Primary Processing</v>
      </c>
      <c r="J108" s="8" t="s">
        <v>210</v>
      </c>
    </row>
    <row r="109" spans="1:10" ht="93" customHeight="1">
      <c r="A109" s="202" t="s">
        <v>742</v>
      </c>
      <c r="B109" s="203" t="s">
        <v>856</v>
      </c>
      <c r="C109" s="204" t="s">
        <v>211</v>
      </c>
      <c r="D109" s="205" t="s">
        <v>904</v>
      </c>
      <c r="E109" s="205" t="s">
        <v>905</v>
      </c>
      <c r="F109" s="205" t="s">
        <v>703</v>
      </c>
      <c r="G109" s="205" t="s">
        <v>99</v>
      </c>
      <c r="H109" s="206" t="s">
        <v>188</v>
      </c>
      <c r="I109" s="206" t="str">
        <f>_xlfn.XLOOKUP(B109,'Tier 4'!B:B,'Tier 4'!C:C)</f>
        <v>Raw Material Production,Primary Processing</v>
      </c>
      <c r="J109" s="8" t="s">
        <v>211</v>
      </c>
    </row>
    <row r="110" spans="1:10" ht="61.5" customHeight="1">
      <c r="A110" s="202" t="s">
        <v>742</v>
      </c>
      <c r="B110" s="203" t="s">
        <v>856</v>
      </c>
      <c r="C110" s="204" t="s">
        <v>212</v>
      </c>
      <c r="D110" s="205" t="s">
        <v>906</v>
      </c>
      <c r="E110" s="205" t="s">
        <v>907</v>
      </c>
      <c r="F110" s="205" t="s">
        <v>700</v>
      </c>
      <c r="G110" s="205" t="s">
        <v>92</v>
      </c>
      <c r="H110" s="206" t="s">
        <v>115</v>
      </c>
      <c r="I110" s="206" t="str">
        <f>_xlfn.XLOOKUP(B110,'Tier 4'!B:B,'Tier 4'!C:C)</f>
        <v>Raw Material Production,Primary Processing</v>
      </c>
      <c r="J110" s="8" t="s">
        <v>212</v>
      </c>
    </row>
    <row r="111" spans="1:10" ht="138" customHeight="1">
      <c r="A111" s="202" t="s">
        <v>742</v>
      </c>
      <c r="B111" s="203" t="s">
        <v>856</v>
      </c>
      <c r="C111" s="207" t="s">
        <v>213</v>
      </c>
      <c r="D111" s="200" t="s">
        <v>908</v>
      </c>
      <c r="E111" s="200" t="s">
        <v>909</v>
      </c>
      <c r="F111" s="200"/>
      <c r="G111" s="200"/>
      <c r="H111" s="201"/>
      <c r="I111" s="201" t="str">
        <f>_xlfn.XLOOKUP(B111,'Tier 4'!B:B,'Tier 4'!C:C)</f>
        <v>Raw Material Production,Primary Processing</v>
      </c>
      <c r="J111" s="8" t="s">
        <v>213</v>
      </c>
    </row>
    <row r="112" spans="1:10" ht="55.15">
      <c r="A112" s="202" t="s">
        <v>742</v>
      </c>
      <c r="B112" s="203" t="s">
        <v>856</v>
      </c>
      <c r="C112" s="204" t="s">
        <v>214</v>
      </c>
      <c r="D112" s="205" t="s">
        <v>910</v>
      </c>
      <c r="E112" s="205" t="s">
        <v>911</v>
      </c>
      <c r="F112" s="205" t="s">
        <v>703</v>
      </c>
      <c r="G112" s="205" t="s">
        <v>99</v>
      </c>
      <c r="H112" s="206" t="s">
        <v>188</v>
      </c>
      <c r="I112" s="206" t="str">
        <f>_xlfn.XLOOKUP(B112,'Tier 4'!B:B,'Tier 4'!C:C)</f>
        <v>Raw Material Production,Primary Processing</v>
      </c>
      <c r="J112" s="8" t="s">
        <v>214</v>
      </c>
    </row>
    <row r="113" spans="1:10" ht="228" customHeight="1">
      <c r="A113" s="202" t="s">
        <v>742</v>
      </c>
      <c r="B113" s="203" t="s">
        <v>856</v>
      </c>
      <c r="C113" s="204" t="s">
        <v>215</v>
      </c>
      <c r="D113" s="205" t="s">
        <v>912</v>
      </c>
      <c r="E113" s="205" t="s">
        <v>913</v>
      </c>
      <c r="F113" s="205" t="s">
        <v>700</v>
      </c>
      <c r="G113" s="205" t="s">
        <v>92</v>
      </c>
      <c r="H113" s="206" t="s">
        <v>115</v>
      </c>
      <c r="I113" s="206" t="str">
        <f>_xlfn.XLOOKUP(B113,'Tier 4'!B:B,'Tier 4'!C:C)</f>
        <v>Raw Material Production,Primary Processing</v>
      </c>
      <c r="J113" s="8" t="s">
        <v>215</v>
      </c>
    </row>
    <row r="114" spans="1:10" ht="65.25" customHeight="1" thickBot="1">
      <c r="A114" s="209" t="s">
        <v>742</v>
      </c>
      <c r="B114" s="210" t="s">
        <v>856</v>
      </c>
      <c r="C114" s="211" t="s">
        <v>216</v>
      </c>
      <c r="D114" s="212" t="s">
        <v>914</v>
      </c>
      <c r="E114" s="212" t="s">
        <v>915</v>
      </c>
      <c r="F114" s="212" t="s">
        <v>726</v>
      </c>
      <c r="G114" s="212" t="s">
        <v>92</v>
      </c>
      <c r="H114" s="213" t="s">
        <v>92</v>
      </c>
      <c r="I114" s="213" t="str">
        <f>_xlfn.XLOOKUP(B114,'Tier 4'!B:B,'Tier 4'!C:C)</f>
        <v>Raw Material Production,Primary Processing</v>
      </c>
      <c r="J114" s="8" t="s">
        <v>216</v>
      </c>
    </row>
    <row r="115" spans="1:10" ht="110.25" customHeight="1">
      <c r="A115" s="202" t="s">
        <v>742</v>
      </c>
      <c r="B115" s="203" t="s">
        <v>916</v>
      </c>
      <c r="C115" s="207" t="s">
        <v>217</v>
      </c>
      <c r="D115" s="200" t="s">
        <v>917</v>
      </c>
      <c r="E115" s="200" t="s">
        <v>918</v>
      </c>
      <c r="F115" s="200"/>
      <c r="G115" s="200"/>
      <c r="H115" s="201"/>
      <c r="I115" s="201" t="str">
        <f>_xlfn.XLOOKUP(B115,'Tier 4'!B:B,'Tier 4'!C:C)</f>
        <v>Raw Material Production,Primary Processing</v>
      </c>
      <c r="J115" s="8" t="s">
        <v>217</v>
      </c>
    </row>
    <row r="116" spans="1:10" ht="123" customHeight="1">
      <c r="A116" s="202" t="s">
        <v>742</v>
      </c>
      <c r="B116" s="203" t="s">
        <v>916</v>
      </c>
      <c r="C116" s="204" t="s">
        <v>218</v>
      </c>
      <c r="D116" s="205" t="s">
        <v>919</v>
      </c>
      <c r="E116" s="205" t="s">
        <v>820</v>
      </c>
      <c r="F116" s="205" t="s">
        <v>700</v>
      </c>
      <c r="G116" s="205" t="s">
        <v>99</v>
      </c>
      <c r="H116" s="206" t="s">
        <v>188</v>
      </c>
      <c r="I116" s="206" t="str">
        <f>_xlfn.XLOOKUP(B116,'Tier 4'!B:B,'Tier 4'!C:C)</f>
        <v>Raw Material Production,Primary Processing</v>
      </c>
      <c r="J116" s="8" t="s">
        <v>218</v>
      </c>
    </row>
    <row r="117" spans="1:10" ht="63" customHeight="1">
      <c r="A117" s="202" t="s">
        <v>742</v>
      </c>
      <c r="B117" s="203" t="s">
        <v>916</v>
      </c>
      <c r="C117" s="204" t="s">
        <v>219</v>
      </c>
      <c r="D117" s="205" t="s">
        <v>920</v>
      </c>
      <c r="E117" s="205"/>
      <c r="F117" s="205" t="s">
        <v>700</v>
      </c>
      <c r="G117" s="205" t="s">
        <v>92</v>
      </c>
      <c r="H117" s="206" t="s">
        <v>115</v>
      </c>
      <c r="I117" s="206" t="str">
        <f>_xlfn.XLOOKUP(B117,'Tier 4'!B:B,'Tier 4'!C:C)</f>
        <v>Raw Material Production,Primary Processing</v>
      </c>
      <c r="J117" s="8" t="s">
        <v>219</v>
      </c>
    </row>
    <row r="118" spans="1:10" ht="108" customHeight="1">
      <c r="A118" s="202" t="s">
        <v>742</v>
      </c>
      <c r="B118" s="203" t="s">
        <v>916</v>
      </c>
      <c r="C118" s="207" t="s">
        <v>220</v>
      </c>
      <c r="D118" s="200" t="s">
        <v>921</v>
      </c>
      <c r="E118" s="200" t="s">
        <v>922</v>
      </c>
      <c r="F118" s="200"/>
      <c r="G118" s="200"/>
      <c r="H118" s="201"/>
      <c r="I118" s="201" t="str">
        <f>_xlfn.XLOOKUP(B118,'Tier 4'!B:B,'Tier 4'!C:C)</f>
        <v>Raw Material Production,Primary Processing</v>
      </c>
      <c r="J118" s="8" t="s">
        <v>220</v>
      </c>
    </row>
    <row r="119" spans="1:10" ht="69">
      <c r="A119" s="202" t="s">
        <v>742</v>
      </c>
      <c r="B119" s="203" t="s">
        <v>916</v>
      </c>
      <c r="C119" s="204" t="s">
        <v>221</v>
      </c>
      <c r="D119" s="205" t="s">
        <v>923</v>
      </c>
      <c r="E119" s="205" t="s">
        <v>924</v>
      </c>
      <c r="F119" s="205" t="s">
        <v>700</v>
      </c>
      <c r="G119" s="205" t="s">
        <v>99</v>
      </c>
      <c r="H119" s="206" t="s">
        <v>188</v>
      </c>
      <c r="I119" s="206" t="str">
        <f>_xlfn.XLOOKUP(B119,'Tier 4'!B:B,'Tier 4'!C:C)</f>
        <v>Raw Material Production,Primary Processing</v>
      </c>
      <c r="J119" s="8" t="s">
        <v>221</v>
      </c>
    </row>
    <row r="120" spans="1:10" ht="124.15">
      <c r="A120" s="202" t="s">
        <v>742</v>
      </c>
      <c r="B120" s="203" t="s">
        <v>916</v>
      </c>
      <c r="C120" s="204" t="s">
        <v>222</v>
      </c>
      <c r="D120" s="205" t="s">
        <v>925</v>
      </c>
      <c r="E120" s="205" t="s">
        <v>926</v>
      </c>
      <c r="F120" s="205" t="s">
        <v>700</v>
      </c>
      <c r="G120" s="205" t="s">
        <v>92</v>
      </c>
      <c r="H120" s="206" t="s">
        <v>115</v>
      </c>
      <c r="I120" s="206" t="str">
        <f>_xlfn.XLOOKUP(B120,'Tier 4'!B:B,'Tier 4'!C:C)</f>
        <v>Raw Material Production,Primary Processing</v>
      </c>
      <c r="J120" s="8" t="s">
        <v>222</v>
      </c>
    </row>
    <row r="121" spans="1:10" ht="123" customHeight="1">
      <c r="A121" s="202" t="s">
        <v>742</v>
      </c>
      <c r="B121" s="203" t="s">
        <v>916</v>
      </c>
      <c r="C121" s="207" t="s">
        <v>223</v>
      </c>
      <c r="D121" s="200" t="s">
        <v>927</v>
      </c>
      <c r="E121" s="200" t="s">
        <v>928</v>
      </c>
      <c r="F121" s="200"/>
      <c r="G121" s="200"/>
      <c r="H121" s="201"/>
      <c r="I121" s="201" t="str">
        <f>_xlfn.XLOOKUP(B121,'Tier 4'!B:B,'Tier 4'!C:C)</f>
        <v>Raw Material Production,Primary Processing</v>
      </c>
      <c r="J121" s="8" t="s">
        <v>223</v>
      </c>
    </row>
    <row r="122" spans="1:10" ht="91.5" customHeight="1">
      <c r="A122" s="202" t="s">
        <v>742</v>
      </c>
      <c r="B122" s="203" t="s">
        <v>916</v>
      </c>
      <c r="C122" s="204" t="s">
        <v>224</v>
      </c>
      <c r="D122" s="205" t="s">
        <v>929</v>
      </c>
      <c r="E122" s="205" t="s">
        <v>930</v>
      </c>
      <c r="F122" s="205" t="s">
        <v>700</v>
      </c>
      <c r="G122" s="205" t="s">
        <v>99</v>
      </c>
      <c r="H122" s="206" t="s">
        <v>188</v>
      </c>
      <c r="I122" s="206" t="str">
        <f>_xlfn.XLOOKUP(B122,'Tier 4'!B:B,'Tier 4'!C:C)</f>
        <v>Raw Material Production,Primary Processing</v>
      </c>
      <c r="J122" s="8" t="s">
        <v>224</v>
      </c>
    </row>
    <row r="123" spans="1:10" ht="122.25" customHeight="1">
      <c r="A123" s="202" t="s">
        <v>742</v>
      </c>
      <c r="B123" s="203" t="s">
        <v>916</v>
      </c>
      <c r="C123" s="204" t="s">
        <v>225</v>
      </c>
      <c r="D123" s="205" t="s">
        <v>931</v>
      </c>
      <c r="E123" s="205" t="s">
        <v>932</v>
      </c>
      <c r="F123" s="205" t="s">
        <v>700</v>
      </c>
      <c r="G123" s="205" t="s">
        <v>92</v>
      </c>
      <c r="H123" s="206" t="s">
        <v>115</v>
      </c>
      <c r="I123" s="206" t="str">
        <f>_xlfn.XLOOKUP(B123,'Tier 4'!B:B,'Tier 4'!C:C)</f>
        <v>Raw Material Production,Primary Processing</v>
      </c>
      <c r="J123" s="8" t="s">
        <v>225</v>
      </c>
    </row>
    <row r="124" spans="1:10" ht="78.75" customHeight="1">
      <c r="A124" s="202" t="s">
        <v>742</v>
      </c>
      <c r="B124" s="203" t="s">
        <v>916</v>
      </c>
      <c r="C124" s="207" t="s">
        <v>226</v>
      </c>
      <c r="D124" s="200" t="s">
        <v>933</v>
      </c>
      <c r="E124" s="200" t="s">
        <v>934</v>
      </c>
      <c r="F124" s="200"/>
      <c r="G124" s="200"/>
      <c r="H124" s="201"/>
      <c r="I124" s="201" t="str">
        <f>_xlfn.XLOOKUP(B124,'Tier 4'!B:B,'Tier 4'!C:C)</f>
        <v>Raw Material Production,Primary Processing</v>
      </c>
      <c r="J124" s="8" t="s">
        <v>226</v>
      </c>
    </row>
    <row r="125" spans="1:10" ht="93" customHeight="1">
      <c r="A125" s="202" t="s">
        <v>742</v>
      </c>
      <c r="B125" s="203" t="s">
        <v>916</v>
      </c>
      <c r="C125" s="204" t="s">
        <v>227</v>
      </c>
      <c r="D125" s="205" t="s">
        <v>935</v>
      </c>
      <c r="E125" s="205" t="s">
        <v>820</v>
      </c>
      <c r="F125" s="205" t="s">
        <v>700</v>
      </c>
      <c r="G125" s="205" t="s">
        <v>92</v>
      </c>
      <c r="H125" s="206" t="s">
        <v>92</v>
      </c>
      <c r="I125" s="206" t="str">
        <f>_xlfn.XLOOKUP(B125,'Tier 4'!B:B,'Tier 4'!C:C)</f>
        <v>Raw Material Production,Primary Processing</v>
      </c>
      <c r="J125" s="8" t="s">
        <v>227</v>
      </c>
    </row>
    <row r="126" spans="1:10" ht="110.25" customHeight="1">
      <c r="A126" s="202" t="s">
        <v>742</v>
      </c>
      <c r="B126" s="203" t="s">
        <v>916</v>
      </c>
      <c r="C126" s="207" t="s">
        <v>228</v>
      </c>
      <c r="D126" s="200" t="s">
        <v>936</v>
      </c>
      <c r="E126" s="200" t="s">
        <v>937</v>
      </c>
      <c r="F126" s="200"/>
      <c r="G126" s="200"/>
      <c r="H126" s="201"/>
      <c r="I126" s="201" t="str">
        <f>_xlfn.XLOOKUP(B126,'Tier 4'!B:B,'Tier 4'!C:C)</f>
        <v>Raw Material Production,Primary Processing</v>
      </c>
      <c r="J126" s="8" t="s">
        <v>228</v>
      </c>
    </row>
    <row r="127" spans="1:10" ht="107.25" customHeight="1">
      <c r="A127" s="202" t="s">
        <v>742</v>
      </c>
      <c r="B127" s="203" t="s">
        <v>916</v>
      </c>
      <c r="C127" s="204" t="s">
        <v>229</v>
      </c>
      <c r="D127" s="205" t="s">
        <v>938</v>
      </c>
      <c r="E127" s="205" t="s">
        <v>820</v>
      </c>
      <c r="F127" s="205" t="s">
        <v>700</v>
      </c>
      <c r="G127" s="205" t="s">
        <v>92</v>
      </c>
      <c r="H127" s="206" t="s">
        <v>92</v>
      </c>
      <c r="I127" s="206" t="str">
        <f>_xlfn.XLOOKUP(B127,'Tier 4'!B:B,'Tier 4'!C:C)</f>
        <v>Raw Material Production,Primary Processing</v>
      </c>
      <c r="J127" s="8" t="s">
        <v>229</v>
      </c>
    </row>
    <row r="128" spans="1:10" ht="78.75" customHeight="1">
      <c r="A128" s="202" t="s">
        <v>742</v>
      </c>
      <c r="B128" s="203" t="s">
        <v>916</v>
      </c>
      <c r="C128" s="207" t="s">
        <v>230</v>
      </c>
      <c r="D128" s="200" t="s">
        <v>939</v>
      </c>
      <c r="E128" s="200" t="s">
        <v>940</v>
      </c>
      <c r="F128" s="200"/>
      <c r="G128" s="200"/>
      <c r="H128" s="201"/>
      <c r="I128" s="201" t="str">
        <f>_xlfn.XLOOKUP(B128,'Tier 4'!B:B,'Tier 4'!C:C)</f>
        <v>Raw Material Production,Primary Processing</v>
      </c>
      <c r="J128" s="8" t="s">
        <v>230</v>
      </c>
    </row>
    <row r="129" spans="1:10" ht="179.45">
      <c r="A129" s="202" t="s">
        <v>742</v>
      </c>
      <c r="B129" s="203" t="s">
        <v>916</v>
      </c>
      <c r="C129" s="204" t="s">
        <v>231</v>
      </c>
      <c r="D129" s="205" t="s">
        <v>941</v>
      </c>
      <c r="E129" s="205" t="s">
        <v>942</v>
      </c>
      <c r="F129" s="205" t="s">
        <v>700</v>
      </c>
      <c r="G129" s="205" t="s">
        <v>99</v>
      </c>
      <c r="H129" s="206" t="s">
        <v>188</v>
      </c>
      <c r="I129" s="206" t="str">
        <f>_xlfn.XLOOKUP(B129,'Tier 4'!B:B,'Tier 4'!C:C)</f>
        <v>Raw Material Production,Primary Processing</v>
      </c>
      <c r="J129" s="8" t="s">
        <v>231</v>
      </c>
    </row>
    <row r="130" spans="1:10" ht="183.75" customHeight="1" thickBot="1">
      <c r="A130" s="209" t="s">
        <v>742</v>
      </c>
      <c r="B130" s="210" t="s">
        <v>916</v>
      </c>
      <c r="C130" s="218" t="s">
        <v>232</v>
      </c>
      <c r="D130" s="219" t="s">
        <v>943</v>
      </c>
      <c r="E130" s="219" t="s">
        <v>944</v>
      </c>
      <c r="F130" s="219" t="s">
        <v>700</v>
      </c>
      <c r="G130" s="219" t="s">
        <v>92</v>
      </c>
      <c r="H130" s="220" t="s">
        <v>115</v>
      </c>
      <c r="I130" s="220" t="str">
        <f>_xlfn.XLOOKUP(B130,'Tier 4'!B:B,'Tier 4'!C:C)</f>
        <v>Raw Material Production,Primary Processing</v>
      </c>
      <c r="J130" s="8" t="s">
        <v>232</v>
      </c>
    </row>
    <row r="131" spans="1:10" ht="63" customHeight="1">
      <c r="A131" s="202" t="s">
        <v>742</v>
      </c>
      <c r="B131" s="203" t="s">
        <v>945</v>
      </c>
      <c r="C131" s="207" t="s">
        <v>233</v>
      </c>
      <c r="D131" s="200" t="s">
        <v>946</v>
      </c>
      <c r="E131" s="200" t="s">
        <v>947</v>
      </c>
      <c r="F131" s="200"/>
      <c r="G131" s="200"/>
      <c r="H131" s="201"/>
      <c r="I131" s="201" t="str">
        <f>_xlfn.XLOOKUP(B131,'Tier 4'!B:B,'Tier 4'!C:C)</f>
        <v>Raw Material Production,Primary Processing</v>
      </c>
      <c r="J131" s="8" t="s">
        <v>233</v>
      </c>
    </row>
    <row r="132" spans="1:10" ht="78.75" customHeight="1">
      <c r="A132" s="202" t="s">
        <v>742</v>
      </c>
      <c r="B132" s="203" t="s">
        <v>945</v>
      </c>
      <c r="C132" s="204" t="s">
        <v>234</v>
      </c>
      <c r="D132" s="205" t="s">
        <v>948</v>
      </c>
      <c r="E132" s="205" t="s">
        <v>949</v>
      </c>
      <c r="F132" s="205" t="s">
        <v>700</v>
      </c>
      <c r="G132" s="205" t="s">
        <v>99</v>
      </c>
      <c r="H132" s="206" t="s">
        <v>188</v>
      </c>
      <c r="I132" s="206" t="str">
        <f>_xlfn.XLOOKUP(B132,'Tier 4'!B:B,'Tier 4'!C:C)</f>
        <v>Raw Material Production,Primary Processing</v>
      </c>
      <c r="J132" s="8" t="s">
        <v>234</v>
      </c>
    </row>
    <row r="133" spans="1:10" ht="93" customHeight="1">
      <c r="A133" s="202" t="s">
        <v>742</v>
      </c>
      <c r="B133" s="203" t="s">
        <v>945</v>
      </c>
      <c r="C133" s="204" t="s">
        <v>235</v>
      </c>
      <c r="D133" s="205" t="s">
        <v>950</v>
      </c>
      <c r="E133" s="205"/>
      <c r="F133" s="205" t="s">
        <v>700</v>
      </c>
      <c r="G133" s="205" t="s">
        <v>92</v>
      </c>
      <c r="H133" s="206" t="s">
        <v>115</v>
      </c>
      <c r="I133" s="206" t="str">
        <f>_xlfn.XLOOKUP(B133,'Tier 4'!B:B,'Tier 4'!C:C)</f>
        <v>Raw Material Production,Primary Processing</v>
      </c>
      <c r="J133" s="8" t="s">
        <v>235</v>
      </c>
    </row>
    <row r="134" spans="1:10" ht="124.5" customHeight="1">
      <c r="A134" s="202" t="s">
        <v>742</v>
      </c>
      <c r="B134" s="203" t="s">
        <v>945</v>
      </c>
      <c r="C134" s="207" t="s">
        <v>236</v>
      </c>
      <c r="D134" s="200" t="s">
        <v>951</v>
      </c>
      <c r="E134" s="200" t="s">
        <v>952</v>
      </c>
      <c r="F134" s="200"/>
      <c r="G134" s="200"/>
      <c r="H134" s="201"/>
      <c r="I134" s="201" t="str">
        <f>_xlfn.XLOOKUP(B134,'Tier 4'!B:B,'Tier 4'!C:C)</f>
        <v>Raw Material Production,Primary Processing</v>
      </c>
      <c r="J134" s="8" t="s">
        <v>236</v>
      </c>
    </row>
    <row r="135" spans="1:10" ht="62.25" customHeight="1">
      <c r="A135" s="202" t="s">
        <v>742</v>
      </c>
      <c r="B135" s="203" t="s">
        <v>945</v>
      </c>
      <c r="C135" s="204" t="s">
        <v>237</v>
      </c>
      <c r="D135" s="205" t="s">
        <v>953</v>
      </c>
      <c r="E135" s="205" t="s">
        <v>954</v>
      </c>
      <c r="F135" s="205" t="s">
        <v>700</v>
      </c>
      <c r="G135" s="205" t="s">
        <v>99</v>
      </c>
      <c r="H135" s="206" t="s">
        <v>188</v>
      </c>
      <c r="I135" s="206" t="str">
        <f>_xlfn.XLOOKUP(B135,'Tier 4'!B:B,'Tier 4'!C:C)</f>
        <v>Raw Material Production,Primary Processing</v>
      </c>
      <c r="J135" s="8" t="s">
        <v>237</v>
      </c>
    </row>
    <row r="136" spans="1:10" ht="76.5" customHeight="1">
      <c r="A136" s="202" t="s">
        <v>742</v>
      </c>
      <c r="B136" s="203" t="s">
        <v>945</v>
      </c>
      <c r="C136" s="204" t="s">
        <v>238</v>
      </c>
      <c r="D136" s="205" t="s">
        <v>955</v>
      </c>
      <c r="E136" s="205" t="s">
        <v>956</v>
      </c>
      <c r="F136" s="205" t="s">
        <v>700</v>
      </c>
      <c r="G136" s="205" t="s">
        <v>92</v>
      </c>
      <c r="H136" s="206" t="s">
        <v>115</v>
      </c>
      <c r="I136" s="206" t="str">
        <f>_xlfn.XLOOKUP(B136,'Tier 4'!B:B,'Tier 4'!C:C)</f>
        <v>Raw Material Production,Primary Processing</v>
      </c>
      <c r="J136" s="8" t="s">
        <v>238</v>
      </c>
    </row>
    <row r="137" spans="1:10" ht="275.25" customHeight="1">
      <c r="A137" s="202" t="s">
        <v>742</v>
      </c>
      <c r="B137" s="203" t="s">
        <v>945</v>
      </c>
      <c r="C137" s="207" t="s">
        <v>239</v>
      </c>
      <c r="D137" s="200" t="s">
        <v>957</v>
      </c>
      <c r="E137" s="200" t="s">
        <v>958</v>
      </c>
      <c r="F137" s="200"/>
      <c r="G137" s="200"/>
      <c r="H137" s="201"/>
      <c r="I137" s="201" t="str">
        <f>_xlfn.XLOOKUP(B137,'Tier 4'!B:B,'Tier 4'!C:C)</f>
        <v>Raw Material Production,Primary Processing</v>
      </c>
      <c r="J137" s="8" t="s">
        <v>239</v>
      </c>
    </row>
    <row r="138" spans="1:10" ht="111" customHeight="1">
      <c r="A138" s="202" t="s">
        <v>742</v>
      </c>
      <c r="B138" s="203" t="s">
        <v>945</v>
      </c>
      <c r="C138" s="204" t="s">
        <v>240</v>
      </c>
      <c r="D138" s="205" t="s">
        <v>959</v>
      </c>
      <c r="E138" s="205" t="s">
        <v>960</v>
      </c>
      <c r="F138" s="205" t="s">
        <v>706</v>
      </c>
      <c r="G138" s="205" t="s">
        <v>99</v>
      </c>
      <c r="H138" s="206" t="s">
        <v>188</v>
      </c>
      <c r="I138" s="206" t="str">
        <f>_xlfn.XLOOKUP(B138,'Tier 4'!B:B,'Tier 4'!C:C)</f>
        <v>Raw Material Production,Primary Processing</v>
      </c>
      <c r="J138" s="8" t="s">
        <v>240</v>
      </c>
    </row>
    <row r="139" spans="1:10" ht="55.15">
      <c r="A139" s="202" t="s">
        <v>742</v>
      </c>
      <c r="B139" s="203" t="s">
        <v>945</v>
      </c>
      <c r="C139" s="204" t="s">
        <v>241</v>
      </c>
      <c r="D139" s="205" t="s">
        <v>961</v>
      </c>
      <c r="E139" s="205" t="s">
        <v>962</v>
      </c>
      <c r="F139" s="205" t="s">
        <v>706</v>
      </c>
      <c r="G139" s="205" t="s">
        <v>92</v>
      </c>
      <c r="H139" s="206" t="s">
        <v>115</v>
      </c>
      <c r="I139" s="206" t="str">
        <f>_xlfn.XLOOKUP(B139,'Tier 4'!B:B,'Tier 4'!C:C)</f>
        <v>Raw Material Production,Primary Processing</v>
      </c>
      <c r="J139" s="8" t="s">
        <v>242</v>
      </c>
    </row>
    <row r="140" spans="1:10" ht="55.15">
      <c r="A140" s="202" t="s">
        <v>742</v>
      </c>
      <c r="B140" s="203" t="s">
        <v>945</v>
      </c>
      <c r="C140" s="204" t="s">
        <v>241</v>
      </c>
      <c r="D140" s="205" t="s">
        <v>963</v>
      </c>
      <c r="E140" s="205" t="s">
        <v>962</v>
      </c>
      <c r="F140" s="205" t="s">
        <v>706</v>
      </c>
      <c r="G140" s="205" t="s">
        <v>92</v>
      </c>
      <c r="H140" s="206" t="s">
        <v>115</v>
      </c>
      <c r="I140" s="206" t="str">
        <f>_xlfn.XLOOKUP(B140,'Tier 4'!B:B,'Tier 4'!C:C)</f>
        <v>Raw Material Production,Primary Processing</v>
      </c>
      <c r="J140" s="8" t="s">
        <v>243</v>
      </c>
    </row>
    <row r="141" spans="1:10" ht="138">
      <c r="A141" s="202" t="s">
        <v>742</v>
      </c>
      <c r="B141" s="203" t="s">
        <v>945</v>
      </c>
      <c r="C141" s="204" t="s">
        <v>241</v>
      </c>
      <c r="D141" s="205" t="s">
        <v>964</v>
      </c>
      <c r="E141" s="205" t="s">
        <v>962</v>
      </c>
      <c r="F141" s="205" t="s">
        <v>706</v>
      </c>
      <c r="G141" s="205" t="s">
        <v>92</v>
      </c>
      <c r="H141" s="206" t="s">
        <v>115</v>
      </c>
      <c r="I141" s="206" t="str">
        <f>_xlfn.XLOOKUP(B141,'Tier 4'!B:B,'Tier 4'!C:C)</f>
        <v>Raw Material Production,Primary Processing</v>
      </c>
      <c r="J141" s="8" t="s">
        <v>244</v>
      </c>
    </row>
    <row r="142" spans="1:10" ht="55.15">
      <c r="A142" s="202" t="s">
        <v>742</v>
      </c>
      <c r="B142" s="203" t="s">
        <v>945</v>
      </c>
      <c r="C142" s="204" t="s">
        <v>241</v>
      </c>
      <c r="D142" s="205" t="s">
        <v>965</v>
      </c>
      <c r="E142" s="205" t="s">
        <v>962</v>
      </c>
      <c r="F142" s="205" t="s">
        <v>706</v>
      </c>
      <c r="G142" s="205" t="s">
        <v>92</v>
      </c>
      <c r="H142" s="206" t="s">
        <v>115</v>
      </c>
      <c r="I142" s="206" t="str">
        <f>_xlfn.XLOOKUP(B142,'Tier 4'!B:B,'Tier 4'!C:C)</f>
        <v>Raw Material Production,Primary Processing</v>
      </c>
      <c r="J142" s="8" t="s">
        <v>245</v>
      </c>
    </row>
    <row r="143" spans="1:10" ht="93.75" customHeight="1">
      <c r="A143" s="202" t="s">
        <v>742</v>
      </c>
      <c r="B143" s="203" t="s">
        <v>945</v>
      </c>
      <c r="C143" s="207" t="s">
        <v>246</v>
      </c>
      <c r="D143" s="200" t="s">
        <v>966</v>
      </c>
      <c r="E143" s="200" t="s">
        <v>967</v>
      </c>
      <c r="F143" s="200"/>
      <c r="G143" s="200"/>
      <c r="H143" s="201"/>
      <c r="I143" s="201" t="str">
        <f>_xlfn.XLOOKUP(B143,'Tier 4'!B:B,'Tier 4'!C:C)</f>
        <v>Raw Material Production,Primary Processing</v>
      </c>
      <c r="J143" s="8" t="s">
        <v>246</v>
      </c>
    </row>
    <row r="144" spans="1:10" ht="153" customHeight="1">
      <c r="A144" s="202" t="s">
        <v>742</v>
      </c>
      <c r="B144" s="203" t="s">
        <v>945</v>
      </c>
      <c r="C144" s="204" t="s">
        <v>247</v>
      </c>
      <c r="D144" s="205" t="s">
        <v>968</v>
      </c>
      <c r="E144" s="205" t="s">
        <v>969</v>
      </c>
      <c r="F144" s="205" t="s">
        <v>706</v>
      </c>
      <c r="G144" s="205" t="s">
        <v>99</v>
      </c>
      <c r="H144" s="206" t="s">
        <v>188</v>
      </c>
      <c r="I144" s="206" t="str">
        <f>_xlfn.XLOOKUP(B144,'Tier 4'!B:B,'Tier 4'!C:C)</f>
        <v>Raw Material Production,Primary Processing</v>
      </c>
      <c r="J144" s="8" t="s">
        <v>248</v>
      </c>
    </row>
    <row r="145" spans="1:10" ht="153" customHeight="1">
      <c r="A145" s="202" t="s">
        <v>742</v>
      </c>
      <c r="B145" s="203" t="s">
        <v>945</v>
      </c>
      <c r="C145" s="204" t="s">
        <v>247</v>
      </c>
      <c r="D145" s="205" t="s">
        <v>970</v>
      </c>
      <c r="E145" s="205" t="s">
        <v>969</v>
      </c>
      <c r="F145" s="205" t="s">
        <v>706</v>
      </c>
      <c r="G145" s="205" t="s">
        <v>99</v>
      </c>
      <c r="H145" s="206" t="s">
        <v>188</v>
      </c>
      <c r="I145" s="206" t="str">
        <f>_xlfn.XLOOKUP(B145,'Tier 4'!B:B,'Tier 4'!C:C)</f>
        <v>Raw Material Production,Primary Processing</v>
      </c>
      <c r="J145" s="8" t="s">
        <v>249</v>
      </c>
    </row>
    <row r="146" spans="1:10" ht="138" customHeight="1">
      <c r="A146" s="202" t="s">
        <v>742</v>
      </c>
      <c r="B146" s="203" t="s">
        <v>945</v>
      </c>
      <c r="C146" s="204" t="s">
        <v>250</v>
      </c>
      <c r="D146" s="205" t="s">
        <v>971</v>
      </c>
      <c r="E146" s="205"/>
      <c r="F146" s="205" t="s">
        <v>706</v>
      </c>
      <c r="G146" s="205" t="s">
        <v>92</v>
      </c>
      <c r="H146" s="206" t="s">
        <v>115</v>
      </c>
      <c r="I146" s="206" t="str">
        <f>_xlfn.XLOOKUP(B146,'Tier 4'!B:B,'Tier 4'!C:C)</f>
        <v>Raw Material Production,Primary Processing</v>
      </c>
      <c r="J146" s="8" t="s">
        <v>251</v>
      </c>
    </row>
    <row r="147" spans="1:10" ht="138" customHeight="1">
      <c r="A147" s="202" t="s">
        <v>742</v>
      </c>
      <c r="B147" s="203" t="s">
        <v>945</v>
      </c>
      <c r="C147" s="204" t="s">
        <v>250</v>
      </c>
      <c r="D147" s="205" t="s">
        <v>972</v>
      </c>
      <c r="E147" s="205"/>
      <c r="F147" s="205" t="s">
        <v>706</v>
      </c>
      <c r="G147" s="205" t="s">
        <v>92</v>
      </c>
      <c r="H147" s="206" t="s">
        <v>115</v>
      </c>
      <c r="I147" s="206" t="str">
        <f>_xlfn.XLOOKUP(B147,'Tier 4'!B:B,'Tier 4'!C:C)</f>
        <v>Raw Material Production,Primary Processing</v>
      </c>
      <c r="J147" s="8" t="s">
        <v>252</v>
      </c>
    </row>
    <row r="148" spans="1:10" ht="138" customHeight="1">
      <c r="A148" s="202" t="s">
        <v>742</v>
      </c>
      <c r="B148" s="203" t="s">
        <v>945</v>
      </c>
      <c r="C148" s="204" t="s">
        <v>250</v>
      </c>
      <c r="D148" s="205" t="s">
        <v>973</v>
      </c>
      <c r="E148" s="205"/>
      <c r="F148" s="205" t="s">
        <v>706</v>
      </c>
      <c r="G148" s="205" t="s">
        <v>92</v>
      </c>
      <c r="H148" s="206" t="s">
        <v>115</v>
      </c>
      <c r="I148" s="206" t="str">
        <f>_xlfn.XLOOKUP(B148,'Tier 4'!B:B,'Tier 4'!C:C)</f>
        <v>Raw Material Production,Primary Processing</v>
      </c>
      <c r="J148" s="8" t="s">
        <v>253</v>
      </c>
    </row>
    <row r="149" spans="1:10" ht="138" customHeight="1">
      <c r="A149" s="202" t="s">
        <v>742</v>
      </c>
      <c r="B149" s="203" t="s">
        <v>945</v>
      </c>
      <c r="C149" s="204" t="s">
        <v>250</v>
      </c>
      <c r="D149" s="205" t="s">
        <v>974</v>
      </c>
      <c r="E149" s="205"/>
      <c r="F149" s="205" t="s">
        <v>706</v>
      </c>
      <c r="G149" s="205" t="s">
        <v>92</v>
      </c>
      <c r="H149" s="206" t="s">
        <v>115</v>
      </c>
      <c r="I149" s="206" t="str">
        <f>_xlfn.XLOOKUP(B149,'Tier 4'!B:B,'Tier 4'!C:C)</f>
        <v>Raw Material Production,Primary Processing</v>
      </c>
      <c r="J149" s="8" t="s">
        <v>254</v>
      </c>
    </row>
    <row r="150" spans="1:10" ht="138" customHeight="1">
      <c r="A150" s="202" t="s">
        <v>742</v>
      </c>
      <c r="B150" s="203" t="s">
        <v>945</v>
      </c>
      <c r="C150" s="204" t="s">
        <v>250</v>
      </c>
      <c r="D150" s="205" t="s">
        <v>975</v>
      </c>
      <c r="E150" s="205"/>
      <c r="F150" s="205" t="s">
        <v>706</v>
      </c>
      <c r="G150" s="205" t="s">
        <v>92</v>
      </c>
      <c r="H150" s="206" t="s">
        <v>115</v>
      </c>
      <c r="I150" s="206" t="str">
        <f>_xlfn.XLOOKUP(B150,'Tier 4'!B:B,'Tier 4'!C:C)</f>
        <v>Raw Material Production,Primary Processing</v>
      </c>
      <c r="J150" s="8" t="s">
        <v>255</v>
      </c>
    </row>
    <row r="151" spans="1:10" ht="112.5" customHeight="1">
      <c r="A151" s="214" t="s">
        <v>742</v>
      </c>
      <c r="B151" s="215" t="s">
        <v>945</v>
      </c>
      <c r="C151" s="207" t="s">
        <v>256</v>
      </c>
      <c r="D151" s="200" t="s">
        <v>976</v>
      </c>
      <c r="E151" s="200" t="s">
        <v>977</v>
      </c>
      <c r="F151" s="200" t="s">
        <v>723</v>
      </c>
      <c r="G151" s="200" t="s">
        <v>92</v>
      </c>
      <c r="H151" s="201" t="s">
        <v>92</v>
      </c>
      <c r="I151" s="201" t="str">
        <f>_xlfn.XLOOKUP(B151,'Tier 4'!B:B,'Tier 4'!C:C)</f>
        <v>Raw Material Production,Primary Processing</v>
      </c>
      <c r="J151" s="8" t="s">
        <v>256</v>
      </c>
    </row>
    <row r="152" spans="1:10" ht="63" customHeight="1" thickBot="1">
      <c r="A152" s="209" t="s">
        <v>742</v>
      </c>
      <c r="B152" s="210" t="s">
        <v>945</v>
      </c>
      <c r="C152" s="211" t="s">
        <v>257</v>
      </c>
      <c r="D152" s="212" t="s">
        <v>978</v>
      </c>
      <c r="E152" s="212" t="s">
        <v>979</v>
      </c>
      <c r="F152" s="212" t="s">
        <v>726</v>
      </c>
      <c r="G152" s="212" t="s">
        <v>92</v>
      </c>
      <c r="H152" s="213" t="s">
        <v>92</v>
      </c>
      <c r="I152" s="213" t="str">
        <f>_xlfn.XLOOKUP(B152,'Tier 4'!B:B,'Tier 4'!C:C)</f>
        <v>Raw Material Production,Primary Processing</v>
      </c>
      <c r="J152" s="8" t="s">
        <v>257</v>
      </c>
    </row>
    <row r="153" spans="1:10" ht="215.25" customHeight="1">
      <c r="A153" s="202" t="s">
        <v>742</v>
      </c>
      <c r="B153" s="203" t="s">
        <v>980</v>
      </c>
      <c r="C153" s="207" t="s">
        <v>258</v>
      </c>
      <c r="D153" s="200" t="s">
        <v>981</v>
      </c>
      <c r="E153" s="200" t="s">
        <v>982</v>
      </c>
      <c r="F153" s="200"/>
      <c r="G153" s="200"/>
      <c r="H153" s="201"/>
      <c r="I153" s="201" t="str">
        <f>_xlfn.XLOOKUP(B153,'Tier 4'!B:B,'Tier 4'!C:C)</f>
        <v>Raw Material Production,Primary Processing</v>
      </c>
      <c r="J153" s="8" t="s">
        <v>258</v>
      </c>
    </row>
    <row r="154" spans="1:10" ht="93" customHeight="1">
      <c r="A154" s="202" t="s">
        <v>742</v>
      </c>
      <c r="B154" s="203" t="s">
        <v>980</v>
      </c>
      <c r="C154" s="221" t="s">
        <v>259</v>
      </c>
      <c r="D154" s="205" t="s">
        <v>983</v>
      </c>
      <c r="E154" s="205" t="s">
        <v>984</v>
      </c>
      <c r="F154" s="266" t="s">
        <v>726</v>
      </c>
      <c r="G154" s="205" t="s">
        <v>92</v>
      </c>
      <c r="H154" s="206" t="s">
        <v>92</v>
      </c>
      <c r="I154" s="206" t="str">
        <f>_xlfn.XLOOKUP(B154,'Tier 4'!B:B,'Tier 4'!C:C)</f>
        <v>Raw Material Production,Primary Processing</v>
      </c>
      <c r="J154" s="8" t="s">
        <v>259</v>
      </c>
    </row>
    <row r="155" spans="1:10" ht="132" customHeight="1">
      <c r="A155" s="214" t="s">
        <v>742</v>
      </c>
      <c r="B155" s="215" t="s">
        <v>980</v>
      </c>
      <c r="C155" s="222" t="s">
        <v>260</v>
      </c>
      <c r="D155" s="200" t="s">
        <v>985</v>
      </c>
      <c r="E155" s="200" t="s">
        <v>986</v>
      </c>
      <c r="F155" s="223"/>
      <c r="G155" s="224"/>
      <c r="H155" s="225"/>
      <c r="I155" s="225" t="str">
        <f>_xlfn.XLOOKUP(B155,'Tier 4'!B:B,'Tier 4'!C:C)</f>
        <v>Raw Material Production,Primary Processing</v>
      </c>
      <c r="J155" s="8" t="s">
        <v>260</v>
      </c>
    </row>
    <row r="156" spans="1:10" ht="137.25" customHeight="1" thickBot="1">
      <c r="A156" s="214" t="s">
        <v>742</v>
      </c>
      <c r="B156" s="215" t="s">
        <v>980</v>
      </c>
      <c r="C156" s="221" t="s">
        <v>261</v>
      </c>
      <c r="D156" s="205" t="s">
        <v>987</v>
      </c>
      <c r="E156" s="226" t="s">
        <v>988</v>
      </c>
      <c r="F156" s="219" t="s">
        <v>726</v>
      </c>
      <c r="G156" s="219" t="s">
        <v>92</v>
      </c>
      <c r="H156" s="220" t="s">
        <v>92</v>
      </c>
      <c r="I156" s="220" t="str">
        <f>_xlfn.XLOOKUP(B156,'Tier 4'!B:B,'Tier 4'!C:C)</f>
        <v>Raw Material Production,Primary Processing</v>
      </c>
      <c r="J156" s="8" t="s">
        <v>261</v>
      </c>
    </row>
    <row r="157" spans="1:10" ht="110.25" customHeight="1">
      <c r="A157" s="35" t="s">
        <v>989</v>
      </c>
      <c r="B157" s="36" t="s">
        <v>990</v>
      </c>
      <c r="C157" s="37" t="s">
        <v>262</v>
      </c>
      <c r="D157" s="38" t="s">
        <v>991</v>
      </c>
      <c r="E157" s="39" t="s">
        <v>992</v>
      </c>
      <c r="F157" s="40" t="s">
        <v>700</v>
      </c>
      <c r="G157" s="41" t="s">
        <v>99</v>
      </c>
      <c r="H157" s="227" t="s">
        <v>104</v>
      </c>
      <c r="I157" s="227" t="str">
        <f>_xlfn.XLOOKUP(B157,'Tier 4'!B:B,'Tier 4'!C:C)</f>
        <v>Raw Material Production</v>
      </c>
      <c r="J157" s="8" t="s">
        <v>262</v>
      </c>
    </row>
    <row r="158" spans="1:10" ht="154.5" customHeight="1">
      <c r="A158" s="42" t="s">
        <v>989</v>
      </c>
      <c r="B158" s="43" t="s">
        <v>990</v>
      </c>
      <c r="C158" s="44" t="s">
        <v>264</v>
      </c>
      <c r="D158" s="40" t="s">
        <v>993</v>
      </c>
      <c r="E158" s="41" t="s">
        <v>994</v>
      </c>
      <c r="F158" s="40" t="s">
        <v>703</v>
      </c>
      <c r="G158" s="41" t="s">
        <v>99</v>
      </c>
      <c r="H158" s="227" t="s">
        <v>104</v>
      </c>
      <c r="I158" s="227" t="str">
        <f>_xlfn.XLOOKUP(B158,'Tier 4'!B:B,'Tier 4'!C:C)</f>
        <v>Raw Material Production</v>
      </c>
      <c r="J158" s="8" t="s">
        <v>264</v>
      </c>
    </row>
    <row r="159" spans="1:10" ht="48.75" customHeight="1">
      <c r="A159" s="45" t="s">
        <v>989</v>
      </c>
      <c r="B159" s="46" t="s">
        <v>990</v>
      </c>
      <c r="C159" s="47" t="s">
        <v>265</v>
      </c>
      <c r="D159" s="48" t="s">
        <v>995</v>
      </c>
      <c r="E159" s="48" t="s">
        <v>996</v>
      </c>
      <c r="F159" s="48" t="s">
        <v>700</v>
      </c>
      <c r="G159" s="50" t="s">
        <v>99</v>
      </c>
      <c r="H159" s="49" t="s">
        <v>104</v>
      </c>
      <c r="I159" s="49" t="str">
        <f>_xlfn.XLOOKUP(B159,'Tier 4'!B:B,'Tier 4'!C:C)</f>
        <v>Raw Material Production</v>
      </c>
      <c r="J159" s="8" t="s">
        <v>265</v>
      </c>
    </row>
    <row r="160" spans="1:10" ht="82.9">
      <c r="A160" s="45" t="s">
        <v>989</v>
      </c>
      <c r="B160" s="46" t="s">
        <v>990</v>
      </c>
      <c r="C160" s="47" t="s">
        <v>266</v>
      </c>
      <c r="D160" s="48" t="s">
        <v>997</v>
      </c>
      <c r="E160" s="50" t="s">
        <v>998</v>
      </c>
      <c r="F160" s="48" t="s">
        <v>703</v>
      </c>
      <c r="G160" s="50" t="s">
        <v>99</v>
      </c>
      <c r="H160" s="49" t="s">
        <v>104</v>
      </c>
      <c r="I160" s="49" t="str">
        <f>_xlfn.XLOOKUP(B160,'Tier 4'!B:B,'Tier 4'!C:C)</f>
        <v>Raw Material Production</v>
      </c>
      <c r="J160" s="8" t="s">
        <v>267</v>
      </c>
    </row>
    <row r="161" spans="1:10" ht="82.9">
      <c r="A161" s="45" t="s">
        <v>989</v>
      </c>
      <c r="B161" s="46" t="s">
        <v>990</v>
      </c>
      <c r="C161" s="47" t="s">
        <v>266</v>
      </c>
      <c r="D161" s="48" t="s">
        <v>999</v>
      </c>
      <c r="E161" s="50" t="s">
        <v>998</v>
      </c>
      <c r="F161" s="48" t="s">
        <v>703</v>
      </c>
      <c r="G161" s="50" t="s">
        <v>99</v>
      </c>
      <c r="H161" s="49" t="s">
        <v>104</v>
      </c>
      <c r="I161" s="49" t="str">
        <f>_xlfn.XLOOKUP(B161,'Tier 4'!B:B,'Tier 4'!C:C)</f>
        <v>Raw Material Production</v>
      </c>
      <c r="J161" s="8" t="s">
        <v>268</v>
      </c>
    </row>
    <row r="162" spans="1:10" ht="82.9">
      <c r="A162" s="45" t="s">
        <v>989</v>
      </c>
      <c r="B162" s="46" t="s">
        <v>990</v>
      </c>
      <c r="C162" s="47" t="s">
        <v>266</v>
      </c>
      <c r="D162" s="48" t="s">
        <v>1000</v>
      </c>
      <c r="E162" s="50" t="s">
        <v>998</v>
      </c>
      <c r="F162" s="48" t="s">
        <v>703</v>
      </c>
      <c r="G162" s="50" t="s">
        <v>99</v>
      </c>
      <c r="H162" s="49" t="s">
        <v>104</v>
      </c>
      <c r="I162" s="49" t="str">
        <f>_xlfn.XLOOKUP(B162,'Tier 4'!B:B,'Tier 4'!C:C)</f>
        <v>Raw Material Production</v>
      </c>
      <c r="J162" s="8" t="s">
        <v>269</v>
      </c>
    </row>
    <row r="163" spans="1:10" ht="82.9">
      <c r="A163" s="45" t="s">
        <v>989</v>
      </c>
      <c r="B163" s="46" t="s">
        <v>990</v>
      </c>
      <c r="C163" s="47" t="s">
        <v>266</v>
      </c>
      <c r="D163" s="48" t="s">
        <v>1001</v>
      </c>
      <c r="E163" s="50" t="s">
        <v>998</v>
      </c>
      <c r="F163" s="48" t="s">
        <v>703</v>
      </c>
      <c r="G163" s="50" t="s">
        <v>99</v>
      </c>
      <c r="H163" s="49" t="s">
        <v>104</v>
      </c>
      <c r="I163" s="49" t="str">
        <f>_xlfn.XLOOKUP(B163,'Tier 4'!B:B,'Tier 4'!C:C)</f>
        <v>Raw Material Production</v>
      </c>
      <c r="J163" s="8" t="s">
        <v>270</v>
      </c>
    </row>
    <row r="164" spans="1:10" ht="82.9">
      <c r="A164" s="45" t="s">
        <v>989</v>
      </c>
      <c r="B164" s="46" t="s">
        <v>990</v>
      </c>
      <c r="C164" s="47" t="s">
        <v>266</v>
      </c>
      <c r="D164" s="48" t="s">
        <v>1002</v>
      </c>
      <c r="E164" s="50" t="s">
        <v>998</v>
      </c>
      <c r="F164" s="48" t="s">
        <v>703</v>
      </c>
      <c r="G164" s="50" t="s">
        <v>99</v>
      </c>
      <c r="H164" s="49" t="s">
        <v>104</v>
      </c>
      <c r="I164" s="49" t="str">
        <f>_xlfn.XLOOKUP(B164,'Tier 4'!B:B,'Tier 4'!C:C)</f>
        <v>Raw Material Production</v>
      </c>
      <c r="J164" s="8" t="s">
        <v>271</v>
      </c>
    </row>
    <row r="165" spans="1:10" ht="82.9">
      <c r="A165" s="45" t="s">
        <v>989</v>
      </c>
      <c r="B165" s="46" t="s">
        <v>990</v>
      </c>
      <c r="C165" s="47" t="s">
        <v>266</v>
      </c>
      <c r="D165" s="48" t="s">
        <v>1003</v>
      </c>
      <c r="E165" s="50" t="s">
        <v>998</v>
      </c>
      <c r="F165" s="48" t="s">
        <v>703</v>
      </c>
      <c r="G165" s="50" t="s">
        <v>99</v>
      </c>
      <c r="H165" s="49" t="s">
        <v>104</v>
      </c>
      <c r="I165" s="49" t="str">
        <f>_xlfn.XLOOKUP(B165,'Tier 4'!B:B,'Tier 4'!C:C)</f>
        <v>Raw Material Production</v>
      </c>
      <c r="J165" s="8" t="s">
        <v>272</v>
      </c>
    </row>
    <row r="166" spans="1:10" ht="258.75" customHeight="1" thickBot="1">
      <c r="A166" s="51" t="s">
        <v>989</v>
      </c>
      <c r="B166" s="52" t="s">
        <v>990</v>
      </c>
      <c r="C166" s="53" t="s">
        <v>273</v>
      </c>
      <c r="D166" s="54" t="s">
        <v>1004</v>
      </c>
      <c r="E166" s="55" t="s">
        <v>1005</v>
      </c>
      <c r="F166" s="54" t="s">
        <v>703</v>
      </c>
      <c r="G166" s="56" t="s">
        <v>99</v>
      </c>
      <c r="H166" s="62" t="s">
        <v>104</v>
      </c>
      <c r="I166" s="62" t="str">
        <f>_xlfn.XLOOKUP(B166,'Tier 4'!B:B,'Tier 4'!C:C)</f>
        <v>Raw Material Production</v>
      </c>
      <c r="J166" s="8" t="s">
        <v>273</v>
      </c>
    </row>
    <row r="167" spans="1:10" ht="140.25" customHeight="1">
      <c r="A167" s="42" t="s">
        <v>989</v>
      </c>
      <c r="B167" s="43" t="s">
        <v>1006</v>
      </c>
      <c r="C167" s="44" t="s">
        <v>274</v>
      </c>
      <c r="D167" s="40" t="s">
        <v>1007</v>
      </c>
      <c r="E167" s="41" t="s">
        <v>1008</v>
      </c>
      <c r="F167" s="40" t="s">
        <v>703</v>
      </c>
      <c r="G167" s="41" t="s">
        <v>99</v>
      </c>
      <c r="H167" s="227" t="s">
        <v>104</v>
      </c>
      <c r="I167" s="227" t="str">
        <f>_xlfn.XLOOKUP(B167,'Tier 4'!B:B,'Tier 4'!C:C)</f>
        <v>Raw Material Production</v>
      </c>
      <c r="J167" s="8" t="s">
        <v>274</v>
      </c>
    </row>
    <row r="168" spans="1:10" ht="78" customHeight="1">
      <c r="A168" s="45" t="s">
        <v>989</v>
      </c>
      <c r="B168" s="57" t="s">
        <v>1006</v>
      </c>
      <c r="C168" s="47" t="s">
        <v>275</v>
      </c>
      <c r="D168" s="40" t="s">
        <v>1009</v>
      </c>
      <c r="E168" s="58" t="s">
        <v>1010</v>
      </c>
      <c r="F168" s="40" t="s">
        <v>703</v>
      </c>
      <c r="G168" s="41" t="s">
        <v>99</v>
      </c>
      <c r="H168" s="49" t="s">
        <v>104</v>
      </c>
      <c r="I168" s="49" t="str">
        <f>_xlfn.XLOOKUP(B168,'Tier 4'!B:B,'Tier 4'!C:C)</f>
        <v>Raw Material Production</v>
      </c>
      <c r="J168" s="8" t="s">
        <v>275</v>
      </c>
    </row>
    <row r="169" spans="1:10" ht="245.25" customHeight="1">
      <c r="A169" s="42" t="s">
        <v>989</v>
      </c>
      <c r="B169" s="43" t="s">
        <v>1006</v>
      </c>
      <c r="C169" s="47" t="s">
        <v>276</v>
      </c>
      <c r="D169" s="40" t="s">
        <v>1011</v>
      </c>
      <c r="E169" s="41" t="s">
        <v>1012</v>
      </c>
      <c r="F169" s="40" t="s">
        <v>700</v>
      </c>
      <c r="G169" s="41" t="s">
        <v>99</v>
      </c>
      <c r="H169" s="227" t="s">
        <v>104</v>
      </c>
      <c r="I169" s="227" t="str">
        <f>_xlfn.XLOOKUP(B169,'Tier 4'!B:B,'Tier 4'!C:C)</f>
        <v>Raw Material Production</v>
      </c>
      <c r="J169" s="8" t="s">
        <v>276</v>
      </c>
    </row>
    <row r="170" spans="1:10" ht="69">
      <c r="A170" s="42" t="s">
        <v>989</v>
      </c>
      <c r="B170" s="43" t="s">
        <v>1006</v>
      </c>
      <c r="C170" s="47" t="s">
        <v>277</v>
      </c>
      <c r="D170" s="40" t="s">
        <v>1013</v>
      </c>
      <c r="E170" s="41" t="s">
        <v>1014</v>
      </c>
      <c r="F170" s="40" t="s">
        <v>703</v>
      </c>
      <c r="G170" s="41" t="s">
        <v>99</v>
      </c>
      <c r="H170" s="227" t="s">
        <v>104</v>
      </c>
      <c r="I170" s="227" t="str">
        <f>_xlfn.XLOOKUP(B170,'Tier 4'!B:B,'Tier 4'!C:C)</f>
        <v>Raw Material Production</v>
      </c>
      <c r="J170" s="8" t="s">
        <v>277</v>
      </c>
    </row>
    <row r="171" spans="1:10" ht="62.25" customHeight="1">
      <c r="A171" s="42" t="s">
        <v>989</v>
      </c>
      <c r="B171" s="43" t="s">
        <v>1006</v>
      </c>
      <c r="C171" s="47" t="s">
        <v>278</v>
      </c>
      <c r="D171" s="40" t="s">
        <v>1015</v>
      </c>
      <c r="E171" s="41" t="s">
        <v>1016</v>
      </c>
      <c r="F171" s="40" t="s">
        <v>703</v>
      </c>
      <c r="G171" s="41" t="s">
        <v>99</v>
      </c>
      <c r="H171" s="227" t="s">
        <v>104</v>
      </c>
      <c r="I171" s="227" t="str">
        <f>_xlfn.XLOOKUP(B171,'Tier 4'!B:B,'Tier 4'!C:C)</f>
        <v>Raw Material Production</v>
      </c>
      <c r="J171" s="8" t="s">
        <v>278</v>
      </c>
    </row>
    <row r="172" spans="1:10" ht="123.75" customHeight="1" thickBot="1">
      <c r="A172" s="51" t="s">
        <v>989</v>
      </c>
      <c r="B172" s="52" t="s">
        <v>1006</v>
      </c>
      <c r="C172" s="53" t="s">
        <v>279</v>
      </c>
      <c r="D172" s="54" t="s">
        <v>1017</v>
      </c>
      <c r="E172" s="56" t="s">
        <v>1018</v>
      </c>
      <c r="F172" s="54" t="s">
        <v>723</v>
      </c>
      <c r="G172" s="54" t="s">
        <v>99</v>
      </c>
      <c r="H172" s="62" t="s">
        <v>104</v>
      </c>
      <c r="I172" s="62" t="str">
        <f>_xlfn.XLOOKUP(B172,'Tier 4'!B:B,'Tier 4'!C:C)</f>
        <v>Raw Material Production</v>
      </c>
      <c r="J172" s="8" t="s">
        <v>279</v>
      </c>
    </row>
    <row r="173" spans="1:10" ht="151.9">
      <c r="A173" s="42" t="s">
        <v>989</v>
      </c>
      <c r="B173" s="43" t="s">
        <v>1019</v>
      </c>
      <c r="C173" s="44" t="s">
        <v>280</v>
      </c>
      <c r="D173" s="40" t="s">
        <v>1020</v>
      </c>
      <c r="E173" s="41" t="s">
        <v>1021</v>
      </c>
      <c r="F173" s="40" t="s">
        <v>703</v>
      </c>
      <c r="G173" s="41" t="s">
        <v>99</v>
      </c>
      <c r="H173" s="227" t="s">
        <v>104</v>
      </c>
      <c r="I173" s="227" t="str">
        <f>_xlfn.XLOOKUP(B173,'Tier 4'!B:B,'Tier 4'!C:C)</f>
        <v>Raw Material Production</v>
      </c>
      <c r="J173" s="8" t="s">
        <v>280</v>
      </c>
    </row>
    <row r="174" spans="1:10" ht="55.15">
      <c r="A174" s="42" t="s">
        <v>989</v>
      </c>
      <c r="B174" s="43" t="s">
        <v>1019</v>
      </c>
      <c r="C174" s="44" t="s">
        <v>281</v>
      </c>
      <c r="D174" s="40" t="s">
        <v>1022</v>
      </c>
      <c r="E174" s="41" t="s">
        <v>1023</v>
      </c>
      <c r="F174" s="40" t="s">
        <v>703</v>
      </c>
      <c r="G174" s="41" t="s">
        <v>99</v>
      </c>
      <c r="H174" s="49" t="s">
        <v>104</v>
      </c>
      <c r="I174" s="49" t="str">
        <f>_xlfn.XLOOKUP(B174,'Tier 4'!B:B,'Tier 4'!C:C)</f>
        <v>Raw Material Production</v>
      </c>
      <c r="J174" s="8" t="s">
        <v>281</v>
      </c>
    </row>
    <row r="175" spans="1:10" ht="393" customHeight="1">
      <c r="A175" s="42" t="s">
        <v>989</v>
      </c>
      <c r="B175" s="43" t="s">
        <v>1019</v>
      </c>
      <c r="C175" s="44" t="s">
        <v>282</v>
      </c>
      <c r="D175" s="40" t="s">
        <v>1024</v>
      </c>
      <c r="E175" s="41" t="s">
        <v>1025</v>
      </c>
      <c r="F175" s="40" t="s">
        <v>703</v>
      </c>
      <c r="G175" s="41" t="s">
        <v>99</v>
      </c>
      <c r="H175" s="49" t="s">
        <v>104</v>
      </c>
      <c r="I175" s="49" t="str">
        <f>_xlfn.XLOOKUP(B175,'Tier 4'!B:B,'Tier 4'!C:C)</f>
        <v>Raw Material Production</v>
      </c>
      <c r="J175" s="8" t="s">
        <v>282</v>
      </c>
    </row>
    <row r="176" spans="1:10" ht="94.5" customHeight="1">
      <c r="A176" s="45" t="s">
        <v>989</v>
      </c>
      <c r="B176" s="46" t="s">
        <v>1019</v>
      </c>
      <c r="C176" s="44" t="s">
        <v>283</v>
      </c>
      <c r="D176" s="48" t="s">
        <v>1026</v>
      </c>
      <c r="E176" s="41" t="s">
        <v>1027</v>
      </c>
      <c r="F176" s="48" t="s">
        <v>703</v>
      </c>
      <c r="G176" s="50" t="s">
        <v>99</v>
      </c>
      <c r="H176" s="49" t="s">
        <v>104</v>
      </c>
      <c r="I176" s="49" t="str">
        <f>_xlfn.XLOOKUP(B176,'Tier 4'!B:B,'Tier 4'!C:C)</f>
        <v>Raw Material Production</v>
      </c>
      <c r="J176" s="8" t="s">
        <v>283</v>
      </c>
    </row>
    <row r="177" spans="1:10" ht="107.25" customHeight="1">
      <c r="A177" s="45" t="s">
        <v>989</v>
      </c>
      <c r="B177" s="46" t="s">
        <v>1019</v>
      </c>
      <c r="C177" s="44" t="s">
        <v>284</v>
      </c>
      <c r="D177" s="40" t="s">
        <v>1028</v>
      </c>
      <c r="E177" s="41" t="s">
        <v>1029</v>
      </c>
      <c r="F177" s="40" t="s">
        <v>703</v>
      </c>
      <c r="G177" s="41" t="s">
        <v>99</v>
      </c>
      <c r="H177" s="227" t="s">
        <v>104</v>
      </c>
      <c r="I177" s="227" t="str">
        <f>_xlfn.XLOOKUP(B177,'Tier 4'!B:B,'Tier 4'!C:C)</f>
        <v>Raw Material Production</v>
      </c>
      <c r="J177" s="8" t="s">
        <v>284</v>
      </c>
    </row>
    <row r="178" spans="1:10" ht="110.45">
      <c r="A178" s="45" t="s">
        <v>989</v>
      </c>
      <c r="B178" s="46" t="s">
        <v>1019</v>
      </c>
      <c r="C178" s="44" t="s">
        <v>285</v>
      </c>
      <c r="D178" s="48" t="s">
        <v>1030</v>
      </c>
      <c r="E178" s="50" t="s">
        <v>1031</v>
      </c>
      <c r="F178" s="48" t="s">
        <v>703</v>
      </c>
      <c r="G178" s="50" t="s">
        <v>99</v>
      </c>
      <c r="H178" s="49" t="s">
        <v>104</v>
      </c>
      <c r="I178" s="49" t="str">
        <f>_xlfn.XLOOKUP(B178,'Tier 4'!B:B,'Tier 4'!C:C)</f>
        <v>Raw Material Production</v>
      </c>
      <c r="J178" s="8" t="s">
        <v>285</v>
      </c>
    </row>
    <row r="179" spans="1:10" ht="78.75" customHeight="1" thickBot="1">
      <c r="A179" s="59" t="s">
        <v>989</v>
      </c>
      <c r="B179" s="228" t="s">
        <v>1019</v>
      </c>
      <c r="C179" s="229" t="s">
        <v>286</v>
      </c>
      <c r="D179" s="60" t="s">
        <v>1032</v>
      </c>
      <c r="E179" s="230" t="s">
        <v>1033</v>
      </c>
      <c r="F179" s="60" t="s">
        <v>726</v>
      </c>
      <c r="G179" s="60" t="s">
        <v>99</v>
      </c>
      <c r="H179" s="61" t="s">
        <v>104</v>
      </c>
      <c r="I179" s="61" t="str">
        <f>_xlfn.XLOOKUP(B179,'Tier 4'!B:B,'Tier 4'!C:C)</f>
        <v>Raw Material Production</v>
      </c>
      <c r="J179" s="8" t="s">
        <v>286</v>
      </c>
    </row>
    <row r="180" spans="1:10" ht="109.5" customHeight="1">
      <c r="A180" s="42" t="s">
        <v>989</v>
      </c>
      <c r="B180" s="43" t="s">
        <v>1034</v>
      </c>
      <c r="C180" s="44" t="s">
        <v>287</v>
      </c>
      <c r="D180" s="40" t="s">
        <v>1035</v>
      </c>
      <c r="E180" s="41" t="s">
        <v>1036</v>
      </c>
      <c r="F180" s="40" t="s">
        <v>700</v>
      </c>
      <c r="G180" s="41" t="s">
        <v>99</v>
      </c>
      <c r="H180" s="227" t="s">
        <v>104</v>
      </c>
      <c r="I180" s="227" t="str">
        <f>_xlfn.XLOOKUP(B180,'Tier 4'!B:B,'Tier 4'!C:C)</f>
        <v>Raw Material Production</v>
      </c>
      <c r="J180" s="8" t="s">
        <v>287</v>
      </c>
    </row>
    <row r="181" spans="1:10" ht="109.5" customHeight="1">
      <c r="A181" s="42" t="s">
        <v>989</v>
      </c>
      <c r="B181" s="43" t="s">
        <v>1034</v>
      </c>
      <c r="C181" s="44" t="s">
        <v>288</v>
      </c>
      <c r="D181" s="40" t="s">
        <v>1037</v>
      </c>
      <c r="E181" s="41" t="s">
        <v>1038</v>
      </c>
      <c r="F181" s="40" t="s">
        <v>703</v>
      </c>
      <c r="G181" s="41" t="s">
        <v>99</v>
      </c>
      <c r="H181" s="227" t="s">
        <v>104</v>
      </c>
      <c r="I181" s="227" t="str">
        <f>_xlfn.XLOOKUP(B181,'Tier 4'!B:B,'Tier 4'!C:C)</f>
        <v>Raw Material Production</v>
      </c>
      <c r="J181" s="8" t="s">
        <v>288</v>
      </c>
    </row>
    <row r="182" spans="1:10" ht="108.75" customHeight="1">
      <c r="A182" s="42" t="s">
        <v>989</v>
      </c>
      <c r="B182" s="43" t="s">
        <v>1034</v>
      </c>
      <c r="C182" s="44" t="s">
        <v>289</v>
      </c>
      <c r="D182" s="40" t="s">
        <v>1039</v>
      </c>
      <c r="E182" s="41" t="s">
        <v>1040</v>
      </c>
      <c r="F182" s="40" t="s">
        <v>703</v>
      </c>
      <c r="G182" s="41" t="s">
        <v>99</v>
      </c>
      <c r="H182" s="227" t="s">
        <v>104</v>
      </c>
      <c r="I182" s="227" t="str">
        <f>_xlfn.XLOOKUP(B182,'Tier 4'!B:B,'Tier 4'!C:C)</f>
        <v>Raw Material Production</v>
      </c>
      <c r="J182" s="8" t="s">
        <v>289</v>
      </c>
    </row>
    <row r="183" spans="1:10" ht="179.45">
      <c r="A183" s="42" t="s">
        <v>989</v>
      </c>
      <c r="B183" s="43" t="s">
        <v>1034</v>
      </c>
      <c r="C183" s="44" t="s">
        <v>290</v>
      </c>
      <c r="D183" s="40" t="s">
        <v>1041</v>
      </c>
      <c r="E183" s="41" t="s">
        <v>1042</v>
      </c>
      <c r="F183" s="40" t="s">
        <v>700</v>
      </c>
      <c r="G183" s="41" t="s">
        <v>99</v>
      </c>
      <c r="H183" s="227" t="s">
        <v>104</v>
      </c>
      <c r="I183" s="227" t="str">
        <f>_xlfn.XLOOKUP(B183,'Tier 4'!B:B,'Tier 4'!C:C)</f>
        <v>Raw Material Production</v>
      </c>
      <c r="J183" s="8" t="s">
        <v>290</v>
      </c>
    </row>
    <row r="184" spans="1:10" ht="92.25" customHeight="1">
      <c r="A184" s="42" t="s">
        <v>989</v>
      </c>
      <c r="B184" s="43" t="s">
        <v>1034</v>
      </c>
      <c r="C184" s="44" t="s">
        <v>291</v>
      </c>
      <c r="D184" s="40" t="s">
        <v>1043</v>
      </c>
      <c r="E184" s="41" t="s">
        <v>1044</v>
      </c>
      <c r="F184" s="40" t="s">
        <v>703</v>
      </c>
      <c r="G184" s="41" t="s">
        <v>99</v>
      </c>
      <c r="H184" s="227" t="s">
        <v>104</v>
      </c>
      <c r="I184" s="227" t="str">
        <f>_xlfn.XLOOKUP(B184,'Tier 4'!B:B,'Tier 4'!C:C)</f>
        <v>Raw Material Production</v>
      </c>
      <c r="J184" s="8" t="s">
        <v>291</v>
      </c>
    </row>
    <row r="185" spans="1:10" ht="110.45">
      <c r="A185" s="42" t="s">
        <v>989</v>
      </c>
      <c r="B185" s="43" t="s">
        <v>1034</v>
      </c>
      <c r="C185" s="44" t="s">
        <v>292</v>
      </c>
      <c r="D185" s="40" t="s">
        <v>1045</v>
      </c>
      <c r="E185" s="41" t="s">
        <v>1046</v>
      </c>
      <c r="F185" s="40" t="s">
        <v>703</v>
      </c>
      <c r="G185" s="41" t="s">
        <v>99</v>
      </c>
      <c r="H185" s="227" t="s">
        <v>104</v>
      </c>
      <c r="I185" s="227" t="str">
        <f>_xlfn.XLOOKUP(B185,'Tier 4'!B:B,'Tier 4'!C:C)</f>
        <v>Raw Material Production</v>
      </c>
      <c r="J185" s="8" t="s">
        <v>292</v>
      </c>
    </row>
    <row r="186" spans="1:10" ht="110.25" customHeight="1">
      <c r="A186" s="42" t="s">
        <v>989</v>
      </c>
      <c r="B186" s="43" t="s">
        <v>1034</v>
      </c>
      <c r="C186" s="44" t="s">
        <v>293</v>
      </c>
      <c r="D186" s="40" t="s">
        <v>1047</v>
      </c>
      <c r="E186" s="41" t="s">
        <v>1048</v>
      </c>
      <c r="F186" s="40" t="s">
        <v>700</v>
      </c>
      <c r="G186" s="41" t="s">
        <v>99</v>
      </c>
      <c r="H186" s="227" t="s">
        <v>104</v>
      </c>
      <c r="I186" s="227" t="str">
        <f>_xlfn.XLOOKUP(B186,'Tier 4'!B:B,'Tier 4'!C:C)</f>
        <v>Raw Material Production</v>
      </c>
      <c r="J186" s="8" t="s">
        <v>293</v>
      </c>
    </row>
    <row r="187" spans="1:10" ht="95.25" customHeight="1">
      <c r="A187" s="42" t="s">
        <v>989</v>
      </c>
      <c r="B187" s="43" t="s">
        <v>1034</v>
      </c>
      <c r="C187" s="44" t="s">
        <v>294</v>
      </c>
      <c r="D187" s="40" t="s">
        <v>1049</v>
      </c>
      <c r="E187" s="41" t="s">
        <v>1050</v>
      </c>
      <c r="F187" s="40" t="s">
        <v>700</v>
      </c>
      <c r="G187" s="41" t="s">
        <v>99</v>
      </c>
      <c r="H187" s="227" t="s">
        <v>104</v>
      </c>
      <c r="I187" s="227" t="str">
        <f>_xlfn.XLOOKUP(B187,'Tier 4'!B:B,'Tier 4'!C:C)</f>
        <v>Raw Material Production</v>
      </c>
      <c r="J187" s="8" t="s">
        <v>294</v>
      </c>
    </row>
    <row r="188" spans="1:10" ht="55.15">
      <c r="A188" s="42" t="s">
        <v>989</v>
      </c>
      <c r="B188" s="43" t="s">
        <v>1034</v>
      </c>
      <c r="C188" s="44" t="s">
        <v>295</v>
      </c>
      <c r="D188" s="40" t="s">
        <v>1051</v>
      </c>
      <c r="E188" s="41" t="s">
        <v>1052</v>
      </c>
      <c r="F188" s="40" t="s">
        <v>703</v>
      </c>
      <c r="G188" s="41" t="s">
        <v>99</v>
      </c>
      <c r="H188" s="227" t="s">
        <v>104</v>
      </c>
      <c r="I188" s="227" t="str">
        <f>_xlfn.XLOOKUP(B188,'Tier 4'!B:B,'Tier 4'!C:C)</f>
        <v>Raw Material Production</v>
      </c>
      <c r="J188" s="8" t="s">
        <v>295</v>
      </c>
    </row>
    <row r="189" spans="1:10" ht="96.6">
      <c r="A189" s="42" t="s">
        <v>989</v>
      </c>
      <c r="B189" s="43" t="s">
        <v>1034</v>
      </c>
      <c r="C189" s="44" t="s">
        <v>296</v>
      </c>
      <c r="D189" s="40" t="s">
        <v>1053</v>
      </c>
      <c r="E189" s="41" t="s">
        <v>1054</v>
      </c>
      <c r="F189" s="40" t="s">
        <v>700</v>
      </c>
      <c r="G189" s="41" t="s">
        <v>99</v>
      </c>
      <c r="H189" s="227" t="s">
        <v>104</v>
      </c>
      <c r="I189" s="227" t="str">
        <f>_xlfn.XLOOKUP(B189,'Tier 4'!B:B,'Tier 4'!C:C)</f>
        <v>Raw Material Production</v>
      </c>
      <c r="J189" s="8" t="s">
        <v>296</v>
      </c>
    </row>
    <row r="190" spans="1:10" ht="48" customHeight="1">
      <c r="A190" s="42" t="s">
        <v>989</v>
      </c>
      <c r="B190" s="43" t="s">
        <v>1034</v>
      </c>
      <c r="C190" s="44" t="s">
        <v>297</v>
      </c>
      <c r="D190" s="40" t="s">
        <v>1055</v>
      </c>
      <c r="E190" s="41" t="s">
        <v>1056</v>
      </c>
      <c r="F190" s="40" t="s">
        <v>703</v>
      </c>
      <c r="G190" s="41" t="s">
        <v>99</v>
      </c>
      <c r="H190" s="227" t="s">
        <v>104</v>
      </c>
      <c r="I190" s="227" t="str">
        <f>_xlfn.XLOOKUP(B190,'Tier 4'!B:B,'Tier 4'!C:C)</f>
        <v>Raw Material Production</v>
      </c>
      <c r="J190" s="8" t="s">
        <v>297</v>
      </c>
    </row>
    <row r="191" spans="1:10" ht="122.25" customHeight="1">
      <c r="A191" s="42" t="s">
        <v>989</v>
      </c>
      <c r="B191" s="43" t="s">
        <v>1034</v>
      </c>
      <c r="C191" s="47" t="s">
        <v>298</v>
      </c>
      <c r="D191" s="48" t="s">
        <v>1057</v>
      </c>
      <c r="E191" s="50" t="s">
        <v>1058</v>
      </c>
      <c r="F191" s="40" t="s">
        <v>703</v>
      </c>
      <c r="G191" s="41" t="s">
        <v>99</v>
      </c>
      <c r="H191" s="227" t="s">
        <v>104</v>
      </c>
      <c r="I191" s="227" t="str">
        <f>_xlfn.XLOOKUP(B191,'Tier 4'!B:B,'Tier 4'!C:C)</f>
        <v>Raw Material Production</v>
      </c>
      <c r="J191" s="8" t="s">
        <v>298</v>
      </c>
    </row>
    <row r="192" spans="1:10" ht="50.25" customHeight="1" thickBot="1">
      <c r="A192" s="51" t="s">
        <v>989</v>
      </c>
      <c r="B192" s="52" t="s">
        <v>1034</v>
      </c>
      <c r="C192" s="53" t="s">
        <v>299</v>
      </c>
      <c r="D192" s="54" t="s">
        <v>1059</v>
      </c>
      <c r="E192" s="56" t="s">
        <v>1060</v>
      </c>
      <c r="F192" s="54" t="s">
        <v>703</v>
      </c>
      <c r="G192" s="54" t="s">
        <v>99</v>
      </c>
      <c r="H192" s="62" t="s">
        <v>104</v>
      </c>
      <c r="I192" s="62" t="str">
        <f>_xlfn.XLOOKUP(B192,'Tier 4'!B:B,'Tier 4'!C:C)</f>
        <v>Raw Material Production</v>
      </c>
      <c r="J192" s="8" t="s">
        <v>299</v>
      </c>
    </row>
    <row r="193" spans="1:10" ht="108.75" customHeight="1">
      <c r="A193" s="42" t="s">
        <v>989</v>
      </c>
      <c r="B193" s="43" t="s">
        <v>1061</v>
      </c>
      <c r="C193" s="44" t="s">
        <v>300</v>
      </c>
      <c r="D193" s="40" t="s">
        <v>1062</v>
      </c>
      <c r="E193" s="41" t="s">
        <v>1063</v>
      </c>
      <c r="F193" s="40" t="s">
        <v>703</v>
      </c>
      <c r="G193" s="41" t="s">
        <v>99</v>
      </c>
      <c r="H193" s="227" t="s">
        <v>104</v>
      </c>
      <c r="I193" s="227" t="str">
        <f>_xlfn.XLOOKUP(B193,'Tier 4'!B:B,'Tier 4'!C:C)</f>
        <v>Raw Material Production</v>
      </c>
      <c r="J193" s="8" t="s">
        <v>300</v>
      </c>
    </row>
    <row r="194" spans="1:10" ht="46.5" customHeight="1">
      <c r="A194" s="42" t="s">
        <v>989</v>
      </c>
      <c r="B194" s="43" t="s">
        <v>1061</v>
      </c>
      <c r="C194" s="44" t="s">
        <v>301</v>
      </c>
      <c r="D194" s="40" t="s">
        <v>1064</v>
      </c>
      <c r="E194" s="41" t="s">
        <v>1065</v>
      </c>
      <c r="F194" s="40" t="s">
        <v>703</v>
      </c>
      <c r="G194" s="41" t="s">
        <v>99</v>
      </c>
      <c r="H194" s="227" t="s">
        <v>104</v>
      </c>
      <c r="I194" s="227" t="str">
        <f>_xlfn.XLOOKUP(B194,'Tier 4'!B:B,'Tier 4'!C:C)</f>
        <v>Raw Material Production</v>
      </c>
      <c r="J194" s="8" t="s">
        <v>301</v>
      </c>
    </row>
    <row r="195" spans="1:10" ht="123.75" customHeight="1">
      <c r="A195" s="42" t="s">
        <v>989</v>
      </c>
      <c r="B195" s="43" t="s">
        <v>1061</v>
      </c>
      <c r="C195" s="44" t="s">
        <v>302</v>
      </c>
      <c r="D195" s="40" t="s">
        <v>1066</v>
      </c>
      <c r="E195" s="41" t="s">
        <v>1067</v>
      </c>
      <c r="F195" s="40" t="s">
        <v>703</v>
      </c>
      <c r="G195" s="41" t="s">
        <v>99</v>
      </c>
      <c r="H195" s="227" t="s">
        <v>104</v>
      </c>
      <c r="I195" s="227" t="str">
        <f>_xlfn.XLOOKUP(B195,'Tier 4'!B:B,'Tier 4'!C:C)</f>
        <v>Raw Material Production</v>
      </c>
      <c r="J195" s="8" t="s">
        <v>302</v>
      </c>
    </row>
    <row r="196" spans="1:10" ht="69">
      <c r="A196" s="45" t="s">
        <v>989</v>
      </c>
      <c r="B196" s="46" t="s">
        <v>1061</v>
      </c>
      <c r="C196" s="44" t="s">
        <v>303</v>
      </c>
      <c r="D196" s="48" t="s">
        <v>1068</v>
      </c>
      <c r="E196" s="50" t="s">
        <v>1069</v>
      </c>
      <c r="F196" s="48" t="s">
        <v>703</v>
      </c>
      <c r="G196" s="50" t="s">
        <v>99</v>
      </c>
      <c r="H196" s="49" t="s">
        <v>104</v>
      </c>
      <c r="I196" s="49" t="str">
        <f>_xlfn.XLOOKUP(B196,'Tier 4'!B:B,'Tier 4'!C:C)</f>
        <v>Raw Material Production</v>
      </c>
      <c r="J196" s="8" t="s">
        <v>303</v>
      </c>
    </row>
    <row r="197" spans="1:10" ht="287.25" customHeight="1" thickBot="1">
      <c r="A197" s="51" t="s">
        <v>989</v>
      </c>
      <c r="B197" s="52" t="s">
        <v>1061</v>
      </c>
      <c r="C197" s="53" t="s">
        <v>304</v>
      </c>
      <c r="D197" s="54" t="s">
        <v>1070</v>
      </c>
      <c r="E197" s="56" t="s">
        <v>1071</v>
      </c>
      <c r="F197" s="54" t="s">
        <v>723</v>
      </c>
      <c r="G197" s="54" t="s">
        <v>99</v>
      </c>
      <c r="H197" s="62" t="s">
        <v>104</v>
      </c>
      <c r="I197" s="62" t="str">
        <f>_xlfn.XLOOKUP(B197,'Tier 4'!B:B,'Tier 4'!C:C)</f>
        <v>Raw Material Production</v>
      </c>
      <c r="J197" s="8" t="s">
        <v>304</v>
      </c>
    </row>
    <row r="198" spans="1:10" ht="53.25" customHeight="1">
      <c r="A198" s="42" t="s">
        <v>989</v>
      </c>
      <c r="B198" s="43" t="s">
        <v>1072</v>
      </c>
      <c r="C198" s="44" t="s">
        <v>305</v>
      </c>
      <c r="D198" s="40" t="s">
        <v>1073</v>
      </c>
      <c r="E198" s="41" t="s">
        <v>1074</v>
      </c>
      <c r="F198" s="40" t="s">
        <v>700</v>
      </c>
      <c r="G198" s="41" t="s">
        <v>99</v>
      </c>
      <c r="H198" s="227" t="s">
        <v>104</v>
      </c>
      <c r="I198" s="227" t="str">
        <f>_xlfn.XLOOKUP(B198,'Tier 4'!B:B,'Tier 4'!C:C)</f>
        <v>Raw Material Production</v>
      </c>
      <c r="J198" s="8" t="s">
        <v>305</v>
      </c>
    </row>
    <row r="199" spans="1:10" ht="94.5" customHeight="1">
      <c r="A199" s="42" t="s">
        <v>989</v>
      </c>
      <c r="B199" s="43" t="s">
        <v>1072</v>
      </c>
      <c r="C199" s="44" t="s">
        <v>306</v>
      </c>
      <c r="D199" s="40" t="s">
        <v>1075</v>
      </c>
      <c r="E199" s="41" t="s">
        <v>1076</v>
      </c>
      <c r="F199" s="40" t="s">
        <v>703</v>
      </c>
      <c r="G199" s="41" t="s">
        <v>99</v>
      </c>
      <c r="H199" s="227" t="s">
        <v>104</v>
      </c>
      <c r="I199" s="227" t="str">
        <f>_xlfn.XLOOKUP(B199,'Tier 4'!B:B,'Tier 4'!C:C)</f>
        <v>Raw Material Production</v>
      </c>
      <c r="J199" s="8" t="s">
        <v>306</v>
      </c>
    </row>
    <row r="200" spans="1:10" ht="48.75" customHeight="1">
      <c r="A200" s="42" t="s">
        <v>989</v>
      </c>
      <c r="B200" s="43" t="s">
        <v>1072</v>
      </c>
      <c r="C200" s="44" t="s">
        <v>307</v>
      </c>
      <c r="D200" s="40" t="s">
        <v>1077</v>
      </c>
      <c r="E200" s="41" t="s">
        <v>1078</v>
      </c>
      <c r="F200" s="40" t="s">
        <v>703</v>
      </c>
      <c r="G200" s="41" t="s">
        <v>99</v>
      </c>
      <c r="H200" s="227" t="s">
        <v>104</v>
      </c>
      <c r="I200" s="227" t="str">
        <f>_xlfn.XLOOKUP(B200,'Tier 4'!B:B,'Tier 4'!C:C)</f>
        <v>Raw Material Production</v>
      </c>
      <c r="J200" s="8" t="s">
        <v>308</v>
      </c>
    </row>
    <row r="201" spans="1:10" ht="48.75" customHeight="1">
      <c r="A201" s="42" t="s">
        <v>989</v>
      </c>
      <c r="B201" s="43" t="s">
        <v>1072</v>
      </c>
      <c r="C201" s="44" t="s">
        <v>307</v>
      </c>
      <c r="D201" s="40" t="s">
        <v>1079</v>
      </c>
      <c r="E201" s="41" t="s">
        <v>1078</v>
      </c>
      <c r="F201" s="40" t="s">
        <v>703</v>
      </c>
      <c r="G201" s="41" t="s">
        <v>99</v>
      </c>
      <c r="H201" s="227" t="s">
        <v>104</v>
      </c>
      <c r="I201" s="227" t="str">
        <f>_xlfn.XLOOKUP(B201,'Tier 4'!B:B,'Tier 4'!C:C)</f>
        <v>Raw Material Production</v>
      </c>
      <c r="J201" s="8" t="s">
        <v>309</v>
      </c>
    </row>
    <row r="202" spans="1:10" ht="48.75" customHeight="1">
      <c r="A202" s="42" t="s">
        <v>989</v>
      </c>
      <c r="B202" s="43" t="s">
        <v>1072</v>
      </c>
      <c r="C202" s="44" t="s">
        <v>307</v>
      </c>
      <c r="D202" s="40" t="s">
        <v>1080</v>
      </c>
      <c r="E202" s="41" t="s">
        <v>1078</v>
      </c>
      <c r="F202" s="40" t="s">
        <v>703</v>
      </c>
      <c r="G202" s="41" t="s">
        <v>99</v>
      </c>
      <c r="H202" s="227" t="s">
        <v>104</v>
      </c>
      <c r="I202" s="227" t="str">
        <f>_xlfn.XLOOKUP(B202,'Tier 4'!B:B,'Tier 4'!C:C)</f>
        <v>Raw Material Production</v>
      </c>
      <c r="J202" s="8" t="s">
        <v>310</v>
      </c>
    </row>
    <row r="203" spans="1:10" ht="48.75" customHeight="1">
      <c r="A203" s="42" t="s">
        <v>989</v>
      </c>
      <c r="B203" s="43" t="s">
        <v>1072</v>
      </c>
      <c r="C203" s="44" t="s">
        <v>307</v>
      </c>
      <c r="D203" s="40" t="s">
        <v>1081</v>
      </c>
      <c r="E203" s="41" t="s">
        <v>1078</v>
      </c>
      <c r="F203" s="40" t="s">
        <v>703</v>
      </c>
      <c r="G203" s="41" t="s">
        <v>99</v>
      </c>
      <c r="H203" s="227" t="s">
        <v>104</v>
      </c>
      <c r="I203" s="227" t="str">
        <f>_xlfn.XLOOKUP(B203,'Tier 4'!B:B,'Tier 4'!C:C)</f>
        <v>Raw Material Production</v>
      </c>
      <c r="J203" s="8" t="s">
        <v>311</v>
      </c>
    </row>
    <row r="204" spans="1:10" ht="48.75" customHeight="1">
      <c r="A204" s="42" t="s">
        <v>989</v>
      </c>
      <c r="B204" s="43" t="s">
        <v>1072</v>
      </c>
      <c r="C204" s="44" t="s">
        <v>307</v>
      </c>
      <c r="D204" s="40" t="s">
        <v>1082</v>
      </c>
      <c r="E204" s="41" t="s">
        <v>1078</v>
      </c>
      <c r="F204" s="40" t="s">
        <v>703</v>
      </c>
      <c r="G204" s="41" t="s">
        <v>99</v>
      </c>
      <c r="H204" s="227" t="s">
        <v>104</v>
      </c>
      <c r="I204" s="227" t="str">
        <f>_xlfn.XLOOKUP(B204,'Tier 4'!B:B,'Tier 4'!C:C)</f>
        <v>Raw Material Production</v>
      </c>
      <c r="J204" s="8" t="s">
        <v>312</v>
      </c>
    </row>
    <row r="205" spans="1:10" ht="48.75" customHeight="1">
      <c r="A205" s="42" t="s">
        <v>989</v>
      </c>
      <c r="B205" s="43" t="s">
        <v>1072</v>
      </c>
      <c r="C205" s="44" t="s">
        <v>307</v>
      </c>
      <c r="D205" s="40" t="s">
        <v>1083</v>
      </c>
      <c r="E205" s="41" t="s">
        <v>1078</v>
      </c>
      <c r="F205" s="40" t="s">
        <v>703</v>
      </c>
      <c r="G205" s="41" t="s">
        <v>99</v>
      </c>
      <c r="H205" s="227" t="s">
        <v>104</v>
      </c>
      <c r="I205" s="227" t="str">
        <f>_xlfn.XLOOKUP(B205,'Tier 4'!B:B,'Tier 4'!C:C)</f>
        <v>Raw Material Production</v>
      </c>
      <c r="J205" s="8" t="s">
        <v>313</v>
      </c>
    </row>
    <row r="206" spans="1:10" ht="109.5" customHeight="1">
      <c r="A206" s="42" t="s">
        <v>989</v>
      </c>
      <c r="B206" s="43" t="s">
        <v>1072</v>
      </c>
      <c r="C206" s="44" t="s">
        <v>314</v>
      </c>
      <c r="D206" s="40" t="s">
        <v>1084</v>
      </c>
      <c r="E206" s="41" t="s">
        <v>1085</v>
      </c>
      <c r="F206" s="40" t="s">
        <v>706</v>
      </c>
      <c r="G206" s="41" t="s">
        <v>99</v>
      </c>
      <c r="H206" s="227" t="s">
        <v>104</v>
      </c>
      <c r="I206" s="227" t="str">
        <f>_xlfn.XLOOKUP(B206,'Tier 4'!B:B,'Tier 4'!C:C)</f>
        <v>Raw Material Production</v>
      </c>
      <c r="J206" s="8" t="s">
        <v>314</v>
      </c>
    </row>
    <row r="207" spans="1:10" ht="63.75" customHeight="1">
      <c r="A207" s="42" t="s">
        <v>989</v>
      </c>
      <c r="B207" s="43" t="s">
        <v>1072</v>
      </c>
      <c r="C207" s="44" t="s">
        <v>315</v>
      </c>
      <c r="D207" s="48" t="s">
        <v>1086</v>
      </c>
      <c r="E207" s="63" t="s">
        <v>1087</v>
      </c>
      <c r="F207" s="48" t="s">
        <v>700</v>
      </c>
      <c r="G207" s="50" t="s">
        <v>99</v>
      </c>
      <c r="H207" s="49" t="s">
        <v>104</v>
      </c>
      <c r="I207" s="49" t="str">
        <f>_xlfn.XLOOKUP(B207,'Tier 4'!B:B,'Tier 4'!C:C)</f>
        <v>Raw Material Production</v>
      </c>
      <c r="J207" s="8" t="s">
        <v>315</v>
      </c>
    </row>
    <row r="208" spans="1:10" ht="63" customHeight="1">
      <c r="A208" s="42" t="s">
        <v>989</v>
      </c>
      <c r="B208" s="43" t="s">
        <v>1072</v>
      </c>
      <c r="C208" s="44" t="s">
        <v>316</v>
      </c>
      <c r="D208" s="40" t="s">
        <v>1088</v>
      </c>
      <c r="E208" s="231" t="s">
        <v>1089</v>
      </c>
      <c r="F208" s="40" t="s">
        <v>700</v>
      </c>
      <c r="G208" s="41" t="s">
        <v>99</v>
      </c>
      <c r="H208" s="227" t="s">
        <v>104</v>
      </c>
      <c r="I208" s="227" t="str">
        <f>_xlfn.XLOOKUP(B208,'Tier 4'!B:B,'Tier 4'!C:C)</f>
        <v>Raw Material Production</v>
      </c>
      <c r="J208" s="8" t="s">
        <v>316</v>
      </c>
    </row>
    <row r="209" spans="1:10" ht="48" customHeight="1">
      <c r="A209" s="42" t="s">
        <v>989</v>
      </c>
      <c r="B209" s="43" t="s">
        <v>1072</v>
      </c>
      <c r="C209" s="44" t="s">
        <v>317</v>
      </c>
      <c r="D209" s="40" t="s">
        <v>1090</v>
      </c>
      <c r="E209" s="41" t="s">
        <v>1091</v>
      </c>
      <c r="F209" s="40" t="s">
        <v>700</v>
      </c>
      <c r="G209" s="41" t="s">
        <v>99</v>
      </c>
      <c r="H209" s="227" t="s">
        <v>104</v>
      </c>
      <c r="I209" s="227" t="str">
        <f>_xlfn.XLOOKUP(B209,'Tier 4'!B:B,'Tier 4'!C:C)</f>
        <v>Raw Material Production</v>
      </c>
      <c r="J209" s="8" t="s">
        <v>317</v>
      </c>
    </row>
    <row r="210" spans="1:10" ht="93" customHeight="1">
      <c r="A210" s="42" t="s">
        <v>989</v>
      </c>
      <c r="B210" s="43" t="s">
        <v>1072</v>
      </c>
      <c r="C210" s="44" t="s">
        <v>318</v>
      </c>
      <c r="D210" s="232" t="s">
        <v>1092</v>
      </c>
      <c r="E210" s="41" t="s">
        <v>1093</v>
      </c>
      <c r="F210" s="40" t="s">
        <v>700</v>
      </c>
      <c r="G210" s="41" t="s">
        <v>99</v>
      </c>
      <c r="H210" s="227" t="s">
        <v>104</v>
      </c>
      <c r="I210" s="227" t="str">
        <f>_xlfn.XLOOKUP(B210,'Tier 4'!B:B,'Tier 4'!C:C)</f>
        <v>Raw Material Production</v>
      </c>
      <c r="J210" s="8" t="s">
        <v>318</v>
      </c>
    </row>
    <row r="211" spans="1:10" ht="79.5" customHeight="1">
      <c r="A211" s="42" t="s">
        <v>989</v>
      </c>
      <c r="B211" s="43" t="s">
        <v>1072</v>
      </c>
      <c r="C211" s="44" t="s">
        <v>319</v>
      </c>
      <c r="D211" s="40" t="s">
        <v>1094</v>
      </c>
      <c r="E211" s="41" t="s">
        <v>1095</v>
      </c>
      <c r="F211" s="40" t="s">
        <v>700</v>
      </c>
      <c r="G211" s="41" t="s">
        <v>99</v>
      </c>
      <c r="H211" s="227" t="s">
        <v>104</v>
      </c>
      <c r="I211" s="227" t="str">
        <f>_xlfn.XLOOKUP(B211,'Tier 4'!B:B,'Tier 4'!C:C)</f>
        <v>Raw Material Production</v>
      </c>
      <c r="J211" s="8" t="s">
        <v>319</v>
      </c>
    </row>
    <row r="212" spans="1:10" ht="48" customHeight="1">
      <c r="A212" s="42" t="s">
        <v>989</v>
      </c>
      <c r="B212" s="43" t="s">
        <v>1072</v>
      </c>
      <c r="C212" s="44" t="s">
        <v>320</v>
      </c>
      <c r="D212" s="40" t="s">
        <v>1096</v>
      </c>
      <c r="E212" s="41" t="s">
        <v>1097</v>
      </c>
      <c r="F212" s="40" t="s">
        <v>700</v>
      </c>
      <c r="G212" s="41" t="s">
        <v>99</v>
      </c>
      <c r="H212" s="227" t="s">
        <v>104</v>
      </c>
      <c r="I212" s="227" t="str">
        <f>_xlfn.XLOOKUP(B212,'Tier 4'!B:B,'Tier 4'!C:C)</f>
        <v>Raw Material Production</v>
      </c>
      <c r="J212" s="8" t="s">
        <v>320</v>
      </c>
    </row>
    <row r="213" spans="1:10" ht="200.25" customHeight="1">
      <c r="A213" s="42" t="s">
        <v>989</v>
      </c>
      <c r="B213" s="43" t="s">
        <v>1072</v>
      </c>
      <c r="C213" s="44" t="s">
        <v>321</v>
      </c>
      <c r="D213" s="40" t="s">
        <v>1098</v>
      </c>
      <c r="E213" s="41" t="s">
        <v>1099</v>
      </c>
      <c r="F213" s="40" t="s">
        <v>700</v>
      </c>
      <c r="G213" s="41" t="s">
        <v>99</v>
      </c>
      <c r="H213" s="227" t="s">
        <v>104</v>
      </c>
      <c r="I213" s="227" t="str">
        <f>_xlfn.XLOOKUP(B213,'Tier 4'!B:B,'Tier 4'!C:C)</f>
        <v>Raw Material Production</v>
      </c>
      <c r="J213" s="8" t="s">
        <v>321</v>
      </c>
    </row>
    <row r="214" spans="1:10" ht="63" customHeight="1">
      <c r="A214" s="42" t="s">
        <v>989</v>
      </c>
      <c r="B214" s="43" t="s">
        <v>1072</v>
      </c>
      <c r="C214" s="44" t="s">
        <v>322</v>
      </c>
      <c r="D214" s="40" t="s">
        <v>1100</v>
      </c>
      <c r="E214" s="41" t="s">
        <v>1101</v>
      </c>
      <c r="F214" s="40" t="s">
        <v>700</v>
      </c>
      <c r="G214" s="41" t="s">
        <v>99</v>
      </c>
      <c r="H214" s="227" t="s">
        <v>104</v>
      </c>
      <c r="I214" s="227" t="str">
        <f>_xlfn.XLOOKUP(B214,'Tier 4'!B:B,'Tier 4'!C:C)</f>
        <v>Raw Material Production</v>
      </c>
      <c r="J214" s="8" t="s">
        <v>322</v>
      </c>
    </row>
    <row r="215" spans="1:10" ht="77.25" customHeight="1">
      <c r="A215" s="64" t="s">
        <v>989</v>
      </c>
      <c r="B215" s="65" t="s">
        <v>1072</v>
      </c>
      <c r="C215" s="66" t="s">
        <v>323</v>
      </c>
      <c r="D215" s="67" t="s">
        <v>1102</v>
      </c>
      <c r="E215" s="67" t="s">
        <v>1103</v>
      </c>
      <c r="F215" s="68" t="s">
        <v>700</v>
      </c>
      <c r="G215" s="233" t="s">
        <v>99</v>
      </c>
      <c r="H215" s="69" t="s">
        <v>104</v>
      </c>
      <c r="I215" s="69" t="str">
        <f>_xlfn.XLOOKUP(B215,'Tier 4'!B:B,'Tier 4'!C:C)</f>
        <v>Raw Material Production</v>
      </c>
      <c r="J215" s="8" t="s">
        <v>323</v>
      </c>
    </row>
    <row r="216" spans="1:10" ht="108.75" customHeight="1">
      <c r="A216" s="70" t="s">
        <v>1104</v>
      </c>
      <c r="B216" s="71" t="s">
        <v>1105</v>
      </c>
      <c r="C216" s="72"/>
      <c r="D216" s="73" t="s">
        <v>1106</v>
      </c>
      <c r="E216" s="73" t="s">
        <v>1107</v>
      </c>
      <c r="F216" s="74" t="s">
        <v>700</v>
      </c>
      <c r="G216" s="234" t="e">
        <v>#N/A</v>
      </c>
      <c r="H216" s="75" t="e">
        <v>#N/A</v>
      </c>
      <c r="I216" s="75" t="str">
        <f>_xlfn.XLOOKUP(B216,'Tier 4'!B:B,'Tier 4'!C:C)</f>
        <v>Raw Material Production</v>
      </c>
      <c r="J216" s="8" t="s">
        <v>324</v>
      </c>
    </row>
    <row r="217" spans="1:10" ht="108" customHeight="1">
      <c r="A217" s="70" t="s">
        <v>1104</v>
      </c>
      <c r="B217" s="71" t="s">
        <v>1105</v>
      </c>
      <c r="C217" s="72"/>
      <c r="D217" s="73" t="s">
        <v>1108</v>
      </c>
      <c r="E217" s="73" t="s">
        <v>1109</v>
      </c>
      <c r="F217" s="74" t="s">
        <v>700</v>
      </c>
      <c r="G217" s="234" t="e">
        <v>#N/A</v>
      </c>
      <c r="H217" s="75" t="e">
        <v>#N/A</v>
      </c>
      <c r="I217" s="75" t="str">
        <f>_xlfn.XLOOKUP(B217,'Tier 4'!B:B,'Tier 4'!C:C)</f>
        <v>Raw Material Production</v>
      </c>
      <c r="J217" s="8" t="s">
        <v>325</v>
      </c>
    </row>
    <row r="218" spans="1:10" ht="81" customHeight="1">
      <c r="A218" s="70" t="s">
        <v>1104</v>
      </c>
      <c r="B218" s="71" t="s">
        <v>1105</v>
      </c>
      <c r="C218" s="72"/>
      <c r="D218" s="73" t="s">
        <v>1110</v>
      </c>
      <c r="E218" s="73" t="s">
        <v>1111</v>
      </c>
      <c r="F218" s="74" t="s">
        <v>700</v>
      </c>
      <c r="G218" s="234" t="e">
        <v>#N/A</v>
      </c>
      <c r="H218" s="75" t="e">
        <v>#N/A</v>
      </c>
      <c r="I218" s="75" t="str">
        <f>_xlfn.XLOOKUP(B218,'Tier 4'!B:B,'Tier 4'!C:C)</f>
        <v>Raw Material Production</v>
      </c>
      <c r="J218" s="8" t="s">
        <v>326</v>
      </c>
    </row>
    <row r="219" spans="1:10" ht="79.5" customHeight="1">
      <c r="A219" s="70" t="s">
        <v>1104</v>
      </c>
      <c r="B219" s="71" t="s">
        <v>1105</v>
      </c>
      <c r="C219" s="72"/>
      <c r="D219" s="73" t="s">
        <v>1112</v>
      </c>
      <c r="E219" s="73" t="s">
        <v>1113</v>
      </c>
      <c r="F219" s="74" t="s">
        <v>700</v>
      </c>
      <c r="G219" s="234" t="e">
        <v>#N/A</v>
      </c>
      <c r="H219" s="75" t="e">
        <v>#N/A</v>
      </c>
      <c r="I219" s="75" t="str">
        <f>_xlfn.XLOOKUP(B219,'Tier 4'!B:B,'Tier 4'!C:C)</f>
        <v>Raw Material Production</v>
      </c>
      <c r="J219" s="8" t="s">
        <v>327</v>
      </c>
    </row>
    <row r="220" spans="1:10" ht="154.5" customHeight="1">
      <c r="A220" s="70" t="s">
        <v>1104</v>
      </c>
      <c r="B220" s="71" t="s">
        <v>1105</v>
      </c>
      <c r="C220" s="72"/>
      <c r="D220" s="73" t="s">
        <v>1114</v>
      </c>
      <c r="E220" s="73" t="s">
        <v>1115</v>
      </c>
      <c r="F220" s="74" t="s">
        <v>700</v>
      </c>
      <c r="G220" s="234" t="e">
        <v>#N/A</v>
      </c>
      <c r="H220" s="75" t="e">
        <v>#N/A</v>
      </c>
      <c r="I220" s="75" t="str">
        <f>_xlfn.XLOOKUP(B220,'Tier 4'!B:B,'Tier 4'!C:C)</f>
        <v>Raw Material Production</v>
      </c>
      <c r="J220" s="8" t="s">
        <v>328</v>
      </c>
    </row>
    <row r="221" spans="1:10" ht="124.5" customHeight="1">
      <c r="A221" s="70" t="s">
        <v>1104</v>
      </c>
      <c r="B221" s="71" t="s">
        <v>1105</v>
      </c>
      <c r="C221" s="72"/>
      <c r="D221" s="73" t="s">
        <v>1116</v>
      </c>
      <c r="E221" s="73" t="s">
        <v>1117</v>
      </c>
      <c r="F221" s="74" t="s">
        <v>700</v>
      </c>
      <c r="G221" s="234" t="e">
        <v>#N/A</v>
      </c>
      <c r="H221" s="75" t="e">
        <v>#N/A</v>
      </c>
      <c r="I221" s="75" t="str">
        <f>_xlfn.XLOOKUP(B221,'Tier 4'!B:B,'Tier 4'!C:C)</f>
        <v>Raw Material Production</v>
      </c>
      <c r="J221" s="8" t="s">
        <v>329</v>
      </c>
    </row>
    <row r="222" spans="1:10" ht="170.25" customHeight="1">
      <c r="A222" s="70" t="s">
        <v>1104</v>
      </c>
      <c r="B222" s="71" t="s">
        <v>1105</v>
      </c>
      <c r="C222" s="72"/>
      <c r="D222" s="73" t="s">
        <v>1118</v>
      </c>
      <c r="E222" s="73" t="s">
        <v>1119</v>
      </c>
      <c r="F222" s="74" t="s">
        <v>700</v>
      </c>
      <c r="G222" s="234" t="e">
        <v>#N/A</v>
      </c>
      <c r="H222" s="75" t="e">
        <v>#N/A</v>
      </c>
      <c r="I222" s="75" t="str">
        <f>_xlfn.XLOOKUP(B222,'Tier 4'!B:B,'Tier 4'!C:C)</f>
        <v>Raw Material Production</v>
      </c>
      <c r="J222" s="8" t="s">
        <v>330</v>
      </c>
    </row>
    <row r="223" spans="1:10" ht="159.75" customHeight="1">
      <c r="A223" s="70" t="s">
        <v>1104</v>
      </c>
      <c r="B223" s="71" t="s">
        <v>1105</v>
      </c>
      <c r="C223" s="72"/>
      <c r="D223" s="73" t="s">
        <v>1120</v>
      </c>
      <c r="E223" s="73" t="s">
        <v>1121</v>
      </c>
      <c r="F223" s="74" t="s">
        <v>700</v>
      </c>
      <c r="G223" s="234" t="e">
        <v>#N/A</v>
      </c>
      <c r="H223" s="75" t="e">
        <v>#N/A</v>
      </c>
      <c r="I223" s="75" t="str">
        <f>_xlfn.XLOOKUP(B223,'Tier 4'!B:B,'Tier 4'!C:C)</f>
        <v>Raw Material Production</v>
      </c>
      <c r="J223" s="8" t="s">
        <v>331</v>
      </c>
    </row>
    <row r="224" spans="1:10" ht="156" customHeight="1">
      <c r="A224" s="70" t="s">
        <v>1104</v>
      </c>
      <c r="B224" s="71" t="s">
        <v>1105</v>
      </c>
      <c r="C224" s="72"/>
      <c r="D224" s="73" t="s">
        <v>1122</v>
      </c>
      <c r="E224" s="73" t="s">
        <v>1123</v>
      </c>
      <c r="F224" s="74" t="s">
        <v>700</v>
      </c>
      <c r="G224" s="234" t="e">
        <v>#N/A</v>
      </c>
      <c r="H224" s="75" t="e">
        <v>#N/A</v>
      </c>
      <c r="I224" s="75" t="str">
        <f>_xlfn.XLOOKUP(B224,'Tier 4'!B:B,'Tier 4'!C:C)</f>
        <v>Raw Material Production</v>
      </c>
      <c r="J224" s="8" t="s">
        <v>332</v>
      </c>
    </row>
    <row r="225" spans="1:10" ht="138.75" customHeight="1">
      <c r="A225" s="76" t="s">
        <v>1104</v>
      </c>
      <c r="B225" s="77" t="s">
        <v>1105</v>
      </c>
      <c r="C225" s="78"/>
      <c r="D225" s="79" t="s">
        <v>1124</v>
      </c>
      <c r="E225" s="41" t="s">
        <v>1125</v>
      </c>
      <c r="F225" s="80" t="s">
        <v>700</v>
      </c>
      <c r="G225" s="235" t="e">
        <v>#N/A</v>
      </c>
      <c r="H225" s="81" t="e">
        <v>#N/A</v>
      </c>
      <c r="I225" s="81" t="str">
        <f>_xlfn.XLOOKUP(B225,'Tier 4'!B:B,'Tier 4'!C:C)</f>
        <v>Raw Material Production</v>
      </c>
      <c r="J225" s="8" t="s">
        <v>333</v>
      </c>
    </row>
    <row r="226" spans="1:10" ht="93" customHeight="1">
      <c r="A226" s="42" t="s">
        <v>989</v>
      </c>
      <c r="B226" s="43" t="s">
        <v>1072</v>
      </c>
      <c r="C226" s="44" t="s">
        <v>334</v>
      </c>
      <c r="D226" s="40" t="s">
        <v>1126</v>
      </c>
      <c r="E226" s="41" t="s">
        <v>1127</v>
      </c>
      <c r="F226" s="40" t="s">
        <v>703</v>
      </c>
      <c r="G226" s="41" t="s">
        <v>99</v>
      </c>
      <c r="H226" s="227">
        <v>0</v>
      </c>
      <c r="I226" s="227" t="str">
        <f>_xlfn.XLOOKUP(B226,'Tier 4'!B:B,'Tier 4'!C:C)</f>
        <v>Raw Material Production</v>
      </c>
      <c r="J226" s="8" t="s">
        <v>334</v>
      </c>
    </row>
    <row r="227" spans="1:10" ht="79.5" customHeight="1">
      <c r="A227" s="42" t="s">
        <v>989</v>
      </c>
      <c r="B227" s="43" t="s">
        <v>1072</v>
      </c>
      <c r="C227" s="44" t="s">
        <v>335</v>
      </c>
      <c r="D227" s="40" t="s">
        <v>1128</v>
      </c>
      <c r="E227" s="41" t="s">
        <v>1129</v>
      </c>
      <c r="F227" s="40" t="s">
        <v>703</v>
      </c>
      <c r="G227" s="41" t="s">
        <v>99</v>
      </c>
      <c r="H227" s="49" t="s">
        <v>104</v>
      </c>
      <c r="I227" s="49" t="str">
        <f>_xlfn.XLOOKUP(B227,'Tier 4'!B:B,'Tier 4'!C:C)</f>
        <v>Raw Material Production</v>
      </c>
      <c r="J227" s="8" t="s">
        <v>335</v>
      </c>
    </row>
    <row r="228" spans="1:10" ht="184.5" customHeight="1">
      <c r="A228" s="42" t="s">
        <v>989</v>
      </c>
      <c r="B228" s="43" t="s">
        <v>1072</v>
      </c>
      <c r="C228" s="44" t="s">
        <v>336</v>
      </c>
      <c r="D228" s="40" t="s">
        <v>1130</v>
      </c>
      <c r="E228" s="41" t="s">
        <v>1131</v>
      </c>
      <c r="F228" s="40" t="s">
        <v>723</v>
      </c>
      <c r="G228" s="41" t="s">
        <v>99</v>
      </c>
      <c r="H228" s="227" t="s">
        <v>104</v>
      </c>
      <c r="I228" s="227" t="str">
        <f>_xlfn.XLOOKUP(B228,'Tier 4'!B:B,'Tier 4'!C:C)</f>
        <v>Raw Material Production</v>
      </c>
      <c r="J228" s="8" t="s">
        <v>336</v>
      </c>
    </row>
    <row r="229" spans="1:10" ht="92.25" customHeight="1">
      <c r="A229" s="42" t="s">
        <v>989</v>
      </c>
      <c r="B229" s="43" t="s">
        <v>1072</v>
      </c>
      <c r="C229" s="44" t="s">
        <v>337</v>
      </c>
      <c r="D229" s="40" t="s">
        <v>1132</v>
      </c>
      <c r="E229" s="41" t="s">
        <v>1133</v>
      </c>
      <c r="F229" s="40" t="s">
        <v>723</v>
      </c>
      <c r="G229" s="41" t="s">
        <v>99</v>
      </c>
      <c r="H229" s="227" t="s">
        <v>104</v>
      </c>
      <c r="I229" s="227" t="str">
        <f>_xlfn.XLOOKUP(B229,'Tier 4'!B:B,'Tier 4'!C:C)</f>
        <v>Raw Material Production</v>
      </c>
      <c r="J229" s="8" t="s">
        <v>337</v>
      </c>
    </row>
    <row r="230" spans="1:10" ht="53.25" customHeight="1">
      <c r="A230" s="42" t="s">
        <v>989</v>
      </c>
      <c r="B230" s="43" t="s">
        <v>1072</v>
      </c>
      <c r="C230" s="44" t="s">
        <v>338</v>
      </c>
      <c r="D230" s="40" t="s">
        <v>1134</v>
      </c>
      <c r="E230" s="41" t="s">
        <v>1135</v>
      </c>
      <c r="F230" s="40" t="s">
        <v>723</v>
      </c>
      <c r="G230" s="41" t="s">
        <v>99</v>
      </c>
      <c r="H230" s="49" t="s">
        <v>104</v>
      </c>
      <c r="I230" s="49" t="str">
        <f>_xlfn.XLOOKUP(B230,'Tier 4'!B:B,'Tier 4'!C:C)</f>
        <v>Raw Material Production</v>
      </c>
      <c r="J230" s="8" t="s">
        <v>338</v>
      </c>
    </row>
    <row r="231" spans="1:10" ht="94.5" customHeight="1">
      <c r="A231" s="42" t="s">
        <v>989</v>
      </c>
      <c r="B231" s="43" t="s">
        <v>1072</v>
      </c>
      <c r="C231" s="44" t="s">
        <v>339</v>
      </c>
      <c r="D231" s="40" t="s">
        <v>1136</v>
      </c>
      <c r="E231" s="41" t="s">
        <v>1137</v>
      </c>
      <c r="F231" s="40" t="s">
        <v>723</v>
      </c>
      <c r="G231" s="41" t="s">
        <v>99</v>
      </c>
      <c r="H231" s="227" t="s">
        <v>104</v>
      </c>
      <c r="I231" s="227" t="str">
        <f>_xlfn.XLOOKUP(B231,'Tier 4'!B:B,'Tier 4'!C:C)</f>
        <v>Raw Material Production</v>
      </c>
      <c r="J231" s="8" t="s">
        <v>339</v>
      </c>
    </row>
    <row r="232" spans="1:10" ht="68.25" customHeight="1">
      <c r="A232" s="45" t="s">
        <v>989</v>
      </c>
      <c r="B232" s="46" t="s">
        <v>1072</v>
      </c>
      <c r="C232" s="44" t="s">
        <v>340</v>
      </c>
      <c r="D232" s="48" t="s">
        <v>1138</v>
      </c>
      <c r="E232" s="50" t="s">
        <v>1139</v>
      </c>
      <c r="F232" s="40" t="s">
        <v>723</v>
      </c>
      <c r="G232" s="48" t="s">
        <v>99</v>
      </c>
      <c r="H232" s="49" t="s">
        <v>104</v>
      </c>
      <c r="I232" s="49" t="str">
        <f>_xlfn.XLOOKUP(B232,'Tier 4'!B:B,'Tier 4'!C:C)</f>
        <v>Raw Material Production</v>
      </c>
      <c r="J232" s="8" t="s">
        <v>340</v>
      </c>
    </row>
    <row r="233" spans="1:10" ht="60.75" customHeight="1">
      <c r="A233" s="42" t="s">
        <v>989</v>
      </c>
      <c r="B233" s="43" t="s">
        <v>1072</v>
      </c>
      <c r="C233" s="44" t="s">
        <v>341</v>
      </c>
      <c r="D233" s="40" t="s">
        <v>1140</v>
      </c>
      <c r="E233" s="41" t="s">
        <v>1141</v>
      </c>
      <c r="F233" s="40" t="s">
        <v>726</v>
      </c>
      <c r="G233" s="41" t="s">
        <v>99</v>
      </c>
      <c r="H233" s="227" t="s">
        <v>104</v>
      </c>
      <c r="I233" s="227" t="str">
        <f>_xlfn.XLOOKUP(B233,'Tier 4'!B:B,'Tier 4'!C:C)</f>
        <v>Raw Material Production</v>
      </c>
      <c r="J233" s="8" t="s">
        <v>341</v>
      </c>
    </row>
    <row r="234" spans="1:10" ht="80.25" customHeight="1">
      <c r="A234" s="42" t="s">
        <v>989</v>
      </c>
      <c r="B234" s="43" t="s">
        <v>1072</v>
      </c>
      <c r="C234" s="44" t="s">
        <v>342</v>
      </c>
      <c r="D234" s="40" t="s">
        <v>1142</v>
      </c>
      <c r="E234" s="41" t="s">
        <v>1143</v>
      </c>
      <c r="F234" s="40" t="s">
        <v>726</v>
      </c>
      <c r="G234" s="41" t="s">
        <v>99</v>
      </c>
      <c r="H234" s="227" t="s">
        <v>104</v>
      </c>
      <c r="I234" s="227" t="str">
        <f>_xlfn.XLOOKUP(B234,'Tier 4'!B:B,'Tier 4'!C:C)</f>
        <v>Raw Material Production</v>
      </c>
      <c r="J234" s="8" t="s">
        <v>342</v>
      </c>
    </row>
    <row r="235" spans="1:10" ht="55.9" thickBot="1">
      <c r="A235" s="51" t="s">
        <v>989</v>
      </c>
      <c r="B235" s="52" t="s">
        <v>1072</v>
      </c>
      <c r="C235" s="53" t="s">
        <v>343</v>
      </c>
      <c r="D235" s="54" t="s">
        <v>1144</v>
      </c>
      <c r="E235" s="56" t="s">
        <v>1145</v>
      </c>
      <c r="F235" s="54" t="s">
        <v>726</v>
      </c>
      <c r="G235" s="54" t="s">
        <v>99</v>
      </c>
      <c r="H235" s="62" t="s">
        <v>104</v>
      </c>
      <c r="I235" s="62" t="str">
        <f>_xlfn.XLOOKUP(B235,'Tier 4'!B:B,'Tier 4'!C:C)</f>
        <v>Raw Material Production</v>
      </c>
      <c r="J235" s="8" t="s">
        <v>343</v>
      </c>
    </row>
    <row r="236" spans="1:10" ht="66.75" customHeight="1">
      <c r="A236" s="85" t="s">
        <v>1146</v>
      </c>
      <c r="B236" s="86" t="s">
        <v>1147</v>
      </c>
      <c r="C236" s="87" t="s">
        <v>344</v>
      </c>
      <c r="D236" s="83" t="s">
        <v>1148</v>
      </c>
      <c r="E236" s="236" t="s">
        <v>1149</v>
      </c>
      <c r="F236" s="83" t="s">
        <v>700</v>
      </c>
      <c r="G236" s="84" t="s">
        <v>99</v>
      </c>
      <c r="H236" s="237" t="s">
        <v>104</v>
      </c>
      <c r="I236" s="237" t="str">
        <f>_xlfn.XLOOKUP(B236,'Tier 4'!B:B,'Tier 4'!C:C)</f>
        <v>Raw Material Production</v>
      </c>
      <c r="J236" s="8" t="s">
        <v>344</v>
      </c>
    </row>
    <row r="237" spans="1:10" ht="114.75" customHeight="1">
      <c r="A237" s="85" t="s">
        <v>1146</v>
      </c>
      <c r="B237" s="86" t="s">
        <v>1147</v>
      </c>
      <c r="C237" s="87" t="s">
        <v>345</v>
      </c>
      <c r="D237" s="83" t="s">
        <v>1150</v>
      </c>
      <c r="E237" s="84" t="s">
        <v>1151</v>
      </c>
      <c r="F237" s="83" t="s">
        <v>703</v>
      </c>
      <c r="G237" s="84" t="s">
        <v>99</v>
      </c>
      <c r="H237" s="88" t="s">
        <v>104</v>
      </c>
      <c r="I237" s="88" t="str">
        <f>_xlfn.XLOOKUP(B237,'Tier 4'!B:B,'Tier 4'!C:C)</f>
        <v>Raw Material Production</v>
      </c>
      <c r="J237" s="8" t="s">
        <v>346</v>
      </c>
    </row>
    <row r="238" spans="1:10" ht="114.75" customHeight="1">
      <c r="A238" s="85" t="s">
        <v>1146</v>
      </c>
      <c r="B238" s="86" t="s">
        <v>1147</v>
      </c>
      <c r="C238" s="87" t="s">
        <v>345</v>
      </c>
      <c r="D238" s="83" t="s">
        <v>1152</v>
      </c>
      <c r="E238" s="84" t="s">
        <v>1151</v>
      </c>
      <c r="F238" s="83" t="s">
        <v>703</v>
      </c>
      <c r="G238" s="84" t="s">
        <v>99</v>
      </c>
      <c r="H238" s="88" t="s">
        <v>104</v>
      </c>
      <c r="I238" s="88" t="str">
        <f>_xlfn.XLOOKUP(B238,'Tier 4'!B:B,'Tier 4'!C:C)</f>
        <v>Raw Material Production</v>
      </c>
      <c r="J238" s="8" t="s">
        <v>347</v>
      </c>
    </row>
    <row r="239" spans="1:10" ht="114.75" customHeight="1">
      <c r="A239" s="85" t="s">
        <v>1146</v>
      </c>
      <c r="B239" s="86" t="s">
        <v>1147</v>
      </c>
      <c r="C239" s="87" t="s">
        <v>345</v>
      </c>
      <c r="D239" s="83" t="s">
        <v>1153</v>
      </c>
      <c r="E239" s="84" t="s">
        <v>1151</v>
      </c>
      <c r="F239" s="83" t="s">
        <v>703</v>
      </c>
      <c r="G239" s="84" t="s">
        <v>99</v>
      </c>
      <c r="H239" s="88" t="s">
        <v>104</v>
      </c>
      <c r="I239" s="88" t="str">
        <f>_xlfn.XLOOKUP(B239,'Tier 4'!B:B,'Tier 4'!C:C)</f>
        <v>Raw Material Production</v>
      </c>
      <c r="J239" s="8" t="s">
        <v>348</v>
      </c>
    </row>
    <row r="240" spans="1:10" ht="114.75" customHeight="1">
      <c r="A240" s="85" t="s">
        <v>1146</v>
      </c>
      <c r="B240" s="86" t="s">
        <v>1147</v>
      </c>
      <c r="C240" s="87" t="s">
        <v>345</v>
      </c>
      <c r="D240" s="83" t="s">
        <v>1154</v>
      </c>
      <c r="E240" s="84" t="s">
        <v>1151</v>
      </c>
      <c r="F240" s="83" t="s">
        <v>703</v>
      </c>
      <c r="G240" s="84" t="s">
        <v>99</v>
      </c>
      <c r="H240" s="88" t="s">
        <v>104</v>
      </c>
      <c r="I240" s="88" t="str">
        <f>_xlfn.XLOOKUP(B240,'Tier 4'!B:B,'Tier 4'!C:C)</f>
        <v>Raw Material Production</v>
      </c>
      <c r="J240" s="8" t="s">
        <v>349</v>
      </c>
    </row>
    <row r="241" spans="1:10" ht="114.75" customHeight="1">
      <c r="A241" s="85" t="s">
        <v>1146</v>
      </c>
      <c r="B241" s="86" t="s">
        <v>1147</v>
      </c>
      <c r="C241" s="87" t="s">
        <v>345</v>
      </c>
      <c r="D241" s="83" t="s">
        <v>1155</v>
      </c>
      <c r="E241" s="84" t="s">
        <v>1151</v>
      </c>
      <c r="F241" s="83" t="s">
        <v>703</v>
      </c>
      <c r="G241" s="84" t="s">
        <v>99</v>
      </c>
      <c r="H241" s="88" t="s">
        <v>104</v>
      </c>
      <c r="I241" s="88" t="str">
        <f>_xlfn.XLOOKUP(B241,'Tier 4'!B:B,'Tier 4'!C:C)</f>
        <v>Raw Material Production</v>
      </c>
      <c r="J241" s="8" t="s">
        <v>350</v>
      </c>
    </row>
    <row r="242" spans="1:10" ht="114.75" customHeight="1">
      <c r="A242" s="85" t="s">
        <v>1146</v>
      </c>
      <c r="B242" s="86" t="s">
        <v>1147</v>
      </c>
      <c r="C242" s="87" t="s">
        <v>345</v>
      </c>
      <c r="D242" s="83" t="s">
        <v>1156</v>
      </c>
      <c r="E242" s="84" t="s">
        <v>1151</v>
      </c>
      <c r="F242" s="83" t="s">
        <v>703</v>
      </c>
      <c r="G242" s="84" t="s">
        <v>99</v>
      </c>
      <c r="H242" s="88" t="s">
        <v>104</v>
      </c>
      <c r="I242" s="88" t="str">
        <f>_xlfn.XLOOKUP(B242,'Tier 4'!B:B,'Tier 4'!C:C)</f>
        <v>Raw Material Production</v>
      </c>
      <c r="J242" s="8" t="s">
        <v>351</v>
      </c>
    </row>
    <row r="243" spans="1:10" ht="114.75" customHeight="1">
      <c r="A243" s="85" t="s">
        <v>1146</v>
      </c>
      <c r="B243" s="86" t="s">
        <v>1147</v>
      </c>
      <c r="C243" s="87" t="s">
        <v>345</v>
      </c>
      <c r="D243" s="83" t="s">
        <v>1157</v>
      </c>
      <c r="E243" s="84" t="s">
        <v>1151</v>
      </c>
      <c r="F243" s="83" t="s">
        <v>703</v>
      </c>
      <c r="G243" s="84" t="s">
        <v>99</v>
      </c>
      <c r="H243" s="88" t="s">
        <v>104</v>
      </c>
      <c r="I243" s="88" t="str">
        <f>_xlfn.XLOOKUP(B243,'Tier 4'!B:B,'Tier 4'!C:C)</f>
        <v>Raw Material Production</v>
      </c>
      <c r="J243" s="8" t="s">
        <v>352</v>
      </c>
    </row>
    <row r="244" spans="1:10" ht="141.75" customHeight="1">
      <c r="A244" s="85" t="s">
        <v>1146</v>
      </c>
      <c r="B244" s="86" t="s">
        <v>1147</v>
      </c>
      <c r="C244" s="87" t="s">
        <v>353</v>
      </c>
      <c r="D244" s="89" t="s">
        <v>1158</v>
      </c>
      <c r="E244" s="90" t="s">
        <v>1159</v>
      </c>
      <c r="F244" s="89" t="s">
        <v>703</v>
      </c>
      <c r="G244" s="90" t="s">
        <v>99</v>
      </c>
      <c r="H244" s="88" t="s">
        <v>104</v>
      </c>
      <c r="I244" s="88" t="str">
        <f>_xlfn.XLOOKUP(B244,'Tier 4'!B:B,'Tier 4'!C:C)</f>
        <v>Raw Material Production</v>
      </c>
      <c r="J244" s="8" t="s">
        <v>353</v>
      </c>
    </row>
    <row r="245" spans="1:10" ht="142.5" customHeight="1">
      <c r="A245" s="85" t="s">
        <v>1146</v>
      </c>
      <c r="B245" s="86" t="s">
        <v>1147</v>
      </c>
      <c r="C245" s="87" t="s">
        <v>354</v>
      </c>
      <c r="D245" s="83" t="s">
        <v>1160</v>
      </c>
      <c r="E245" s="236" t="s">
        <v>1161</v>
      </c>
      <c r="F245" s="83" t="s">
        <v>703</v>
      </c>
      <c r="G245" s="84" t="s">
        <v>99</v>
      </c>
      <c r="H245" s="237" t="s">
        <v>104</v>
      </c>
      <c r="I245" s="237" t="str">
        <f>_xlfn.XLOOKUP(B245,'Tier 4'!B:B,'Tier 4'!C:C)</f>
        <v>Raw Material Production</v>
      </c>
      <c r="J245" s="8" t="s">
        <v>354</v>
      </c>
    </row>
    <row r="246" spans="1:10" ht="55.15">
      <c r="A246" s="85" t="s">
        <v>1146</v>
      </c>
      <c r="B246" s="86" t="s">
        <v>1147</v>
      </c>
      <c r="C246" s="87" t="s">
        <v>355</v>
      </c>
      <c r="D246" s="83" t="s">
        <v>1162</v>
      </c>
      <c r="E246" s="84" t="s">
        <v>1163</v>
      </c>
      <c r="F246" s="83" t="s">
        <v>700</v>
      </c>
      <c r="G246" s="84" t="s">
        <v>99</v>
      </c>
      <c r="H246" s="237" t="s">
        <v>104</v>
      </c>
      <c r="I246" s="237" t="str">
        <f>_xlfn.XLOOKUP(B246,'Tier 4'!B:B,'Tier 4'!C:C)</f>
        <v>Raw Material Production</v>
      </c>
      <c r="J246" s="8" t="s">
        <v>355</v>
      </c>
    </row>
    <row r="247" spans="1:10" ht="207">
      <c r="A247" s="85" t="s">
        <v>1146</v>
      </c>
      <c r="B247" s="86" t="s">
        <v>1147</v>
      </c>
      <c r="C247" s="87" t="s">
        <v>356</v>
      </c>
      <c r="D247" s="83" t="s">
        <v>1164</v>
      </c>
      <c r="E247" s="84" t="s">
        <v>1165</v>
      </c>
      <c r="F247" s="83" t="s">
        <v>703</v>
      </c>
      <c r="G247" s="84" t="s">
        <v>99</v>
      </c>
      <c r="H247" s="237" t="s">
        <v>104</v>
      </c>
      <c r="I247" s="237" t="str">
        <f>_xlfn.XLOOKUP(B247,'Tier 4'!B:B,'Tier 4'!C:C)</f>
        <v>Raw Material Production</v>
      </c>
      <c r="J247" s="8" t="s">
        <v>356</v>
      </c>
    </row>
    <row r="248" spans="1:10" ht="77.25" customHeight="1">
      <c r="A248" s="85" t="s">
        <v>1146</v>
      </c>
      <c r="B248" s="86" t="s">
        <v>1147</v>
      </c>
      <c r="C248" s="87" t="s">
        <v>357</v>
      </c>
      <c r="D248" s="83" t="s">
        <v>1166</v>
      </c>
      <c r="E248" s="84" t="s">
        <v>1167</v>
      </c>
      <c r="F248" s="83" t="s">
        <v>706</v>
      </c>
      <c r="G248" s="84" t="s">
        <v>99</v>
      </c>
      <c r="H248" s="237" t="s">
        <v>104</v>
      </c>
      <c r="I248" s="237" t="str">
        <f>_xlfn.XLOOKUP(B248,'Tier 4'!B:B,'Tier 4'!C:C)</f>
        <v>Raw Material Production</v>
      </c>
      <c r="J248" s="8" t="s">
        <v>357</v>
      </c>
    </row>
    <row r="249" spans="1:10" ht="184.5" customHeight="1">
      <c r="A249" s="85" t="s">
        <v>1146</v>
      </c>
      <c r="B249" s="86" t="s">
        <v>1147</v>
      </c>
      <c r="C249" s="87" t="s">
        <v>358</v>
      </c>
      <c r="D249" s="83" t="s">
        <v>1168</v>
      </c>
      <c r="E249" s="84" t="s">
        <v>1169</v>
      </c>
      <c r="F249" s="83" t="s">
        <v>700</v>
      </c>
      <c r="G249" s="84" t="s">
        <v>99</v>
      </c>
      <c r="H249" s="237" t="s">
        <v>104</v>
      </c>
      <c r="I249" s="237" t="str">
        <f>_xlfn.XLOOKUP(B249,'Tier 4'!B:B,'Tier 4'!C:C)</f>
        <v>Raw Material Production</v>
      </c>
      <c r="J249" s="8" t="s">
        <v>358</v>
      </c>
    </row>
    <row r="250" spans="1:10" ht="188.25" customHeight="1">
      <c r="A250" s="85" t="s">
        <v>1146</v>
      </c>
      <c r="B250" s="86" t="s">
        <v>1147</v>
      </c>
      <c r="C250" s="87" t="s">
        <v>359</v>
      </c>
      <c r="D250" s="83" t="s">
        <v>1170</v>
      </c>
      <c r="E250" s="84" t="s">
        <v>1171</v>
      </c>
      <c r="F250" s="83" t="s">
        <v>700</v>
      </c>
      <c r="G250" s="84" t="s">
        <v>99</v>
      </c>
      <c r="H250" s="237" t="s">
        <v>104</v>
      </c>
      <c r="I250" s="237" t="str">
        <f>_xlfn.XLOOKUP(B250,'Tier 4'!B:B,'Tier 4'!C:C)</f>
        <v>Raw Material Production</v>
      </c>
      <c r="J250" s="8" t="s">
        <v>359</v>
      </c>
    </row>
    <row r="251" spans="1:10" ht="156.75" customHeight="1">
      <c r="A251" s="85" t="s">
        <v>1146</v>
      </c>
      <c r="B251" s="86" t="s">
        <v>1147</v>
      </c>
      <c r="C251" s="87" t="s">
        <v>360</v>
      </c>
      <c r="D251" s="83" t="s">
        <v>1172</v>
      </c>
      <c r="E251" s="84" t="s">
        <v>1173</v>
      </c>
      <c r="F251" s="83" t="s">
        <v>700</v>
      </c>
      <c r="G251" s="84" t="s">
        <v>99</v>
      </c>
      <c r="H251" s="237" t="s">
        <v>104</v>
      </c>
      <c r="I251" s="237" t="str">
        <f>_xlfn.XLOOKUP(B251,'Tier 4'!B:B,'Tier 4'!C:C)</f>
        <v>Raw Material Production</v>
      </c>
      <c r="J251" s="8" t="s">
        <v>360</v>
      </c>
    </row>
    <row r="252" spans="1:10" ht="99.75" customHeight="1">
      <c r="A252" s="85" t="s">
        <v>1146</v>
      </c>
      <c r="B252" s="86" t="s">
        <v>1147</v>
      </c>
      <c r="C252" s="87" t="s">
        <v>361</v>
      </c>
      <c r="D252" s="83" t="s">
        <v>1174</v>
      </c>
      <c r="E252" s="84" t="s">
        <v>1175</v>
      </c>
      <c r="F252" s="83" t="s">
        <v>700</v>
      </c>
      <c r="G252" s="84" t="s">
        <v>99</v>
      </c>
      <c r="H252" s="237" t="s">
        <v>104</v>
      </c>
      <c r="I252" s="237" t="str">
        <f>_xlfn.XLOOKUP(B252,'Tier 4'!B:B,'Tier 4'!C:C)</f>
        <v>Raw Material Production</v>
      </c>
      <c r="J252" s="8" t="s">
        <v>361</v>
      </c>
    </row>
    <row r="253" spans="1:10" ht="57" customHeight="1">
      <c r="A253" s="85" t="s">
        <v>1146</v>
      </c>
      <c r="B253" s="86" t="s">
        <v>1147</v>
      </c>
      <c r="C253" s="87" t="s">
        <v>362</v>
      </c>
      <c r="D253" s="83" t="s">
        <v>1176</v>
      </c>
      <c r="E253" s="84" t="s">
        <v>1177</v>
      </c>
      <c r="F253" s="83" t="s">
        <v>706</v>
      </c>
      <c r="G253" s="84" t="s">
        <v>99</v>
      </c>
      <c r="H253" s="237" t="s">
        <v>104</v>
      </c>
      <c r="I253" s="237" t="str">
        <f>_xlfn.XLOOKUP(B253,'Tier 4'!B:B,'Tier 4'!C:C)</f>
        <v>Raw Material Production</v>
      </c>
      <c r="J253" s="8" t="s">
        <v>362</v>
      </c>
    </row>
    <row r="254" spans="1:10" ht="125.25" customHeight="1">
      <c r="A254" s="85" t="s">
        <v>1146</v>
      </c>
      <c r="B254" s="86" t="s">
        <v>1147</v>
      </c>
      <c r="C254" s="87" t="s">
        <v>363</v>
      </c>
      <c r="D254" s="83" t="s">
        <v>1178</v>
      </c>
      <c r="E254" s="84" t="s">
        <v>1179</v>
      </c>
      <c r="F254" s="83" t="s">
        <v>700</v>
      </c>
      <c r="G254" s="84" t="s">
        <v>99</v>
      </c>
      <c r="H254" s="237" t="s">
        <v>104</v>
      </c>
      <c r="I254" s="237" t="str">
        <f>_xlfn.XLOOKUP(B254,'Tier 4'!B:B,'Tier 4'!C:C)</f>
        <v>Raw Material Production</v>
      </c>
      <c r="J254" s="8" t="s">
        <v>363</v>
      </c>
    </row>
    <row r="255" spans="1:10" ht="92.25" customHeight="1">
      <c r="A255" s="85" t="s">
        <v>1146</v>
      </c>
      <c r="B255" s="86" t="s">
        <v>1147</v>
      </c>
      <c r="C255" s="87" t="s">
        <v>364</v>
      </c>
      <c r="D255" s="83" t="s">
        <v>1180</v>
      </c>
      <c r="E255" s="84" t="s">
        <v>1181</v>
      </c>
      <c r="F255" s="83" t="s">
        <v>703</v>
      </c>
      <c r="G255" s="84" t="s">
        <v>99</v>
      </c>
      <c r="H255" s="237" t="s">
        <v>104</v>
      </c>
      <c r="I255" s="237" t="str">
        <f>_xlfn.XLOOKUP(B255,'Tier 4'!B:B,'Tier 4'!C:C)</f>
        <v>Raw Material Production</v>
      </c>
      <c r="J255" s="8" t="s">
        <v>364</v>
      </c>
    </row>
    <row r="256" spans="1:10" ht="77.25" customHeight="1">
      <c r="A256" s="85" t="s">
        <v>1146</v>
      </c>
      <c r="B256" s="86" t="s">
        <v>1147</v>
      </c>
      <c r="C256" s="87" t="s">
        <v>365</v>
      </c>
      <c r="D256" s="83" t="s">
        <v>1182</v>
      </c>
      <c r="E256" s="84" t="s">
        <v>1183</v>
      </c>
      <c r="F256" s="83" t="s">
        <v>703</v>
      </c>
      <c r="G256" s="84" t="s">
        <v>99</v>
      </c>
      <c r="H256" s="237" t="s">
        <v>104</v>
      </c>
      <c r="I256" s="237" t="str">
        <f>_xlfn.XLOOKUP(B256,'Tier 4'!B:B,'Tier 4'!C:C)</f>
        <v>Raw Material Production</v>
      </c>
      <c r="J256" s="8" t="s">
        <v>365</v>
      </c>
    </row>
    <row r="257" spans="1:10" ht="107.25" customHeight="1">
      <c r="A257" s="85" t="s">
        <v>1146</v>
      </c>
      <c r="B257" s="86" t="s">
        <v>1147</v>
      </c>
      <c r="C257" s="87" t="s">
        <v>366</v>
      </c>
      <c r="D257" s="83" t="s">
        <v>1184</v>
      </c>
      <c r="E257" s="236" t="s">
        <v>1185</v>
      </c>
      <c r="F257" s="83" t="s">
        <v>700</v>
      </c>
      <c r="G257" s="84" t="s">
        <v>367</v>
      </c>
      <c r="H257" s="237" t="s">
        <v>104</v>
      </c>
      <c r="I257" s="237" t="str">
        <f>_xlfn.XLOOKUP(B257,'Tier 4'!B:B,'Tier 4'!C:C)</f>
        <v>Raw Material Production</v>
      </c>
      <c r="J257" s="8" t="s">
        <v>366</v>
      </c>
    </row>
    <row r="258" spans="1:10" ht="182.25" customHeight="1">
      <c r="A258" s="85" t="s">
        <v>1146</v>
      </c>
      <c r="B258" s="86" t="s">
        <v>1147</v>
      </c>
      <c r="C258" s="87" t="s">
        <v>368</v>
      </c>
      <c r="D258" s="83" t="s">
        <v>1186</v>
      </c>
      <c r="E258" s="84" t="s">
        <v>1187</v>
      </c>
      <c r="F258" s="83" t="s">
        <v>700</v>
      </c>
      <c r="G258" s="84" t="s">
        <v>99</v>
      </c>
      <c r="H258" s="237" t="s">
        <v>104</v>
      </c>
      <c r="I258" s="237" t="str">
        <f>_xlfn.XLOOKUP(B258,'Tier 4'!B:B,'Tier 4'!C:C)</f>
        <v>Raw Material Production</v>
      </c>
      <c r="J258" s="8" t="s">
        <v>368</v>
      </c>
    </row>
    <row r="259" spans="1:10" ht="93" customHeight="1">
      <c r="A259" s="85" t="s">
        <v>1146</v>
      </c>
      <c r="B259" s="86" t="s">
        <v>1147</v>
      </c>
      <c r="C259" s="87" t="s">
        <v>369</v>
      </c>
      <c r="D259" s="83" t="s">
        <v>1188</v>
      </c>
      <c r="E259" s="84" t="s">
        <v>1189</v>
      </c>
      <c r="F259" s="83" t="s">
        <v>703</v>
      </c>
      <c r="G259" s="84" t="s">
        <v>99</v>
      </c>
      <c r="H259" s="237" t="s">
        <v>104</v>
      </c>
      <c r="I259" s="237" t="str">
        <f>_xlfn.XLOOKUP(B259,'Tier 4'!B:B,'Tier 4'!C:C)</f>
        <v>Raw Material Production</v>
      </c>
      <c r="J259" s="8" t="s">
        <v>369</v>
      </c>
    </row>
    <row r="260" spans="1:10" ht="138" customHeight="1">
      <c r="A260" s="85" t="s">
        <v>1146</v>
      </c>
      <c r="B260" s="86" t="s">
        <v>1147</v>
      </c>
      <c r="C260" s="87" t="s">
        <v>370</v>
      </c>
      <c r="D260" s="83" t="s">
        <v>1190</v>
      </c>
      <c r="E260" s="236" t="s">
        <v>1191</v>
      </c>
      <c r="F260" s="83" t="s">
        <v>703</v>
      </c>
      <c r="G260" s="84" t="s">
        <v>99</v>
      </c>
      <c r="H260" s="237" t="s">
        <v>104</v>
      </c>
      <c r="I260" s="237" t="str">
        <f>_xlfn.XLOOKUP(B260,'Tier 4'!B:B,'Tier 4'!C:C)</f>
        <v>Raw Material Production</v>
      </c>
      <c r="J260" s="8" t="s">
        <v>370</v>
      </c>
    </row>
    <row r="261" spans="1:10" ht="55.15">
      <c r="A261" s="85" t="s">
        <v>1146</v>
      </c>
      <c r="B261" s="86" t="s">
        <v>1147</v>
      </c>
      <c r="C261" s="87" t="s">
        <v>371</v>
      </c>
      <c r="D261" s="83" t="s">
        <v>1192</v>
      </c>
      <c r="E261" s="84" t="s">
        <v>1193</v>
      </c>
      <c r="F261" s="83" t="s">
        <v>703</v>
      </c>
      <c r="G261" s="84" t="s">
        <v>99</v>
      </c>
      <c r="H261" s="237" t="s">
        <v>104</v>
      </c>
      <c r="I261" s="237" t="str">
        <f>_xlfn.XLOOKUP(B261,'Tier 4'!B:B,'Tier 4'!C:C)</f>
        <v>Raw Material Production</v>
      </c>
      <c r="J261" s="8" t="s">
        <v>371</v>
      </c>
    </row>
    <row r="262" spans="1:10" ht="106.5" customHeight="1">
      <c r="A262" s="85" t="s">
        <v>1146</v>
      </c>
      <c r="B262" s="86" t="s">
        <v>1147</v>
      </c>
      <c r="C262" s="87" t="s">
        <v>372</v>
      </c>
      <c r="D262" s="83" t="s">
        <v>1194</v>
      </c>
      <c r="E262" s="84" t="s">
        <v>1195</v>
      </c>
      <c r="F262" s="83" t="s">
        <v>703</v>
      </c>
      <c r="G262" s="84" t="s">
        <v>99</v>
      </c>
      <c r="H262" s="237" t="s">
        <v>104</v>
      </c>
      <c r="I262" s="237" t="str">
        <f>_xlfn.XLOOKUP(B262,'Tier 4'!B:B,'Tier 4'!C:C)</f>
        <v>Raw Material Production</v>
      </c>
      <c r="J262" s="8" t="s">
        <v>372</v>
      </c>
    </row>
    <row r="263" spans="1:10" ht="137.25" customHeight="1">
      <c r="A263" s="85" t="s">
        <v>1146</v>
      </c>
      <c r="B263" s="86" t="s">
        <v>1147</v>
      </c>
      <c r="C263" s="87" t="s">
        <v>373</v>
      </c>
      <c r="D263" s="83" t="s">
        <v>1196</v>
      </c>
      <c r="E263" s="84" t="s">
        <v>1197</v>
      </c>
      <c r="F263" s="83" t="s">
        <v>703</v>
      </c>
      <c r="G263" s="84" t="s">
        <v>99</v>
      </c>
      <c r="H263" s="237" t="s">
        <v>104</v>
      </c>
      <c r="I263" s="237" t="str">
        <f>_xlfn.XLOOKUP(B263,'Tier 4'!B:B,'Tier 4'!C:C)</f>
        <v>Raw Material Production</v>
      </c>
      <c r="J263" s="8" t="s">
        <v>373</v>
      </c>
    </row>
    <row r="264" spans="1:10" ht="108" customHeight="1">
      <c r="A264" s="103" t="s">
        <v>1146</v>
      </c>
      <c r="B264" s="100" t="s">
        <v>1147</v>
      </c>
      <c r="C264" s="87" t="s">
        <v>374</v>
      </c>
      <c r="D264" s="98" t="s">
        <v>1198</v>
      </c>
      <c r="E264" s="97" t="s">
        <v>1199</v>
      </c>
      <c r="F264" s="98" t="s">
        <v>700</v>
      </c>
      <c r="G264" s="98" t="s">
        <v>99</v>
      </c>
      <c r="H264" s="238" t="s">
        <v>104</v>
      </c>
      <c r="I264" s="238" t="str">
        <f>_xlfn.XLOOKUP(B264,'Tier 4'!B:B,'Tier 4'!C:C)</f>
        <v>Raw Material Production</v>
      </c>
      <c r="J264" s="8" t="s">
        <v>374</v>
      </c>
    </row>
    <row r="265" spans="1:10" ht="106.5" customHeight="1" thickBot="1">
      <c r="A265" s="91" t="s">
        <v>1146</v>
      </c>
      <c r="B265" s="92" t="s">
        <v>1147</v>
      </c>
      <c r="C265" s="93" t="s">
        <v>375</v>
      </c>
      <c r="D265" s="94" t="s">
        <v>1200</v>
      </c>
      <c r="E265" s="95" t="s">
        <v>1201</v>
      </c>
      <c r="F265" s="94" t="s">
        <v>723</v>
      </c>
      <c r="G265" s="94" t="s">
        <v>99</v>
      </c>
      <c r="H265" s="96" t="s">
        <v>104</v>
      </c>
      <c r="I265" s="96" t="str">
        <f>_xlfn.XLOOKUP(B265,'Tier 4'!B:B,'Tier 4'!C:C)</f>
        <v>Raw Material Production</v>
      </c>
      <c r="J265" s="8" t="s">
        <v>375</v>
      </c>
    </row>
    <row r="266" spans="1:10" ht="169.5" customHeight="1">
      <c r="A266" s="85" t="s">
        <v>1146</v>
      </c>
      <c r="B266" s="86" t="s">
        <v>1202</v>
      </c>
      <c r="C266" s="87" t="s">
        <v>376</v>
      </c>
      <c r="D266" s="83" t="s">
        <v>1203</v>
      </c>
      <c r="E266" s="84" t="s">
        <v>1204</v>
      </c>
      <c r="F266" s="83" t="s">
        <v>703</v>
      </c>
      <c r="G266" s="84" t="s">
        <v>99</v>
      </c>
      <c r="H266" s="237" t="s">
        <v>104</v>
      </c>
      <c r="I266" s="237" t="str">
        <f>_xlfn.XLOOKUP(B266,'Tier 4'!B:B,'Tier 4'!C:C)</f>
        <v>Raw Material Production</v>
      </c>
      <c r="J266" s="8" t="s">
        <v>376</v>
      </c>
    </row>
    <row r="267" spans="1:10" ht="138" customHeight="1">
      <c r="A267" s="85" t="s">
        <v>1146</v>
      </c>
      <c r="B267" s="86" t="s">
        <v>1202</v>
      </c>
      <c r="C267" s="87" t="s">
        <v>377</v>
      </c>
      <c r="D267" s="83" t="s">
        <v>1205</v>
      </c>
      <c r="E267" s="84" t="s">
        <v>1206</v>
      </c>
      <c r="F267" s="83" t="s">
        <v>706</v>
      </c>
      <c r="G267" s="84" t="s">
        <v>99</v>
      </c>
      <c r="H267" s="237" t="s">
        <v>104</v>
      </c>
      <c r="I267" s="237" t="str">
        <f>_xlfn.XLOOKUP(B267,'Tier 4'!B:B,'Tier 4'!C:C)</f>
        <v>Raw Material Production</v>
      </c>
      <c r="J267" s="8" t="s">
        <v>377</v>
      </c>
    </row>
    <row r="268" spans="1:10" ht="287.25" customHeight="1">
      <c r="A268" s="85" t="s">
        <v>1146</v>
      </c>
      <c r="B268" s="86" t="s">
        <v>1202</v>
      </c>
      <c r="C268" s="87" t="s">
        <v>378</v>
      </c>
      <c r="D268" s="83" t="s">
        <v>1207</v>
      </c>
      <c r="E268" s="84" t="s">
        <v>1208</v>
      </c>
      <c r="F268" s="83" t="s">
        <v>703</v>
      </c>
      <c r="G268" s="84" t="s">
        <v>99</v>
      </c>
      <c r="H268" s="237" t="s">
        <v>104</v>
      </c>
      <c r="I268" s="237" t="str">
        <f>_xlfn.XLOOKUP(B268,'Tier 4'!B:B,'Tier 4'!C:C)</f>
        <v>Raw Material Production</v>
      </c>
      <c r="J268" s="8" t="s">
        <v>378</v>
      </c>
    </row>
    <row r="269" spans="1:10" ht="93" customHeight="1">
      <c r="A269" s="85" t="s">
        <v>1146</v>
      </c>
      <c r="B269" s="86" t="s">
        <v>1202</v>
      </c>
      <c r="C269" s="87" t="s">
        <v>379</v>
      </c>
      <c r="D269" s="83" t="s">
        <v>1209</v>
      </c>
      <c r="E269" s="84" t="s">
        <v>1210</v>
      </c>
      <c r="F269" s="83" t="s">
        <v>700</v>
      </c>
      <c r="G269" s="84" t="s">
        <v>99</v>
      </c>
      <c r="H269" s="237" t="s">
        <v>104</v>
      </c>
      <c r="I269" s="237" t="str">
        <f>_xlfn.XLOOKUP(B269,'Tier 4'!B:B,'Tier 4'!C:C)</f>
        <v>Raw Material Production</v>
      </c>
      <c r="J269" s="8" t="s">
        <v>379</v>
      </c>
    </row>
    <row r="270" spans="1:10" ht="138.75" customHeight="1">
      <c r="A270" s="85" t="s">
        <v>1146</v>
      </c>
      <c r="B270" s="86" t="s">
        <v>1202</v>
      </c>
      <c r="C270" s="87" t="s">
        <v>380</v>
      </c>
      <c r="D270" s="83" t="s">
        <v>1211</v>
      </c>
      <c r="E270" s="84" t="s">
        <v>1212</v>
      </c>
      <c r="F270" s="83" t="s">
        <v>706</v>
      </c>
      <c r="G270" s="84" t="s">
        <v>99</v>
      </c>
      <c r="H270" s="237" t="s">
        <v>104</v>
      </c>
      <c r="I270" s="237" t="str">
        <f>_xlfn.XLOOKUP(B270,'Tier 4'!B:B,'Tier 4'!C:C)</f>
        <v>Raw Material Production</v>
      </c>
      <c r="J270" s="8" t="s">
        <v>380</v>
      </c>
    </row>
    <row r="271" spans="1:10" ht="183.75" customHeight="1">
      <c r="A271" s="85" t="s">
        <v>1146</v>
      </c>
      <c r="B271" s="86" t="s">
        <v>1202</v>
      </c>
      <c r="C271" s="87" t="s">
        <v>381</v>
      </c>
      <c r="D271" s="83" t="s">
        <v>1213</v>
      </c>
      <c r="E271" s="84" t="s">
        <v>1214</v>
      </c>
      <c r="F271" s="83" t="s">
        <v>700</v>
      </c>
      <c r="G271" s="84" t="s">
        <v>367</v>
      </c>
      <c r="H271" s="237" t="s">
        <v>104</v>
      </c>
      <c r="I271" s="237" t="str">
        <f>_xlfn.XLOOKUP(B271,'Tier 4'!B:B,'Tier 4'!C:C)</f>
        <v>Raw Material Production</v>
      </c>
      <c r="J271" s="8" t="s">
        <v>381</v>
      </c>
    </row>
    <row r="272" spans="1:10" ht="153" customHeight="1">
      <c r="A272" s="85" t="s">
        <v>1146</v>
      </c>
      <c r="B272" s="86" t="s">
        <v>1202</v>
      </c>
      <c r="C272" s="87" t="s">
        <v>382</v>
      </c>
      <c r="D272" s="83" t="s">
        <v>1215</v>
      </c>
      <c r="E272" s="84" t="s">
        <v>1216</v>
      </c>
      <c r="F272" s="83" t="s">
        <v>700</v>
      </c>
      <c r="G272" s="84" t="s">
        <v>367</v>
      </c>
      <c r="H272" s="237" t="s">
        <v>104</v>
      </c>
      <c r="I272" s="237" t="str">
        <f>_xlfn.XLOOKUP(B272,'Tier 4'!B:B,'Tier 4'!C:C)</f>
        <v>Raw Material Production</v>
      </c>
      <c r="J272" s="8" t="s">
        <v>382</v>
      </c>
    </row>
    <row r="273" spans="1:10" ht="92.25" customHeight="1">
      <c r="A273" s="85" t="s">
        <v>1146</v>
      </c>
      <c r="B273" s="86" t="s">
        <v>1202</v>
      </c>
      <c r="C273" s="87" t="s">
        <v>383</v>
      </c>
      <c r="D273" s="83" t="s">
        <v>1217</v>
      </c>
      <c r="E273" s="84" t="s">
        <v>1218</v>
      </c>
      <c r="F273" s="83" t="s">
        <v>700</v>
      </c>
      <c r="G273" s="84" t="s">
        <v>384</v>
      </c>
      <c r="H273" s="237" t="s">
        <v>104</v>
      </c>
      <c r="I273" s="237" t="str">
        <f>_xlfn.XLOOKUP(B273,'Tier 4'!B:B,'Tier 4'!C:C)</f>
        <v>Raw Material Production</v>
      </c>
      <c r="J273" s="8" t="s">
        <v>383</v>
      </c>
    </row>
    <row r="274" spans="1:10" ht="184.5" customHeight="1">
      <c r="A274" s="85" t="s">
        <v>1146</v>
      </c>
      <c r="B274" s="86" t="s">
        <v>1202</v>
      </c>
      <c r="C274" s="87" t="s">
        <v>385</v>
      </c>
      <c r="D274" s="83" t="s">
        <v>1219</v>
      </c>
      <c r="E274" s="84" t="s">
        <v>1220</v>
      </c>
      <c r="F274" s="83" t="s">
        <v>700</v>
      </c>
      <c r="G274" s="84" t="s">
        <v>99</v>
      </c>
      <c r="H274" s="237" t="s">
        <v>104</v>
      </c>
      <c r="I274" s="237" t="str">
        <f>_xlfn.XLOOKUP(B274,'Tier 4'!B:B,'Tier 4'!C:C)</f>
        <v>Raw Material Production</v>
      </c>
      <c r="J274" s="8" t="s">
        <v>385</v>
      </c>
    </row>
    <row r="275" spans="1:10" ht="168.75" customHeight="1">
      <c r="A275" s="85" t="s">
        <v>1146</v>
      </c>
      <c r="B275" s="86" t="s">
        <v>1202</v>
      </c>
      <c r="C275" s="87" t="s">
        <v>386</v>
      </c>
      <c r="D275" s="83" t="s">
        <v>1221</v>
      </c>
      <c r="E275" s="84" t="s">
        <v>1222</v>
      </c>
      <c r="F275" s="83" t="s">
        <v>700</v>
      </c>
      <c r="G275" s="84" t="s">
        <v>99</v>
      </c>
      <c r="H275" s="237" t="s">
        <v>104</v>
      </c>
      <c r="I275" s="237" t="str">
        <f>_xlfn.XLOOKUP(B275,'Tier 4'!B:B,'Tier 4'!C:C)</f>
        <v>Raw Material Production</v>
      </c>
      <c r="J275" s="8" t="s">
        <v>386</v>
      </c>
    </row>
    <row r="276" spans="1:10" ht="228" customHeight="1">
      <c r="A276" s="85" t="s">
        <v>1146</v>
      </c>
      <c r="B276" s="86" t="s">
        <v>1202</v>
      </c>
      <c r="C276" s="87" t="s">
        <v>387</v>
      </c>
      <c r="D276" s="83" t="s">
        <v>1223</v>
      </c>
      <c r="E276" s="84" t="s">
        <v>1224</v>
      </c>
      <c r="F276" s="83" t="s">
        <v>703</v>
      </c>
      <c r="G276" s="84" t="s">
        <v>99</v>
      </c>
      <c r="H276" s="237" t="s">
        <v>104</v>
      </c>
      <c r="I276" s="237" t="str">
        <f>_xlfn.XLOOKUP(B276,'Tier 4'!B:B,'Tier 4'!C:C)</f>
        <v>Raw Material Production</v>
      </c>
      <c r="J276" s="8" t="s">
        <v>387</v>
      </c>
    </row>
    <row r="277" spans="1:10" ht="333" customHeight="1" thickBot="1">
      <c r="A277" s="91" t="s">
        <v>1146</v>
      </c>
      <c r="B277" s="92" t="s">
        <v>1202</v>
      </c>
      <c r="C277" s="93" t="s">
        <v>388</v>
      </c>
      <c r="D277" s="94" t="s">
        <v>1225</v>
      </c>
      <c r="E277" s="95" t="s">
        <v>1226</v>
      </c>
      <c r="F277" s="94" t="s">
        <v>703</v>
      </c>
      <c r="G277" s="95" t="s">
        <v>99</v>
      </c>
      <c r="H277" s="96" t="s">
        <v>104</v>
      </c>
      <c r="I277" s="96" t="str">
        <f>_xlfn.XLOOKUP(B277,'Tier 4'!B:B,'Tier 4'!C:C)</f>
        <v>Raw Material Production</v>
      </c>
      <c r="J277" s="8" t="s">
        <v>388</v>
      </c>
    </row>
    <row r="278" spans="1:10" ht="82.9">
      <c r="A278" s="85" t="s">
        <v>1146</v>
      </c>
      <c r="B278" s="86" t="s">
        <v>1227</v>
      </c>
      <c r="C278" s="87" t="s">
        <v>389</v>
      </c>
      <c r="D278" s="83" t="s">
        <v>1228</v>
      </c>
      <c r="E278" s="84" t="s">
        <v>1229</v>
      </c>
      <c r="F278" s="83" t="s">
        <v>703</v>
      </c>
      <c r="G278" s="84" t="s">
        <v>99</v>
      </c>
      <c r="H278" s="237" t="s">
        <v>104</v>
      </c>
      <c r="I278" s="237" t="str">
        <f>_xlfn.XLOOKUP(B278,'Tier 4'!B:B,'Tier 4'!C:C)</f>
        <v>Raw Material Production</v>
      </c>
      <c r="J278" s="8" t="s">
        <v>389</v>
      </c>
    </row>
    <row r="279" spans="1:10" ht="351.75" customHeight="1">
      <c r="A279" s="85" t="s">
        <v>1146</v>
      </c>
      <c r="B279" s="86" t="s">
        <v>1227</v>
      </c>
      <c r="C279" s="87" t="s">
        <v>390</v>
      </c>
      <c r="D279" s="83" t="s">
        <v>1230</v>
      </c>
      <c r="E279" s="84" t="s">
        <v>1231</v>
      </c>
      <c r="F279" s="83" t="s">
        <v>703</v>
      </c>
      <c r="G279" s="84" t="s">
        <v>99</v>
      </c>
      <c r="H279" s="237" t="s">
        <v>104</v>
      </c>
      <c r="I279" s="237" t="str">
        <f>_xlfn.XLOOKUP(B279,'Tier 4'!B:B,'Tier 4'!C:C)</f>
        <v>Raw Material Production</v>
      </c>
      <c r="J279" s="8" t="s">
        <v>390</v>
      </c>
    </row>
    <row r="280" spans="1:10" ht="195.75" customHeight="1">
      <c r="A280" s="85" t="s">
        <v>1146</v>
      </c>
      <c r="B280" s="86" t="s">
        <v>1227</v>
      </c>
      <c r="C280" s="87" t="s">
        <v>391</v>
      </c>
      <c r="D280" s="83" t="s">
        <v>1232</v>
      </c>
      <c r="E280" s="84" t="s">
        <v>1233</v>
      </c>
      <c r="F280" s="83" t="s">
        <v>703</v>
      </c>
      <c r="G280" s="84" t="s">
        <v>99</v>
      </c>
      <c r="H280" s="237" t="s">
        <v>104</v>
      </c>
      <c r="I280" s="237" t="str">
        <f>_xlfn.XLOOKUP(B280,'Tier 4'!B:B,'Tier 4'!C:C)</f>
        <v>Raw Material Production</v>
      </c>
      <c r="J280" s="8" t="s">
        <v>391</v>
      </c>
    </row>
    <row r="281" spans="1:10" ht="227.25" customHeight="1">
      <c r="A281" s="85" t="s">
        <v>1146</v>
      </c>
      <c r="B281" s="86" t="s">
        <v>1227</v>
      </c>
      <c r="C281" s="87" t="s">
        <v>392</v>
      </c>
      <c r="D281" s="83" t="s">
        <v>1234</v>
      </c>
      <c r="E281" s="84" t="s">
        <v>1235</v>
      </c>
      <c r="F281" s="83" t="s">
        <v>700</v>
      </c>
      <c r="G281" s="84" t="s">
        <v>99</v>
      </c>
      <c r="H281" s="237" t="s">
        <v>104</v>
      </c>
      <c r="I281" s="237" t="str">
        <f>_xlfn.XLOOKUP(B281,'Tier 4'!B:B,'Tier 4'!C:C)</f>
        <v>Raw Material Production</v>
      </c>
      <c r="J281" s="8" t="s">
        <v>392</v>
      </c>
    </row>
    <row r="282" spans="1:10" ht="123.75" customHeight="1">
      <c r="A282" s="85" t="s">
        <v>1146</v>
      </c>
      <c r="B282" s="86" t="s">
        <v>1227</v>
      </c>
      <c r="C282" s="87" t="s">
        <v>393</v>
      </c>
      <c r="D282" s="83" t="s">
        <v>1236</v>
      </c>
      <c r="E282" s="84" t="s">
        <v>1237</v>
      </c>
      <c r="F282" s="83" t="s">
        <v>703</v>
      </c>
      <c r="G282" s="84" t="s">
        <v>99</v>
      </c>
      <c r="H282" s="237" t="s">
        <v>104</v>
      </c>
      <c r="I282" s="237" t="str">
        <f>_xlfn.XLOOKUP(B282,'Tier 4'!B:B,'Tier 4'!C:C)</f>
        <v>Raw Material Production</v>
      </c>
      <c r="J282" s="8" t="s">
        <v>393</v>
      </c>
    </row>
    <row r="283" spans="1:10" ht="123.75" customHeight="1">
      <c r="A283" s="85" t="s">
        <v>1146</v>
      </c>
      <c r="B283" s="86" t="s">
        <v>1227</v>
      </c>
      <c r="C283" s="87" t="s">
        <v>394</v>
      </c>
      <c r="D283" s="83" t="s">
        <v>1238</v>
      </c>
      <c r="E283" s="84" t="s">
        <v>1239</v>
      </c>
      <c r="F283" s="83" t="s">
        <v>703</v>
      </c>
      <c r="G283" s="84" t="s">
        <v>99</v>
      </c>
      <c r="H283" s="237" t="s">
        <v>104</v>
      </c>
      <c r="I283" s="237" t="str">
        <f>_xlfn.XLOOKUP(B283,'Tier 4'!B:B,'Tier 4'!C:C)</f>
        <v>Raw Material Production</v>
      </c>
      <c r="J283" s="8" t="s">
        <v>394</v>
      </c>
    </row>
    <row r="284" spans="1:10" ht="69">
      <c r="A284" s="85" t="s">
        <v>1146</v>
      </c>
      <c r="B284" s="86" t="s">
        <v>1227</v>
      </c>
      <c r="C284" s="87" t="s">
        <v>395</v>
      </c>
      <c r="D284" s="83" t="s">
        <v>1240</v>
      </c>
      <c r="E284" s="84" t="s">
        <v>1241</v>
      </c>
      <c r="F284" s="83" t="s">
        <v>703</v>
      </c>
      <c r="G284" s="84" t="s">
        <v>99</v>
      </c>
      <c r="H284" s="237" t="s">
        <v>104</v>
      </c>
      <c r="I284" s="237" t="str">
        <f>_xlfn.XLOOKUP(B284,'Tier 4'!B:B,'Tier 4'!C:C)</f>
        <v>Raw Material Production</v>
      </c>
      <c r="J284" s="8" t="s">
        <v>395</v>
      </c>
    </row>
    <row r="285" spans="1:10" ht="168.75" customHeight="1">
      <c r="A285" s="85" t="s">
        <v>1146</v>
      </c>
      <c r="B285" s="86" t="s">
        <v>1227</v>
      </c>
      <c r="C285" s="87" t="s">
        <v>396</v>
      </c>
      <c r="D285" s="83" t="s">
        <v>1242</v>
      </c>
      <c r="E285" s="84" t="s">
        <v>1243</v>
      </c>
      <c r="F285" s="83" t="s">
        <v>703</v>
      </c>
      <c r="G285" s="84" t="s">
        <v>99</v>
      </c>
      <c r="H285" s="237" t="s">
        <v>104</v>
      </c>
      <c r="I285" s="237" t="str">
        <f>_xlfn.XLOOKUP(B285,'Tier 4'!B:B,'Tier 4'!C:C)</f>
        <v>Raw Material Production</v>
      </c>
      <c r="J285" s="8" t="s">
        <v>396</v>
      </c>
    </row>
    <row r="286" spans="1:10" ht="139.5" customHeight="1">
      <c r="A286" s="85" t="s">
        <v>1146</v>
      </c>
      <c r="B286" s="86" t="s">
        <v>1227</v>
      </c>
      <c r="C286" s="87" t="s">
        <v>397</v>
      </c>
      <c r="D286" s="83" t="s">
        <v>1244</v>
      </c>
      <c r="E286" s="84" t="s">
        <v>1245</v>
      </c>
      <c r="F286" s="83" t="s">
        <v>703</v>
      </c>
      <c r="G286" s="84" t="s">
        <v>99</v>
      </c>
      <c r="H286" s="237" t="s">
        <v>104</v>
      </c>
      <c r="I286" s="237" t="str">
        <f>_xlfn.XLOOKUP(B286,'Tier 4'!B:B,'Tier 4'!C:C)</f>
        <v>Raw Material Production</v>
      </c>
      <c r="J286" s="8" t="s">
        <v>397</v>
      </c>
    </row>
    <row r="287" spans="1:10" ht="152.25" customHeight="1">
      <c r="A287" s="85" t="s">
        <v>1146</v>
      </c>
      <c r="B287" s="86" t="s">
        <v>1227</v>
      </c>
      <c r="C287" s="87" t="s">
        <v>398</v>
      </c>
      <c r="D287" s="83" t="s">
        <v>1246</v>
      </c>
      <c r="E287" s="84" t="s">
        <v>1247</v>
      </c>
      <c r="F287" s="83" t="s">
        <v>703</v>
      </c>
      <c r="G287" s="84" t="s">
        <v>99</v>
      </c>
      <c r="H287" s="237" t="s">
        <v>104</v>
      </c>
      <c r="I287" s="237" t="str">
        <f>_xlfn.XLOOKUP(B287,'Tier 4'!B:B,'Tier 4'!C:C)</f>
        <v>Raw Material Production</v>
      </c>
      <c r="J287" s="8" t="s">
        <v>398</v>
      </c>
    </row>
    <row r="288" spans="1:10" ht="153" customHeight="1">
      <c r="A288" s="85" t="s">
        <v>1146</v>
      </c>
      <c r="B288" s="86" t="s">
        <v>1227</v>
      </c>
      <c r="C288" s="87" t="s">
        <v>399</v>
      </c>
      <c r="D288" s="83" t="s">
        <v>1248</v>
      </c>
      <c r="E288" s="84" t="s">
        <v>1249</v>
      </c>
      <c r="F288" s="83" t="s">
        <v>700</v>
      </c>
      <c r="G288" s="84" t="s">
        <v>99</v>
      </c>
      <c r="H288" s="237" t="s">
        <v>104</v>
      </c>
      <c r="I288" s="237" t="str">
        <f>_xlfn.XLOOKUP(B288,'Tier 4'!B:B,'Tier 4'!C:C)</f>
        <v>Raw Material Production</v>
      </c>
      <c r="J288" s="8" t="s">
        <v>399</v>
      </c>
    </row>
    <row r="289" spans="1:10" ht="108.75" customHeight="1">
      <c r="A289" s="85" t="s">
        <v>1146</v>
      </c>
      <c r="B289" s="86" t="s">
        <v>1227</v>
      </c>
      <c r="C289" s="87" t="s">
        <v>400</v>
      </c>
      <c r="D289" s="83" t="s">
        <v>1250</v>
      </c>
      <c r="E289" s="236" t="s">
        <v>1251</v>
      </c>
      <c r="F289" s="83" t="s">
        <v>703</v>
      </c>
      <c r="G289" s="84" t="s">
        <v>99</v>
      </c>
      <c r="H289" s="237" t="s">
        <v>104</v>
      </c>
      <c r="I289" s="237" t="str">
        <f>_xlfn.XLOOKUP(B289,'Tier 4'!B:B,'Tier 4'!C:C)</f>
        <v>Raw Material Production</v>
      </c>
      <c r="J289" s="8" t="s">
        <v>400</v>
      </c>
    </row>
    <row r="290" spans="1:10" ht="124.5" customHeight="1">
      <c r="A290" s="85" t="s">
        <v>1146</v>
      </c>
      <c r="B290" s="86" t="s">
        <v>1227</v>
      </c>
      <c r="C290" s="87" t="s">
        <v>401</v>
      </c>
      <c r="D290" s="83" t="s">
        <v>1252</v>
      </c>
      <c r="E290" s="84" t="s">
        <v>1253</v>
      </c>
      <c r="F290" s="83" t="s">
        <v>703</v>
      </c>
      <c r="G290" s="84" t="s">
        <v>367</v>
      </c>
      <c r="H290" s="237" t="s">
        <v>104</v>
      </c>
      <c r="I290" s="237" t="str">
        <f>_xlfn.XLOOKUP(B290,'Tier 4'!B:B,'Tier 4'!C:C)</f>
        <v>Raw Material Production</v>
      </c>
      <c r="J290" s="8" t="s">
        <v>401</v>
      </c>
    </row>
    <row r="291" spans="1:10" ht="78.75" customHeight="1">
      <c r="A291" s="85" t="s">
        <v>1146</v>
      </c>
      <c r="B291" s="86" t="s">
        <v>1227</v>
      </c>
      <c r="C291" s="87" t="s">
        <v>402</v>
      </c>
      <c r="D291" s="83" t="s">
        <v>1254</v>
      </c>
      <c r="E291" s="84" t="s">
        <v>1255</v>
      </c>
      <c r="F291" s="83" t="s">
        <v>703</v>
      </c>
      <c r="G291" s="84" t="s">
        <v>384</v>
      </c>
      <c r="H291" s="237" t="s">
        <v>104</v>
      </c>
      <c r="I291" s="237" t="str">
        <f>_xlfn.XLOOKUP(B291,'Tier 4'!B:B,'Tier 4'!C:C)</f>
        <v>Raw Material Production</v>
      </c>
      <c r="J291" s="8" t="s">
        <v>402</v>
      </c>
    </row>
    <row r="292" spans="1:10" ht="227.25" customHeight="1">
      <c r="A292" s="85" t="s">
        <v>1146</v>
      </c>
      <c r="B292" s="86" t="s">
        <v>1227</v>
      </c>
      <c r="C292" s="87" t="s">
        <v>403</v>
      </c>
      <c r="D292" s="83" t="s">
        <v>1256</v>
      </c>
      <c r="E292" s="84" t="s">
        <v>1257</v>
      </c>
      <c r="F292" s="83" t="s">
        <v>703</v>
      </c>
      <c r="G292" s="84" t="s">
        <v>404</v>
      </c>
      <c r="H292" s="237" t="s">
        <v>104</v>
      </c>
      <c r="I292" s="237" t="str">
        <f>_xlfn.XLOOKUP(B292,'Tier 4'!B:B,'Tier 4'!C:C)</f>
        <v>Raw Material Production</v>
      </c>
      <c r="J292" s="8" t="s">
        <v>403</v>
      </c>
    </row>
    <row r="293" spans="1:10" ht="47.25" customHeight="1">
      <c r="A293" s="85" t="s">
        <v>1146</v>
      </c>
      <c r="B293" s="86" t="s">
        <v>1227</v>
      </c>
      <c r="C293" s="87" t="s">
        <v>405</v>
      </c>
      <c r="D293" s="83" t="s">
        <v>1258</v>
      </c>
      <c r="E293" s="84" t="s">
        <v>1259</v>
      </c>
      <c r="F293" s="83" t="s">
        <v>703</v>
      </c>
      <c r="G293" s="84" t="s">
        <v>99</v>
      </c>
      <c r="H293" s="237" t="s">
        <v>104</v>
      </c>
      <c r="I293" s="237" t="str">
        <f>_xlfn.XLOOKUP(B293,'Tier 4'!B:B,'Tier 4'!C:C)</f>
        <v>Raw Material Production</v>
      </c>
      <c r="J293" s="8" t="s">
        <v>405</v>
      </c>
    </row>
    <row r="294" spans="1:10" ht="93.75" customHeight="1">
      <c r="A294" s="85" t="s">
        <v>1146</v>
      </c>
      <c r="B294" s="86" t="s">
        <v>1227</v>
      </c>
      <c r="C294" s="87" t="s">
        <v>406</v>
      </c>
      <c r="D294" s="83" t="s">
        <v>1260</v>
      </c>
      <c r="E294" s="84" t="s">
        <v>1261</v>
      </c>
      <c r="F294" s="83" t="s">
        <v>703</v>
      </c>
      <c r="G294" s="84" t="s">
        <v>99</v>
      </c>
      <c r="H294" s="237" t="s">
        <v>104</v>
      </c>
      <c r="I294" s="237" t="str">
        <f>_xlfn.XLOOKUP(B294,'Tier 4'!B:B,'Tier 4'!C:C)</f>
        <v>Raw Material Production</v>
      </c>
      <c r="J294" s="8" t="s">
        <v>406</v>
      </c>
    </row>
    <row r="295" spans="1:10" ht="110.45">
      <c r="A295" s="85" t="s">
        <v>1146</v>
      </c>
      <c r="B295" s="86" t="s">
        <v>1227</v>
      </c>
      <c r="C295" s="87" t="s">
        <v>407</v>
      </c>
      <c r="D295" s="83" t="s">
        <v>1262</v>
      </c>
      <c r="E295" s="84" t="s">
        <v>1263</v>
      </c>
      <c r="F295" s="83" t="s">
        <v>706</v>
      </c>
      <c r="G295" s="84" t="s">
        <v>99</v>
      </c>
      <c r="H295" s="237" t="s">
        <v>104</v>
      </c>
      <c r="I295" s="237" t="str">
        <f>_xlfn.XLOOKUP(B295,'Tier 4'!B:B,'Tier 4'!C:C)</f>
        <v>Raw Material Production</v>
      </c>
      <c r="J295" s="8" t="s">
        <v>407</v>
      </c>
    </row>
    <row r="296" spans="1:10" ht="93" customHeight="1">
      <c r="A296" s="85" t="s">
        <v>1146</v>
      </c>
      <c r="B296" s="86" t="s">
        <v>1227</v>
      </c>
      <c r="C296" s="87" t="s">
        <v>408</v>
      </c>
      <c r="D296" s="83" t="s">
        <v>1264</v>
      </c>
      <c r="E296" s="84" t="s">
        <v>1265</v>
      </c>
      <c r="F296" s="83" t="s">
        <v>700</v>
      </c>
      <c r="G296" s="84" t="s">
        <v>99</v>
      </c>
      <c r="H296" s="237" t="s">
        <v>104</v>
      </c>
      <c r="I296" s="237" t="str">
        <f>_xlfn.XLOOKUP(B296,'Tier 4'!B:B,'Tier 4'!C:C)</f>
        <v>Raw Material Production</v>
      </c>
      <c r="J296" s="8" t="s">
        <v>408</v>
      </c>
    </row>
    <row r="297" spans="1:10" ht="96.6">
      <c r="A297" s="85" t="s">
        <v>1146</v>
      </c>
      <c r="B297" s="86" t="s">
        <v>1227</v>
      </c>
      <c r="C297" s="87" t="s">
        <v>409</v>
      </c>
      <c r="D297" s="83" t="s">
        <v>1266</v>
      </c>
      <c r="E297" s="84" t="s">
        <v>1267</v>
      </c>
      <c r="F297" s="83" t="s">
        <v>703</v>
      </c>
      <c r="G297" s="84" t="s">
        <v>99</v>
      </c>
      <c r="H297" s="237" t="s">
        <v>104</v>
      </c>
      <c r="I297" s="237" t="str">
        <f>_xlfn.XLOOKUP(B297,'Tier 4'!B:B,'Tier 4'!C:C)</f>
        <v>Raw Material Production</v>
      </c>
      <c r="J297" s="8" t="s">
        <v>409</v>
      </c>
    </row>
    <row r="298" spans="1:10" ht="198.75" customHeight="1">
      <c r="A298" s="85" t="s">
        <v>1146</v>
      </c>
      <c r="B298" s="86" t="s">
        <v>1227</v>
      </c>
      <c r="C298" s="87" t="s">
        <v>410</v>
      </c>
      <c r="D298" s="83" t="s">
        <v>1268</v>
      </c>
      <c r="E298" s="84" t="s">
        <v>1269</v>
      </c>
      <c r="F298" s="83" t="s">
        <v>703</v>
      </c>
      <c r="G298" s="84" t="s">
        <v>384</v>
      </c>
      <c r="H298" s="237" t="s">
        <v>104</v>
      </c>
      <c r="I298" s="237" t="str">
        <f>_xlfn.XLOOKUP(B298,'Tier 4'!B:B,'Tier 4'!C:C)</f>
        <v>Raw Material Production</v>
      </c>
      <c r="J298" s="8" t="s">
        <v>410</v>
      </c>
    </row>
    <row r="299" spans="1:10" ht="122.25" customHeight="1">
      <c r="A299" s="103" t="s">
        <v>1146</v>
      </c>
      <c r="B299" s="100" t="s">
        <v>1227</v>
      </c>
      <c r="C299" s="87" t="s">
        <v>411</v>
      </c>
      <c r="D299" s="98" t="s">
        <v>1270</v>
      </c>
      <c r="E299" s="97" t="s">
        <v>1271</v>
      </c>
      <c r="F299" s="98" t="s">
        <v>700</v>
      </c>
      <c r="G299" s="97" t="s">
        <v>99</v>
      </c>
      <c r="H299" s="238" t="s">
        <v>104</v>
      </c>
      <c r="I299" s="238" t="str">
        <f>_xlfn.XLOOKUP(B299,'Tier 4'!B:B,'Tier 4'!C:C)</f>
        <v>Raw Material Production</v>
      </c>
      <c r="J299" s="8" t="s">
        <v>411</v>
      </c>
    </row>
    <row r="300" spans="1:10" ht="244.5" customHeight="1" thickBot="1">
      <c r="A300" s="239" t="s">
        <v>1146</v>
      </c>
      <c r="B300" s="240" t="s">
        <v>1227</v>
      </c>
      <c r="C300" s="241" t="s">
        <v>412</v>
      </c>
      <c r="D300" s="242" t="s">
        <v>1272</v>
      </c>
      <c r="E300" s="243" t="s">
        <v>1273</v>
      </c>
      <c r="F300" s="242" t="s">
        <v>700</v>
      </c>
      <c r="G300" s="243" t="s">
        <v>99</v>
      </c>
      <c r="H300" s="244" t="s">
        <v>104</v>
      </c>
      <c r="I300" s="244" t="str">
        <f>_xlfn.XLOOKUP(B300,'Tier 4'!B:B,'Tier 4'!C:C)</f>
        <v>Raw Material Production</v>
      </c>
      <c r="J300" s="8" t="s">
        <v>412</v>
      </c>
    </row>
    <row r="301" spans="1:10" ht="78" customHeight="1">
      <c r="A301" s="85" t="s">
        <v>1146</v>
      </c>
      <c r="B301" s="86" t="s">
        <v>1274</v>
      </c>
      <c r="C301" s="87" t="s">
        <v>413</v>
      </c>
      <c r="D301" s="83" t="s">
        <v>1275</v>
      </c>
      <c r="E301" s="84" t="s">
        <v>1276</v>
      </c>
      <c r="F301" s="83" t="s">
        <v>703</v>
      </c>
      <c r="G301" s="84" t="s">
        <v>99</v>
      </c>
      <c r="H301" s="237" t="s">
        <v>104</v>
      </c>
      <c r="I301" s="237" t="str">
        <f>_xlfn.XLOOKUP(B301,'Tier 4'!B:B,'Tier 4'!C:C)</f>
        <v>Raw Material Production</v>
      </c>
      <c r="J301" s="8" t="s">
        <v>413</v>
      </c>
    </row>
    <row r="302" spans="1:10" ht="80.25" customHeight="1">
      <c r="A302" s="85" t="s">
        <v>1146</v>
      </c>
      <c r="B302" s="86" t="s">
        <v>1274</v>
      </c>
      <c r="C302" s="87" t="s">
        <v>414</v>
      </c>
      <c r="D302" s="83" t="s">
        <v>1277</v>
      </c>
      <c r="E302" s="84" t="s">
        <v>1278</v>
      </c>
      <c r="F302" s="83" t="s">
        <v>703</v>
      </c>
      <c r="G302" s="84" t="s">
        <v>99</v>
      </c>
      <c r="H302" s="237" t="s">
        <v>104</v>
      </c>
      <c r="I302" s="237" t="str">
        <f>_xlfn.XLOOKUP(B302,'Tier 4'!B:B,'Tier 4'!C:C)</f>
        <v>Raw Material Production</v>
      </c>
      <c r="J302" s="8" t="s">
        <v>414</v>
      </c>
    </row>
    <row r="303" spans="1:10" ht="62.25" customHeight="1">
      <c r="A303" s="85" t="s">
        <v>1146</v>
      </c>
      <c r="B303" s="86" t="s">
        <v>1274</v>
      </c>
      <c r="C303" s="87" t="s">
        <v>415</v>
      </c>
      <c r="D303" s="83" t="s">
        <v>1279</v>
      </c>
      <c r="E303" s="84" t="s">
        <v>1280</v>
      </c>
      <c r="F303" s="83" t="s">
        <v>700</v>
      </c>
      <c r="G303" s="84" t="s">
        <v>367</v>
      </c>
      <c r="H303" s="237" t="s">
        <v>104</v>
      </c>
      <c r="I303" s="237" t="str">
        <f>_xlfn.XLOOKUP(B303,'Tier 4'!B:B,'Tier 4'!C:C)</f>
        <v>Raw Material Production</v>
      </c>
      <c r="J303" s="8" t="s">
        <v>415</v>
      </c>
    </row>
    <row r="304" spans="1:10" ht="108" customHeight="1">
      <c r="A304" s="85" t="s">
        <v>1146</v>
      </c>
      <c r="B304" s="86" t="s">
        <v>1274</v>
      </c>
      <c r="C304" s="87" t="s">
        <v>416</v>
      </c>
      <c r="D304" s="83" t="s">
        <v>1281</v>
      </c>
      <c r="E304" s="236" t="s">
        <v>1282</v>
      </c>
      <c r="F304" s="83" t="s">
        <v>700</v>
      </c>
      <c r="G304" s="84" t="s">
        <v>99</v>
      </c>
      <c r="H304" s="237" t="s">
        <v>104</v>
      </c>
      <c r="I304" s="237" t="str">
        <f>_xlfn.XLOOKUP(B304,'Tier 4'!B:B,'Tier 4'!C:C)</f>
        <v>Raw Material Production</v>
      </c>
      <c r="J304" s="8" t="s">
        <v>416</v>
      </c>
    </row>
    <row r="305" spans="1:10" ht="108.75" customHeight="1">
      <c r="A305" s="85" t="s">
        <v>1146</v>
      </c>
      <c r="B305" s="86" t="s">
        <v>1274</v>
      </c>
      <c r="C305" s="87" t="s">
        <v>417</v>
      </c>
      <c r="D305" s="83" t="s">
        <v>1283</v>
      </c>
      <c r="E305" s="84" t="s">
        <v>1284</v>
      </c>
      <c r="F305" s="83" t="s">
        <v>700</v>
      </c>
      <c r="G305" s="84" t="s">
        <v>99</v>
      </c>
      <c r="H305" s="237" t="s">
        <v>104</v>
      </c>
      <c r="I305" s="237" t="str">
        <f>_xlfn.XLOOKUP(B305,'Tier 4'!B:B,'Tier 4'!C:C)</f>
        <v>Raw Material Production</v>
      </c>
      <c r="J305" s="8" t="s">
        <v>417</v>
      </c>
    </row>
    <row r="306" spans="1:10" ht="60.75" customHeight="1">
      <c r="A306" s="85" t="s">
        <v>1146</v>
      </c>
      <c r="B306" s="86" t="s">
        <v>1274</v>
      </c>
      <c r="C306" s="87" t="s">
        <v>418</v>
      </c>
      <c r="D306" s="83" t="s">
        <v>1285</v>
      </c>
      <c r="E306" s="84" t="s">
        <v>1286</v>
      </c>
      <c r="F306" s="83" t="s">
        <v>700</v>
      </c>
      <c r="G306" s="84" t="s">
        <v>99</v>
      </c>
      <c r="H306" s="237" t="s">
        <v>104</v>
      </c>
      <c r="I306" s="237" t="str">
        <f>_xlfn.XLOOKUP(B306,'Tier 4'!B:B,'Tier 4'!C:C)</f>
        <v>Raw Material Production</v>
      </c>
      <c r="J306" s="8" t="s">
        <v>418</v>
      </c>
    </row>
    <row r="307" spans="1:10" ht="62.25" customHeight="1">
      <c r="A307" s="85" t="s">
        <v>1146</v>
      </c>
      <c r="B307" s="86" t="s">
        <v>1274</v>
      </c>
      <c r="C307" s="87" t="s">
        <v>419</v>
      </c>
      <c r="D307" s="83" t="s">
        <v>1287</v>
      </c>
      <c r="E307" s="84" t="s">
        <v>1288</v>
      </c>
      <c r="F307" s="83" t="s">
        <v>700</v>
      </c>
      <c r="G307" s="84" t="s">
        <v>99</v>
      </c>
      <c r="H307" s="237" t="s">
        <v>104</v>
      </c>
      <c r="I307" s="237" t="str">
        <f>_xlfn.XLOOKUP(B307,'Tier 4'!B:B,'Tier 4'!C:C)</f>
        <v>Raw Material Production</v>
      </c>
      <c r="J307" s="8" t="s">
        <v>419</v>
      </c>
    </row>
    <row r="308" spans="1:10" ht="82.9">
      <c r="A308" s="85" t="s">
        <v>1146</v>
      </c>
      <c r="B308" s="86" t="s">
        <v>1274</v>
      </c>
      <c r="C308" s="87" t="s">
        <v>420</v>
      </c>
      <c r="D308" s="83" t="s">
        <v>1289</v>
      </c>
      <c r="E308" s="236" t="s">
        <v>1290</v>
      </c>
      <c r="F308" s="83" t="s">
        <v>700</v>
      </c>
      <c r="G308" s="84" t="s">
        <v>367</v>
      </c>
      <c r="H308" s="237" t="s">
        <v>104</v>
      </c>
      <c r="I308" s="237" t="str">
        <f>_xlfn.XLOOKUP(B308,'Tier 4'!B:B,'Tier 4'!C:C)</f>
        <v>Raw Material Production</v>
      </c>
      <c r="J308" s="8" t="s">
        <v>420</v>
      </c>
    </row>
    <row r="309" spans="1:10" ht="138.75" customHeight="1">
      <c r="A309" s="85" t="s">
        <v>1146</v>
      </c>
      <c r="B309" s="86" t="s">
        <v>1274</v>
      </c>
      <c r="C309" s="87" t="s">
        <v>421</v>
      </c>
      <c r="D309" s="83" t="s">
        <v>1291</v>
      </c>
      <c r="E309" s="84" t="s">
        <v>1292</v>
      </c>
      <c r="F309" s="83" t="s">
        <v>700</v>
      </c>
      <c r="G309" s="84" t="s">
        <v>384</v>
      </c>
      <c r="H309" s="237" t="s">
        <v>104</v>
      </c>
      <c r="I309" s="237" t="str">
        <f>_xlfn.XLOOKUP(B309,'Tier 4'!B:B,'Tier 4'!C:C)</f>
        <v>Raw Material Production</v>
      </c>
      <c r="J309" s="8" t="s">
        <v>421</v>
      </c>
    </row>
    <row r="310" spans="1:10" ht="260.25" customHeight="1">
      <c r="A310" s="85" t="s">
        <v>1146</v>
      </c>
      <c r="B310" s="86" t="s">
        <v>1274</v>
      </c>
      <c r="C310" s="87" t="s">
        <v>422</v>
      </c>
      <c r="D310" s="83" t="s">
        <v>1293</v>
      </c>
      <c r="E310" s="84" t="s">
        <v>1294</v>
      </c>
      <c r="F310" s="83" t="s">
        <v>700</v>
      </c>
      <c r="G310" s="84" t="s">
        <v>423</v>
      </c>
      <c r="H310" s="237" t="s">
        <v>104</v>
      </c>
      <c r="I310" s="237" t="str">
        <f>_xlfn.XLOOKUP(B310,'Tier 4'!B:B,'Tier 4'!C:C)</f>
        <v>Raw Material Production</v>
      </c>
      <c r="J310" s="8" t="s">
        <v>422</v>
      </c>
    </row>
    <row r="311" spans="1:10" ht="92.25" customHeight="1">
      <c r="A311" s="85" t="s">
        <v>1146</v>
      </c>
      <c r="B311" s="86" t="s">
        <v>1274</v>
      </c>
      <c r="C311" s="87" t="s">
        <v>424</v>
      </c>
      <c r="D311" s="83" t="s">
        <v>1295</v>
      </c>
      <c r="E311" s="84" t="s">
        <v>1296</v>
      </c>
      <c r="F311" s="83" t="s">
        <v>700</v>
      </c>
      <c r="G311" s="84" t="s">
        <v>404</v>
      </c>
      <c r="H311" s="237" t="s">
        <v>104</v>
      </c>
      <c r="I311" s="237" t="str">
        <f>_xlfn.XLOOKUP(B311,'Tier 4'!B:B,'Tier 4'!C:C)</f>
        <v>Raw Material Production</v>
      </c>
      <c r="J311" s="8" t="s">
        <v>424</v>
      </c>
    </row>
    <row r="312" spans="1:10" ht="183.75" customHeight="1">
      <c r="A312" s="85" t="s">
        <v>1146</v>
      </c>
      <c r="B312" s="86" t="s">
        <v>1274</v>
      </c>
      <c r="C312" s="87" t="s">
        <v>425</v>
      </c>
      <c r="D312" s="83" t="s">
        <v>1297</v>
      </c>
      <c r="E312" s="84" t="s">
        <v>1298</v>
      </c>
      <c r="F312" s="83" t="s">
        <v>700</v>
      </c>
      <c r="G312" s="84" t="s">
        <v>404</v>
      </c>
      <c r="H312" s="237" t="s">
        <v>104</v>
      </c>
      <c r="I312" s="237" t="str">
        <f>_xlfn.XLOOKUP(B312,'Tier 4'!B:B,'Tier 4'!C:C)</f>
        <v>Raw Material Production</v>
      </c>
      <c r="J312" s="8" t="s">
        <v>425</v>
      </c>
    </row>
    <row r="313" spans="1:10" ht="93.75" customHeight="1">
      <c r="A313" s="85" t="s">
        <v>1146</v>
      </c>
      <c r="B313" s="86" t="s">
        <v>1274</v>
      </c>
      <c r="C313" s="87" t="s">
        <v>426</v>
      </c>
      <c r="D313" s="83" t="s">
        <v>1299</v>
      </c>
      <c r="E313" s="84" t="s">
        <v>1300</v>
      </c>
      <c r="F313" s="83" t="s">
        <v>700</v>
      </c>
      <c r="G313" s="84" t="s">
        <v>367</v>
      </c>
      <c r="H313" s="237" t="s">
        <v>104</v>
      </c>
      <c r="I313" s="237" t="str">
        <f>_xlfn.XLOOKUP(B313,'Tier 4'!B:B,'Tier 4'!C:C)</f>
        <v>Raw Material Production</v>
      </c>
      <c r="J313" s="8" t="s">
        <v>426</v>
      </c>
    </row>
    <row r="314" spans="1:10" ht="138.75" customHeight="1">
      <c r="A314" s="85" t="s">
        <v>1146</v>
      </c>
      <c r="B314" s="86" t="s">
        <v>1274</v>
      </c>
      <c r="C314" s="87" t="s">
        <v>427</v>
      </c>
      <c r="D314" s="83" t="s">
        <v>1301</v>
      </c>
      <c r="E314" s="84" t="s">
        <v>1302</v>
      </c>
      <c r="F314" s="83" t="s">
        <v>700</v>
      </c>
      <c r="G314" s="84" t="s">
        <v>384</v>
      </c>
      <c r="H314" s="237" t="s">
        <v>104</v>
      </c>
      <c r="I314" s="237" t="str">
        <f>_xlfn.XLOOKUP(B314,'Tier 4'!B:B,'Tier 4'!C:C)</f>
        <v>Raw Material Production</v>
      </c>
      <c r="J314" s="8" t="s">
        <v>427</v>
      </c>
    </row>
    <row r="315" spans="1:10" ht="138" customHeight="1">
      <c r="A315" s="85" t="s">
        <v>1146</v>
      </c>
      <c r="B315" s="86" t="s">
        <v>1274</v>
      </c>
      <c r="C315" s="87" t="s">
        <v>428</v>
      </c>
      <c r="D315" s="83" t="s">
        <v>1303</v>
      </c>
      <c r="E315" s="236" t="s">
        <v>1304</v>
      </c>
      <c r="F315" s="83" t="s">
        <v>700</v>
      </c>
      <c r="G315" s="84" t="s">
        <v>423</v>
      </c>
      <c r="H315" s="237" t="s">
        <v>104</v>
      </c>
      <c r="I315" s="237" t="str">
        <f>_xlfn.XLOOKUP(B315,'Tier 4'!B:B,'Tier 4'!C:C)</f>
        <v>Raw Material Production</v>
      </c>
      <c r="J315" s="8" t="s">
        <v>428</v>
      </c>
    </row>
    <row r="316" spans="1:10" ht="154.5" customHeight="1">
      <c r="A316" s="85" t="s">
        <v>1146</v>
      </c>
      <c r="B316" s="86" t="s">
        <v>1274</v>
      </c>
      <c r="C316" s="87" t="s">
        <v>429</v>
      </c>
      <c r="D316" s="83" t="s">
        <v>1305</v>
      </c>
      <c r="E316" s="84" t="s">
        <v>1306</v>
      </c>
      <c r="F316" s="83" t="s">
        <v>700</v>
      </c>
      <c r="G316" s="84" t="s">
        <v>423</v>
      </c>
      <c r="H316" s="237" t="s">
        <v>104</v>
      </c>
      <c r="I316" s="237" t="str">
        <f>_xlfn.XLOOKUP(B316,'Tier 4'!B:B,'Tier 4'!C:C)</f>
        <v>Raw Material Production</v>
      </c>
      <c r="J316" s="8" t="s">
        <v>429</v>
      </c>
    </row>
    <row r="317" spans="1:10" ht="183.75" customHeight="1">
      <c r="A317" s="85" t="s">
        <v>1146</v>
      </c>
      <c r="B317" s="86" t="s">
        <v>1274</v>
      </c>
      <c r="C317" s="87" t="s">
        <v>430</v>
      </c>
      <c r="D317" s="83" t="s">
        <v>1307</v>
      </c>
      <c r="E317" s="84" t="s">
        <v>1308</v>
      </c>
      <c r="F317" s="83" t="s">
        <v>700</v>
      </c>
      <c r="G317" s="84" t="s">
        <v>423</v>
      </c>
      <c r="H317" s="237" t="s">
        <v>104</v>
      </c>
      <c r="I317" s="237" t="str">
        <f>_xlfn.XLOOKUP(B317,'Tier 4'!B:B,'Tier 4'!C:C)</f>
        <v>Raw Material Production</v>
      </c>
      <c r="J317" s="8" t="s">
        <v>430</v>
      </c>
    </row>
    <row r="318" spans="1:10" ht="63" customHeight="1">
      <c r="A318" s="85" t="s">
        <v>1146</v>
      </c>
      <c r="B318" s="86" t="s">
        <v>1274</v>
      </c>
      <c r="C318" s="87" t="s">
        <v>431</v>
      </c>
      <c r="D318" s="83" t="s">
        <v>1309</v>
      </c>
      <c r="E318" s="236" t="s">
        <v>1310</v>
      </c>
      <c r="F318" s="83" t="s">
        <v>706</v>
      </c>
      <c r="G318" s="84" t="s">
        <v>423</v>
      </c>
      <c r="H318" s="237" t="s">
        <v>104</v>
      </c>
      <c r="I318" s="237" t="str">
        <f>_xlfn.XLOOKUP(B318,'Tier 4'!B:B,'Tier 4'!C:C)</f>
        <v>Raw Material Production</v>
      </c>
      <c r="J318" s="8" t="s">
        <v>431</v>
      </c>
    </row>
    <row r="319" spans="1:10" ht="61.5" customHeight="1">
      <c r="A319" s="85" t="s">
        <v>1146</v>
      </c>
      <c r="B319" s="86" t="s">
        <v>1274</v>
      </c>
      <c r="C319" s="87" t="s">
        <v>432</v>
      </c>
      <c r="D319" s="83" t="s">
        <v>1311</v>
      </c>
      <c r="E319" s="84" t="s">
        <v>1312</v>
      </c>
      <c r="F319" s="83" t="s">
        <v>700</v>
      </c>
      <c r="G319" s="84" t="s">
        <v>423</v>
      </c>
      <c r="H319" s="237" t="s">
        <v>104</v>
      </c>
      <c r="I319" s="237" t="str">
        <f>_xlfn.XLOOKUP(B319,'Tier 4'!B:B,'Tier 4'!C:C)</f>
        <v>Raw Material Production</v>
      </c>
      <c r="J319" s="8" t="s">
        <v>432</v>
      </c>
    </row>
    <row r="320" spans="1:10" ht="122.25" customHeight="1">
      <c r="A320" s="85" t="s">
        <v>1146</v>
      </c>
      <c r="B320" s="86" t="s">
        <v>1274</v>
      </c>
      <c r="C320" s="87" t="s">
        <v>433</v>
      </c>
      <c r="D320" s="83" t="s">
        <v>1313</v>
      </c>
      <c r="E320" s="84" t="s">
        <v>1314</v>
      </c>
      <c r="F320" s="83" t="s">
        <v>703</v>
      </c>
      <c r="G320" s="84" t="s">
        <v>367</v>
      </c>
      <c r="H320" s="237" t="s">
        <v>104</v>
      </c>
      <c r="I320" s="237" t="str">
        <f>_xlfn.XLOOKUP(B320,'Tier 4'!B:B,'Tier 4'!C:C)</f>
        <v>Raw Material Production</v>
      </c>
      <c r="J320" s="8" t="s">
        <v>433</v>
      </c>
    </row>
    <row r="321" spans="1:10" ht="82.9">
      <c r="A321" s="85" t="s">
        <v>1146</v>
      </c>
      <c r="B321" s="86" t="s">
        <v>1274</v>
      </c>
      <c r="C321" s="87" t="s">
        <v>434</v>
      </c>
      <c r="D321" s="83" t="s">
        <v>1315</v>
      </c>
      <c r="E321" s="84" t="s">
        <v>1316</v>
      </c>
      <c r="F321" s="83" t="s">
        <v>700</v>
      </c>
      <c r="G321" s="84" t="s">
        <v>367</v>
      </c>
      <c r="H321" s="237" t="s">
        <v>104</v>
      </c>
      <c r="I321" s="237" t="str">
        <f>_xlfn.XLOOKUP(B321,'Tier 4'!B:B,'Tier 4'!C:C)</f>
        <v>Raw Material Production</v>
      </c>
      <c r="J321" s="8" t="s">
        <v>434</v>
      </c>
    </row>
    <row r="322" spans="1:10" ht="78" customHeight="1">
      <c r="A322" s="85" t="s">
        <v>1146</v>
      </c>
      <c r="B322" s="86" t="s">
        <v>1274</v>
      </c>
      <c r="C322" s="87" t="s">
        <v>435</v>
      </c>
      <c r="D322" s="83" t="s">
        <v>1317</v>
      </c>
      <c r="E322" s="84"/>
      <c r="F322" s="83" t="s">
        <v>700</v>
      </c>
      <c r="G322" s="84" t="s">
        <v>367</v>
      </c>
      <c r="H322" s="237" t="s">
        <v>104</v>
      </c>
      <c r="I322" s="237" t="str">
        <f>_xlfn.XLOOKUP(B322,'Tier 4'!B:B,'Tier 4'!C:C)</f>
        <v>Raw Material Production</v>
      </c>
      <c r="J322" s="8" t="s">
        <v>435</v>
      </c>
    </row>
    <row r="323" spans="1:10" ht="78" customHeight="1">
      <c r="A323" s="85" t="s">
        <v>1146</v>
      </c>
      <c r="B323" s="86" t="s">
        <v>1274</v>
      </c>
      <c r="C323" s="87" t="s">
        <v>436</v>
      </c>
      <c r="D323" s="83" t="s">
        <v>1318</v>
      </c>
      <c r="E323" s="84" t="s">
        <v>1319</v>
      </c>
      <c r="F323" s="83" t="s">
        <v>703</v>
      </c>
      <c r="G323" s="84" t="s">
        <v>99</v>
      </c>
      <c r="H323" s="237" t="s">
        <v>104</v>
      </c>
      <c r="I323" s="237" t="str">
        <f>_xlfn.XLOOKUP(B323,'Tier 4'!B:B,'Tier 4'!C:C)</f>
        <v>Raw Material Production</v>
      </c>
      <c r="J323" s="8" t="s">
        <v>436</v>
      </c>
    </row>
    <row r="324" spans="1:10" ht="108" customHeight="1">
      <c r="A324" s="85" t="s">
        <v>1146</v>
      </c>
      <c r="B324" s="86" t="s">
        <v>1274</v>
      </c>
      <c r="C324" s="87" t="s">
        <v>437</v>
      </c>
      <c r="D324" s="83" t="s">
        <v>1320</v>
      </c>
      <c r="E324" s="84" t="s">
        <v>1321</v>
      </c>
      <c r="F324" s="83" t="s">
        <v>700</v>
      </c>
      <c r="G324" s="84" t="s">
        <v>99</v>
      </c>
      <c r="H324" s="237" t="s">
        <v>104</v>
      </c>
      <c r="I324" s="237" t="str">
        <f>_xlfn.XLOOKUP(B324,'Tier 4'!B:B,'Tier 4'!C:C)</f>
        <v>Raw Material Production</v>
      </c>
      <c r="J324" s="8" t="s">
        <v>437</v>
      </c>
    </row>
    <row r="325" spans="1:10" ht="93" customHeight="1">
      <c r="A325" s="85" t="s">
        <v>1146</v>
      </c>
      <c r="B325" s="86" t="s">
        <v>1274</v>
      </c>
      <c r="C325" s="87" t="s">
        <v>438</v>
      </c>
      <c r="D325" s="83" t="s">
        <v>1322</v>
      </c>
      <c r="E325" s="84" t="s">
        <v>1323</v>
      </c>
      <c r="F325" s="83" t="s">
        <v>700</v>
      </c>
      <c r="G325" s="84" t="s">
        <v>99</v>
      </c>
      <c r="H325" s="237" t="s">
        <v>104</v>
      </c>
      <c r="I325" s="237" t="str">
        <f>_xlfn.XLOOKUP(B325,'Tier 4'!B:B,'Tier 4'!C:C)</f>
        <v>Raw Material Production</v>
      </c>
      <c r="J325" s="8" t="s">
        <v>438</v>
      </c>
    </row>
    <row r="326" spans="1:10" ht="93.75" customHeight="1">
      <c r="A326" s="103" t="s">
        <v>1146</v>
      </c>
      <c r="B326" s="100" t="s">
        <v>1274</v>
      </c>
      <c r="C326" s="87" t="s">
        <v>439</v>
      </c>
      <c r="D326" s="98" t="s">
        <v>1324</v>
      </c>
      <c r="E326" s="97" t="s">
        <v>1325</v>
      </c>
      <c r="F326" s="98" t="s">
        <v>703</v>
      </c>
      <c r="G326" s="98" t="s">
        <v>384</v>
      </c>
      <c r="H326" s="238" t="s">
        <v>104</v>
      </c>
      <c r="I326" s="238" t="str">
        <f>_xlfn.XLOOKUP(B326,'Tier 4'!B:B,'Tier 4'!C:C)</f>
        <v>Raw Material Production</v>
      </c>
      <c r="J326" s="8" t="s">
        <v>439</v>
      </c>
    </row>
    <row r="327" spans="1:10" ht="93" customHeight="1" thickBot="1">
      <c r="A327" s="239" t="s">
        <v>1146</v>
      </c>
      <c r="B327" s="240" t="s">
        <v>1274</v>
      </c>
      <c r="C327" s="241" t="s">
        <v>440</v>
      </c>
      <c r="D327" s="242" t="s">
        <v>1326</v>
      </c>
      <c r="E327" s="243" t="s">
        <v>1327</v>
      </c>
      <c r="F327" s="242" t="s">
        <v>723</v>
      </c>
      <c r="G327" s="242" t="s">
        <v>99</v>
      </c>
      <c r="H327" s="244" t="s">
        <v>104</v>
      </c>
      <c r="I327" s="244" t="str">
        <f>_xlfn.XLOOKUP(B327,'Tier 4'!B:B,'Tier 4'!C:C)</f>
        <v>Raw Material Production</v>
      </c>
      <c r="J327" s="8" t="s">
        <v>440</v>
      </c>
    </row>
    <row r="328" spans="1:10" ht="48.75" customHeight="1">
      <c r="A328" s="85" t="s">
        <v>1146</v>
      </c>
      <c r="B328" s="86" t="s">
        <v>1328</v>
      </c>
      <c r="C328" s="87" t="s">
        <v>441</v>
      </c>
      <c r="D328" s="83" t="s">
        <v>1329</v>
      </c>
      <c r="E328" s="84" t="s">
        <v>1330</v>
      </c>
      <c r="F328" s="83" t="s">
        <v>700</v>
      </c>
      <c r="G328" s="84" t="s">
        <v>99</v>
      </c>
      <c r="H328" s="237" t="s">
        <v>104</v>
      </c>
      <c r="I328" s="237" t="str">
        <f>_xlfn.XLOOKUP(B328,'Tier 4'!B:B,'Tier 4'!C:C)</f>
        <v>Raw Material Production</v>
      </c>
      <c r="J328" s="8" t="s">
        <v>441</v>
      </c>
    </row>
    <row r="329" spans="1:10" ht="63.75" customHeight="1">
      <c r="A329" s="85" t="s">
        <v>1146</v>
      </c>
      <c r="B329" s="86" t="s">
        <v>1328</v>
      </c>
      <c r="C329" s="87" t="s">
        <v>442</v>
      </c>
      <c r="D329" s="83" t="s">
        <v>1331</v>
      </c>
      <c r="E329" s="84" t="s">
        <v>1332</v>
      </c>
      <c r="F329" s="83" t="s">
        <v>700</v>
      </c>
      <c r="G329" s="84" t="s">
        <v>99</v>
      </c>
      <c r="H329" s="237" t="s">
        <v>104</v>
      </c>
      <c r="I329" s="237" t="str">
        <f>_xlfn.XLOOKUP(B329,'Tier 4'!B:B,'Tier 4'!C:C)</f>
        <v>Raw Material Production</v>
      </c>
      <c r="J329" s="8" t="s">
        <v>442</v>
      </c>
    </row>
    <row r="330" spans="1:10" ht="138" customHeight="1">
      <c r="A330" s="85" t="s">
        <v>1146</v>
      </c>
      <c r="B330" s="86" t="s">
        <v>1328</v>
      </c>
      <c r="C330" s="87" t="s">
        <v>443</v>
      </c>
      <c r="D330" s="83" t="s">
        <v>1333</v>
      </c>
      <c r="E330" s="84" t="s">
        <v>1334</v>
      </c>
      <c r="F330" s="83" t="s">
        <v>706</v>
      </c>
      <c r="G330" s="84" t="s">
        <v>99</v>
      </c>
      <c r="H330" s="237" t="s">
        <v>104</v>
      </c>
      <c r="I330" s="237" t="str">
        <f>_xlfn.XLOOKUP(B330,'Tier 4'!B:B,'Tier 4'!C:C)</f>
        <v>Raw Material Production</v>
      </c>
      <c r="J330" s="8" t="s">
        <v>443</v>
      </c>
    </row>
    <row r="331" spans="1:10" ht="93.75" customHeight="1">
      <c r="A331" s="85" t="s">
        <v>1146</v>
      </c>
      <c r="B331" s="86" t="s">
        <v>1328</v>
      </c>
      <c r="C331" s="87" t="s">
        <v>444</v>
      </c>
      <c r="D331" s="83" t="s">
        <v>1335</v>
      </c>
      <c r="E331" s="84" t="s">
        <v>1336</v>
      </c>
      <c r="F331" s="83" t="s">
        <v>700</v>
      </c>
      <c r="G331" s="84" t="s">
        <v>99</v>
      </c>
      <c r="H331" s="237" t="s">
        <v>104</v>
      </c>
      <c r="I331" s="237" t="str">
        <f>_xlfn.XLOOKUP(B331,'Tier 4'!B:B,'Tier 4'!C:C)</f>
        <v>Raw Material Production</v>
      </c>
      <c r="J331" s="8" t="s">
        <v>444</v>
      </c>
    </row>
    <row r="332" spans="1:10" ht="63" customHeight="1">
      <c r="A332" s="85" t="s">
        <v>1146</v>
      </c>
      <c r="B332" s="86" t="s">
        <v>1328</v>
      </c>
      <c r="C332" s="87" t="s">
        <v>445</v>
      </c>
      <c r="D332" s="83" t="s">
        <v>1337</v>
      </c>
      <c r="E332" s="84" t="s">
        <v>1338</v>
      </c>
      <c r="F332" s="83" t="s">
        <v>700</v>
      </c>
      <c r="G332" s="84" t="s">
        <v>99</v>
      </c>
      <c r="H332" s="237" t="s">
        <v>104</v>
      </c>
      <c r="I332" s="237" t="str">
        <f>_xlfn.XLOOKUP(B332,'Tier 4'!B:B,'Tier 4'!C:C)</f>
        <v>Raw Material Production</v>
      </c>
      <c r="J332" s="8" t="s">
        <v>445</v>
      </c>
    </row>
    <row r="333" spans="1:10" ht="55.15">
      <c r="A333" s="85" t="s">
        <v>1146</v>
      </c>
      <c r="B333" s="86" t="s">
        <v>1328</v>
      </c>
      <c r="C333" s="87" t="s">
        <v>446</v>
      </c>
      <c r="D333" s="83" t="s">
        <v>1339</v>
      </c>
      <c r="E333" s="84" t="s">
        <v>1340</v>
      </c>
      <c r="F333" s="83" t="s">
        <v>700</v>
      </c>
      <c r="G333" s="84" t="s">
        <v>99</v>
      </c>
      <c r="H333" s="237" t="s">
        <v>104</v>
      </c>
      <c r="I333" s="237" t="str">
        <f>_xlfn.XLOOKUP(B333,'Tier 4'!B:B,'Tier 4'!C:C)</f>
        <v>Raw Material Production</v>
      </c>
      <c r="J333" s="8" t="s">
        <v>446</v>
      </c>
    </row>
    <row r="334" spans="1:10" ht="55.15">
      <c r="A334" s="85" t="s">
        <v>1146</v>
      </c>
      <c r="B334" s="86" t="s">
        <v>1328</v>
      </c>
      <c r="C334" s="87" t="s">
        <v>447</v>
      </c>
      <c r="D334" s="83" t="s">
        <v>1341</v>
      </c>
      <c r="E334" s="84" t="s">
        <v>1342</v>
      </c>
      <c r="F334" s="83" t="s">
        <v>703</v>
      </c>
      <c r="G334" s="84" t="s">
        <v>384</v>
      </c>
      <c r="H334" s="237" t="s">
        <v>104</v>
      </c>
      <c r="I334" s="237" t="str">
        <f>_xlfn.XLOOKUP(B334,'Tier 4'!B:B,'Tier 4'!C:C)</f>
        <v>Raw Material Production</v>
      </c>
      <c r="J334" s="8" t="s">
        <v>447</v>
      </c>
    </row>
    <row r="335" spans="1:10" ht="171" customHeight="1">
      <c r="A335" s="85" t="s">
        <v>1146</v>
      </c>
      <c r="B335" s="86" t="s">
        <v>1328</v>
      </c>
      <c r="C335" s="87" t="s">
        <v>448</v>
      </c>
      <c r="D335" s="83" t="s">
        <v>1343</v>
      </c>
      <c r="E335" s="84" t="s">
        <v>1344</v>
      </c>
      <c r="F335" s="83" t="s">
        <v>703</v>
      </c>
      <c r="G335" s="84" t="s">
        <v>99</v>
      </c>
      <c r="H335" s="237" t="s">
        <v>104</v>
      </c>
      <c r="I335" s="237" t="str">
        <f>_xlfn.XLOOKUP(B335,'Tier 4'!B:B,'Tier 4'!C:C)</f>
        <v>Raw Material Production</v>
      </c>
      <c r="J335" s="8" t="s">
        <v>448</v>
      </c>
    </row>
    <row r="336" spans="1:10" ht="153.75" customHeight="1">
      <c r="A336" s="85" t="s">
        <v>1146</v>
      </c>
      <c r="B336" s="86" t="s">
        <v>1328</v>
      </c>
      <c r="C336" s="87" t="s">
        <v>449</v>
      </c>
      <c r="D336" s="83" t="s">
        <v>1345</v>
      </c>
      <c r="E336" s="84" t="s">
        <v>1346</v>
      </c>
      <c r="F336" s="83" t="s">
        <v>700</v>
      </c>
      <c r="G336" s="84" t="s">
        <v>384</v>
      </c>
      <c r="H336" s="237" t="s">
        <v>104</v>
      </c>
      <c r="I336" s="237" t="str">
        <f>_xlfn.XLOOKUP(B336,'Tier 4'!B:B,'Tier 4'!C:C)</f>
        <v>Raw Material Production</v>
      </c>
      <c r="J336" s="8" t="s">
        <v>449</v>
      </c>
    </row>
    <row r="337" spans="1:10" ht="78.75" customHeight="1">
      <c r="A337" s="85" t="s">
        <v>1146</v>
      </c>
      <c r="B337" s="86" t="s">
        <v>1328</v>
      </c>
      <c r="C337" s="87" t="s">
        <v>450</v>
      </c>
      <c r="D337" s="83" t="s">
        <v>1347</v>
      </c>
      <c r="E337" s="84" t="s">
        <v>1348</v>
      </c>
      <c r="F337" s="83" t="s">
        <v>703</v>
      </c>
      <c r="G337" s="84" t="s">
        <v>384</v>
      </c>
      <c r="H337" s="237" t="s">
        <v>104</v>
      </c>
      <c r="I337" s="237" t="str">
        <f>_xlfn.XLOOKUP(B337,'Tier 4'!B:B,'Tier 4'!C:C)</f>
        <v>Raw Material Production</v>
      </c>
      <c r="J337" s="8" t="s">
        <v>450</v>
      </c>
    </row>
    <row r="338" spans="1:10" ht="124.15">
      <c r="A338" s="85" t="s">
        <v>1146</v>
      </c>
      <c r="B338" s="86" t="s">
        <v>1328</v>
      </c>
      <c r="C338" s="87" t="s">
        <v>451</v>
      </c>
      <c r="D338" s="83" t="s">
        <v>1349</v>
      </c>
      <c r="E338" s="84" t="s">
        <v>1350</v>
      </c>
      <c r="F338" s="83" t="s">
        <v>703</v>
      </c>
      <c r="G338" s="84" t="s">
        <v>384</v>
      </c>
      <c r="H338" s="237" t="s">
        <v>104</v>
      </c>
      <c r="I338" s="237" t="str">
        <f>_xlfn.XLOOKUP(B338,'Tier 4'!B:B,'Tier 4'!C:C)</f>
        <v>Raw Material Production</v>
      </c>
      <c r="J338" s="8" t="s">
        <v>451</v>
      </c>
    </row>
    <row r="339" spans="1:10" ht="61.5" customHeight="1">
      <c r="A339" s="85" t="s">
        <v>1146</v>
      </c>
      <c r="B339" s="86" t="s">
        <v>1328</v>
      </c>
      <c r="C339" s="87" t="s">
        <v>452</v>
      </c>
      <c r="D339" s="83" t="s">
        <v>1351</v>
      </c>
      <c r="E339" s="84" t="s">
        <v>1352</v>
      </c>
      <c r="F339" s="83" t="s">
        <v>703</v>
      </c>
      <c r="G339" s="84" t="s">
        <v>384</v>
      </c>
      <c r="H339" s="237" t="s">
        <v>104</v>
      </c>
      <c r="I339" s="237" t="str">
        <f>_xlfn.XLOOKUP(B339,'Tier 4'!B:B,'Tier 4'!C:C)</f>
        <v>Raw Material Production</v>
      </c>
      <c r="J339" s="8" t="s">
        <v>452</v>
      </c>
    </row>
    <row r="340" spans="1:10" ht="169.5" customHeight="1">
      <c r="A340" s="85" t="s">
        <v>1146</v>
      </c>
      <c r="B340" s="86" t="s">
        <v>1328</v>
      </c>
      <c r="C340" s="87" t="s">
        <v>453</v>
      </c>
      <c r="D340" s="83" t="s">
        <v>1353</v>
      </c>
      <c r="E340" s="84" t="s">
        <v>1354</v>
      </c>
      <c r="F340" s="83" t="s">
        <v>700</v>
      </c>
      <c r="G340" s="84" t="s">
        <v>384</v>
      </c>
      <c r="H340" s="237" t="s">
        <v>104</v>
      </c>
      <c r="I340" s="237" t="str">
        <f>_xlfn.XLOOKUP(B340,'Tier 4'!B:B,'Tier 4'!C:C)</f>
        <v>Raw Material Production</v>
      </c>
      <c r="J340" s="8" t="s">
        <v>453</v>
      </c>
    </row>
    <row r="341" spans="1:10" ht="78" customHeight="1">
      <c r="A341" s="85" t="s">
        <v>1146</v>
      </c>
      <c r="B341" s="86" t="s">
        <v>1328</v>
      </c>
      <c r="C341" s="87" t="s">
        <v>454</v>
      </c>
      <c r="D341" s="83" t="s">
        <v>1355</v>
      </c>
      <c r="E341" s="84" t="s">
        <v>1356</v>
      </c>
      <c r="F341" s="83" t="s">
        <v>700</v>
      </c>
      <c r="G341" s="84" t="s">
        <v>99</v>
      </c>
      <c r="H341" s="237" t="s">
        <v>104</v>
      </c>
      <c r="I341" s="237" t="str">
        <f>_xlfn.XLOOKUP(B341,'Tier 4'!B:B,'Tier 4'!C:C)</f>
        <v>Raw Material Production</v>
      </c>
      <c r="J341" s="8" t="s">
        <v>454</v>
      </c>
    </row>
    <row r="342" spans="1:10" ht="363" customHeight="1">
      <c r="A342" s="85" t="s">
        <v>1146</v>
      </c>
      <c r="B342" s="86" t="s">
        <v>1328</v>
      </c>
      <c r="C342" s="87" t="s">
        <v>455</v>
      </c>
      <c r="D342" s="83" t="s">
        <v>1357</v>
      </c>
      <c r="E342" s="84" t="s">
        <v>1358</v>
      </c>
      <c r="F342" s="83" t="s">
        <v>700</v>
      </c>
      <c r="G342" s="84" t="s">
        <v>99</v>
      </c>
      <c r="H342" s="237" t="s">
        <v>104</v>
      </c>
      <c r="I342" s="237" t="str">
        <f>_xlfn.XLOOKUP(B342,'Tier 4'!B:B,'Tier 4'!C:C)</f>
        <v>Raw Material Production</v>
      </c>
      <c r="J342" s="8" t="s">
        <v>455</v>
      </c>
    </row>
    <row r="343" spans="1:10" ht="69">
      <c r="A343" s="85" t="s">
        <v>1146</v>
      </c>
      <c r="B343" s="86" t="s">
        <v>1328</v>
      </c>
      <c r="C343" s="87" t="s">
        <v>456</v>
      </c>
      <c r="D343" s="83" t="s">
        <v>1359</v>
      </c>
      <c r="E343" s="84" t="s">
        <v>1360</v>
      </c>
      <c r="F343" s="83" t="s">
        <v>703</v>
      </c>
      <c r="G343" s="84" t="s">
        <v>99</v>
      </c>
      <c r="H343" s="237" t="s">
        <v>104</v>
      </c>
      <c r="I343" s="237" t="str">
        <f>_xlfn.XLOOKUP(B343,'Tier 4'!B:B,'Tier 4'!C:C)</f>
        <v>Raw Material Production</v>
      </c>
      <c r="J343" s="8" t="s">
        <v>456</v>
      </c>
    </row>
    <row r="344" spans="1:10" ht="92.25" customHeight="1" thickBot="1">
      <c r="A344" s="91" t="s">
        <v>1146</v>
      </c>
      <c r="B344" s="92" t="s">
        <v>1328</v>
      </c>
      <c r="C344" s="93" t="s">
        <v>457</v>
      </c>
      <c r="D344" s="94" t="s">
        <v>1361</v>
      </c>
      <c r="E344" s="94" t="s">
        <v>1362</v>
      </c>
      <c r="F344" s="94" t="s">
        <v>700</v>
      </c>
      <c r="G344" s="95" t="s">
        <v>99</v>
      </c>
      <c r="H344" s="96" t="s">
        <v>104</v>
      </c>
      <c r="I344" s="96" t="str">
        <f>_xlfn.XLOOKUP(B344,'Tier 4'!B:B,'Tier 4'!C:C)</f>
        <v>Raw Material Production</v>
      </c>
      <c r="J344" s="8" t="s">
        <v>457</v>
      </c>
    </row>
    <row r="345" spans="1:10" ht="63" customHeight="1">
      <c r="A345" s="85" t="s">
        <v>1146</v>
      </c>
      <c r="B345" s="86" t="s">
        <v>1363</v>
      </c>
      <c r="C345" s="87" t="s">
        <v>458</v>
      </c>
      <c r="D345" s="83" t="s">
        <v>1364</v>
      </c>
      <c r="E345" s="84" t="s">
        <v>1365</v>
      </c>
      <c r="F345" s="83" t="s">
        <v>703</v>
      </c>
      <c r="G345" s="84" t="s">
        <v>99</v>
      </c>
      <c r="H345" s="237" t="s">
        <v>104</v>
      </c>
      <c r="I345" s="237" t="str">
        <f>_xlfn.XLOOKUP(B345,'Tier 4'!B:B,'Tier 4'!C:C)</f>
        <v>Raw Material Production</v>
      </c>
      <c r="J345" s="8" t="s">
        <v>458</v>
      </c>
    </row>
    <row r="346" spans="1:10" ht="63" customHeight="1">
      <c r="A346" s="85" t="s">
        <v>1146</v>
      </c>
      <c r="B346" s="86" t="s">
        <v>1363</v>
      </c>
      <c r="C346" s="87" t="s">
        <v>459</v>
      </c>
      <c r="D346" s="83" t="s">
        <v>1366</v>
      </c>
      <c r="E346" s="84" t="s">
        <v>1367</v>
      </c>
      <c r="F346" s="83" t="s">
        <v>700</v>
      </c>
      <c r="G346" s="84" t="s">
        <v>99</v>
      </c>
      <c r="H346" s="237" t="s">
        <v>104</v>
      </c>
      <c r="I346" s="237" t="str">
        <f>_xlfn.XLOOKUP(B346,'Tier 4'!B:B,'Tier 4'!C:C)</f>
        <v>Raw Material Production</v>
      </c>
      <c r="J346" s="8" t="s">
        <v>459</v>
      </c>
    </row>
    <row r="347" spans="1:10" ht="124.15">
      <c r="A347" s="85" t="s">
        <v>1146</v>
      </c>
      <c r="B347" s="86" t="s">
        <v>1363</v>
      </c>
      <c r="C347" s="87" t="s">
        <v>460</v>
      </c>
      <c r="D347" s="83" t="s">
        <v>1368</v>
      </c>
      <c r="E347" s="84" t="s">
        <v>1369</v>
      </c>
      <c r="F347" s="83" t="s">
        <v>703</v>
      </c>
      <c r="G347" s="84" t="s">
        <v>99</v>
      </c>
      <c r="H347" s="237" t="s">
        <v>104</v>
      </c>
      <c r="I347" s="237" t="str">
        <f>_xlfn.XLOOKUP(B347,'Tier 4'!B:B,'Tier 4'!C:C)</f>
        <v>Raw Material Production</v>
      </c>
      <c r="J347" s="8" t="s">
        <v>460</v>
      </c>
    </row>
    <row r="348" spans="1:10" ht="108.75" customHeight="1">
      <c r="A348" s="85" t="s">
        <v>1146</v>
      </c>
      <c r="B348" s="86" t="s">
        <v>1363</v>
      </c>
      <c r="C348" s="87" t="s">
        <v>461</v>
      </c>
      <c r="D348" s="83" t="s">
        <v>1370</v>
      </c>
      <c r="E348" s="84" t="s">
        <v>1371</v>
      </c>
      <c r="F348" s="83" t="s">
        <v>703</v>
      </c>
      <c r="G348" s="84" t="s">
        <v>99</v>
      </c>
      <c r="H348" s="237" t="s">
        <v>104</v>
      </c>
      <c r="I348" s="237" t="str">
        <f>_xlfn.XLOOKUP(B348,'Tier 4'!B:B,'Tier 4'!C:C)</f>
        <v>Raw Material Production</v>
      </c>
      <c r="J348" s="8" t="s">
        <v>461</v>
      </c>
    </row>
    <row r="349" spans="1:10" ht="138.6" thickBot="1">
      <c r="A349" s="91" t="s">
        <v>1146</v>
      </c>
      <c r="B349" s="92" t="s">
        <v>1363</v>
      </c>
      <c r="C349" s="93" t="s">
        <v>462</v>
      </c>
      <c r="D349" s="94" t="s">
        <v>1372</v>
      </c>
      <c r="E349" s="95" t="s">
        <v>1373</v>
      </c>
      <c r="F349" s="94" t="s">
        <v>703</v>
      </c>
      <c r="G349" s="95" t="s">
        <v>99</v>
      </c>
      <c r="H349" s="96" t="s">
        <v>104</v>
      </c>
      <c r="I349" s="96" t="str">
        <f>_xlfn.XLOOKUP(B349,'Tier 4'!B:B,'Tier 4'!C:C)</f>
        <v>Raw Material Production</v>
      </c>
      <c r="J349" s="8" t="s">
        <v>462</v>
      </c>
    </row>
    <row r="350" spans="1:10" ht="123" customHeight="1">
      <c r="A350" s="85" t="s">
        <v>1146</v>
      </c>
      <c r="B350" s="86" t="s">
        <v>1374</v>
      </c>
      <c r="C350" s="87" t="s">
        <v>463</v>
      </c>
      <c r="D350" s="83" t="s">
        <v>1375</v>
      </c>
      <c r="E350" s="84" t="s">
        <v>1376</v>
      </c>
      <c r="F350" s="83" t="s">
        <v>703</v>
      </c>
      <c r="G350" s="84" t="s">
        <v>99</v>
      </c>
      <c r="H350" s="245" t="s">
        <v>104</v>
      </c>
      <c r="I350" s="245" t="str">
        <f>_xlfn.XLOOKUP(B350,'Tier 4'!B:B,'Tier 4'!C:C)</f>
        <v>Raw Material Production</v>
      </c>
      <c r="J350" s="8" t="s">
        <v>463</v>
      </c>
    </row>
    <row r="351" spans="1:10" ht="213" customHeight="1">
      <c r="A351" s="85" t="s">
        <v>1146</v>
      </c>
      <c r="B351" s="86" t="s">
        <v>1374</v>
      </c>
      <c r="C351" s="87" t="s">
        <v>464</v>
      </c>
      <c r="D351" s="83" t="s">
        <v>1377</v>
      </c>
      <c r="E351" s="84" t="s">
        <v>1378</v>
      </c>
      <c r="F351" s="83" t="s">
        <v>703</v>
      </c>
      <c r="G351" s="84" t="s">
        <v>99</v>
      </c>
      <c r="H351" s="238" t="s">
        <v>104</v>
      </c>
      <c r="I351" s="238" t="str">
        <f>_xlfn.XLOOKUP(B351,'Tier 4'!B:B,'Tier 4'!C:C)</f>
        <v>Raw Material Production</v>
      </c>
      <c r="J351" s="8" t="s">
        <v>464</v>
      </c>
    </row>
    <row r="352" spans="1:10" ht="56.25" customHeight="1">
      <c r="A352" s="85" t="s">
        <v>1146</v>
      </c>
      <c r="B352" s="86" t="s">
        <v>1374</v>
      </c>
      <c r="C352" s="87" t="s">
        <v>465</v>
      </c>
      <c r="D352" s="83" t="s">
        <v>1379</v>
      </c>
      <c r="E352" s="84" t="s">
        <v>1380</v>
      </c>
      <c r="F352" s="83" t="s">
        <v>703</v>
      </c>
      <c r="G352" s="84" t="s">
        <v>99</v>
      </c>
      <c r="H352" s="238" t="s">
        <v>104</v>
      </c>
      <c r="I352" s="238" t="str">
        <f>_xlfn.XLOOKUP(B352,'Tier 4'!B:B,'Tier 4'!C:C)</f>
        <v>Raw Material Production</v>
      </c>
      <c r="J352" s="8" t="s">
        <v>465</v>
      </c>
    </row>
    <row r="353" spans="1:10" ht="78" customHeight="1">
      <c r="A353" s="85" t="s">
        <v>1146</v>
      </c>
      <c r="B353" s="86" t="s">
        <v>1374</v>
      </c>
      <c r="C353" s="87" t="s">
        <v>466</v>
      </c>
      <c r="D353" s="83" t="s">
        <v>1381</v>
      </c>
      <c r="E353" s="84" t="s">
        <v>1382</v>
      </c>
      <c r="F353" s="83" t="s">
        <v>700</v>
      </c>
      <c r="G353" s="84" t="s">
        <v>99</v>
      </c>
      <c r="H353" s="238" t="s">
        <v>104</v>
      </c>
      <c r="I353" s="238" t="str">
        <f>_xlfn.XLOOKUP(B353,'Tier 4'!B:B,'Tier 4'!C:C)</f>
        <v>Raw Material Production</v>
      </c>
      <c r="J353" s="8" t="s">
        <v>466</v>
      </c>
    </row>
    <row r="354" spans="1:10" ht="78.75" customHeight="1">
      <c r="A354" s="85" t="s">
        <v>1146</v>
      </c>
      <c r="B354" s="86" t="s">
        <v>1374</v>
      </c>
      <c r="C354" s="87" t="s">
        <v>467</v>
      </c>
      <c r="D354" s="83" t="s">
        <v>1383</v>
      </c>
      <c r="E354" s="236" t="s">
        <v>1384</v>
      </c>
      <c r="F354" s="83" t="s">
        <v>700</v>
      </c>
      <c r="G354" s="84" t="s">
        <v>99</v>
      </c>
      <c r="H354" s="237" t="s">
        <v>104</v>
      </c>
      <c r="I354" s="237" t="str">
        <f>_xlfn.XLOOKUP(B354,'Tier 4'!B:B,'Tier 4'!C:C)</f>
        <v>Raw Material Production</v>
      </c>
      <c r="J354" s="8" t="s">
        <v>467</v>
      </c>
    </row>
    <row r="355" spans="1:10" ht="48" customHeight="1">
      <c r="A355" s="85" t="s">
        <v>1146</v>
      </c>
      <c r="B355" s="86" t="s">
        <v>1374</v>
      </c>
      <c r="C355" s="87" t="s">
        <v>468</v>
      </c>
      <c r="D355" s="83" t="s">
        <v>1385</v>
      </c>
      <c r="E355" s="84" t="s">
        <v>1386</v>
      </c>
      <c r="F355" s="83" t="s">
        <v>700</v>
      </c>
      <c r="G355" s="84" t="s">
        <v>99</v>
      </c>
      <c r="H355" s="237" t="s">
        <v>104</v>
      </c>
      <c r="I355" s="237" t="str">
        <f>_xlfn.XLOOKUP(B355,'Tier 4'!B:B,'Tier 4'!C:C)</f>
        <v>Raw Material Production</v>
      </c>
      <c r="J355" s="8" t="s">
        <v>468</v>
      </c>
    </row>
    <row r="356" spans="1:10" ht="161.25" customHeight="1">
      <c r="A356" s="85" t="s">
        <v>1146</v>
      </c>
      <c r="B356" s="86" t="s">
        <v>1374</v>
      </c>
      <c r="C356" s="87" t="s">
        <v>469</v>
      </c>
      <c r="D356" s="83" t="s">
        <v>1387</v>
      </c>
      <c r="E356" s="84" t="s">
        <v>1388</v>
      </c>
      <c r="F356" s="83" t="s">
        <v>703</v>
      </c>
      <c r="G356" s="84" t="s">
        <v>99</v>
      </c>
      <c r="H356" s="237" t="s">
        <v>104</v>
      </c>
      <c r="I356" s="237" t="str">
        <f>_xlfn.XLOOKUP(B356,'Tier 4'!B:B,'Tier 4'!C:C)</f>
        <v>Raw Material Production</v>
      </c>
      <c r="J356" s="8" t="s">
        <v>469</v>
      </c>
    </row>
    <row r="357" spans="1:10" ht="51" customHeight="1">
      <c r="A357" s="85" t="s">
        <v>1146</v>
      </c>
      <c r="B357" s="86" t="s">
        <v>1374</v>
      </c>
      <c r="C357" s="87" t="s">
        <v>470</v>
      </c>
      <c r="D357" s="83" t="s">
        <v>1389</v>
      </c>
      <c r="E357" s="236" t="s">
        <v>1390</v>
      </c>
      <c r="F357" s="83" t="s">
        <v>703</v>
      </c>
      <c r="G357" s="84" t="s">
        <v>99</v>
      </c>
      <c r="H357" s="237" t="s">
        <v>104</v>
      </c>
      <c r="I357" s="237" t="str">
        <f>_xlfn.XLOOKUP(B357,'Tier 4'!B:B,'Tier 4'!C:C)</f>
        <v>Raw Material Production</v>
      </c>
      <c r="J357" s="8" t="s">
        <v>470</v>
      </c>
    </row>
    <row r="358" spans="1:10" ht="231" customHeight="1">
      <c r="A358" s="85" t="s">
        <v>1146</v>
      </c>
      <c r="B358" s="86" t="s">
        <v>1374</v>
      </c>
      <c r="C358" s="87" t="s">
        <v>471</v>
      </c>
      <c r="D358" s="83" t="s">
        <v>1391</v>
      </c>
      <c r="E358" s="236" t="s">
        <v>1392</v>
      </c>
      <c r="F358" s="83" t="s">
        <v>700</v>
      </c>
      <c r="G358" s="84" t="s">
        <v>99</v>
      </c>
      <c r="H358" s="237" t="s">
        <v>104</v>
      </c>
      <c r="I358" s="237" t="str">
        <f>_xlfn.XLOOKUP(B358,'Tier 4'!B:B,'Tier 4'!C:C)</f>
        <v>Raw Material Production</v>
      </c>
      <c r="J358" s="8" t="s">
        <v>471</v>
      </c>
    </row>
    <row r="359" spans="1:10" ht="52.5" customHeight="1">
      <c r="A359" s="85" t="s">
        <v>1146</v>
      </c>
      <c r="B359" s="86" t="s">
        <v>1374</v>
      </c>
      <c r="C359" s="87" t="s">
        <v>472</v>
      </c>
      <c r="D359" s="83" t="s">
        <v>1393</v>
      </c>
      <c r="E359" s="236" t="s">
        <v>1394</v>
      </c>
      <c r="F359" s="83" t="s">
        <v>700</v>
      </c>
      <c r="G359" s="84" t="s">
        <v>99</v>
      </c>
      <c r="H359" s="237" t="s">
        <v>104</v>
      </c>
      <c r="I359" s="237" t="str">
        <f>_xlfn.XLOOKUP(B359,'Tier 4'!B:B,'Tier 4'!C:C)</f>
        <v>Raw Material Production</v>
      </c>
      <c r="J359" s="8" t="s">
        <v>472</v>
      </c>
    </row>
    <row r="360" spans="1:10" ht="110.45">
      <c r="A360" s="85" t="s">
        <v>1146</v>
      </c>
      <c r="B360" s="86" t="s">
        <v>1374</v>
      </c>
      <c r="C360" s="87" t="s">
        <v>473</v>
      </c>
      <c r="D360" s="83" t="s">
        <v>1395</v>
      </c>
      <c r="E360" s="84" t="s">
        <v>1396</v>
      </c>
      <c r="F360" s="83" t="s">
        <v>703</v>
      </c>
      <c r="G360" s="84" t="s">
        <v>99</v>
      </c>
      <c r="H360" s="237" t="s">
        <v>104</v>
      </c>
      <c r="I360" s="237" t="str">
        <f>_xlfn.XLOOKUP(B360,'Tier 4'!B:B,'Tier 4'!C:C)</f>
        <v>Raw Material Production</v>
      </c>
      <c r="J360" s="8" t="s">
        <v>473</v>
      </c>
    </row>
    <row r="361" spans="1:10" ht="55.15">
      <c r="A361" s="85" t="s">
        <v>1146</v>
      </c>
      <c r="B361" s="86" t="s">
        <v>1374</v>
      </c>
      <c r="C361" s="87" t="s">
        <v>474</v>
      </c>
      <c r="D361" s="83" t="s">
        <v>1397</v>
      </c>
      <c r="E361" s="84" t="s">
        <v>1398</v>
      </c>
      <c r="F361" s="83" t="s">
        <v>703</v>
      </c>
      <c r="G361" s="84" t="s">
        <v>99</v>
      </c>
      <c r="H361" s="237" t="s">
        <v>104</v>
      </c>
      <c r="I361" s="237" t="str">
        <f>_xlfn.XLOOKUP(B361,'Tier 4'!B:B,'Tier 4'!C:C)</f>
        <v>Raw Material Production</v>
      </c>
      <c r="J361" s="8" t="s">
        <v>474</v>
      </c>
    </row>
    <row r="362" spans="1:10" ht="50.25" customHeight="1">
      <c r="A362" s="85" t="s">
        <v>1146</v>
      </c>
      <c r="B362" s="86" t="s">
        <v>1374</v>
      </c>
      <c r="C362" s="87" t="s">
        <v>475</v>
      </c>
      <c r="D362" s="83" t="s">
        <v>1399</v>
      </c>
      <c r="E362" s="84" t="s">
        <v>1400</v>
      </c>
      <c r="F362" s="83" t="s">
        <v>703</v>
      </c>
      <c r="G362" s="84" t="s">
        <v>99</v>
      </c>
      <c r="H362" s="237" t="s">
        <v>104</v>
      </c>
      <c r="I362" s="237" t="str">
        <f>_xlfn.XLOOKUP(B362,'Tier 4'!B:B,'Tier 4'!C:C)</f>
        <v>Raw Material Production</v>
      </c>
      <c r="J362" s="8" t="s">
        <v>475</v>
      </c>
    </row>
    <row r="363" spans="1:10" ht="138" customHeight="1">
      <c r="A363" s="85" t="s">
        <v>1146</v>
      </c>
      <c r="B363" s="86" t="s">
        <v>1374</v>
      </c>
      <c r="C363" s="87" t="s">
        <v>476</v>
      </c>
      <c r="D363" s="83" t="s">
        <v>1401</v>
      </c>
      <c r="E363" s="84" t="s">
        <v>1402</v>
      </c>
      <c r="F363" s="83" t="s">
        <v>703</v>
      </c>
      <c r="G363" s="84" t="s">
        <v>367</v>
      </c>
      <c r="H363" s="237" t="s">
        <v>104</v>
      </c>
      <c r="I363" s="237" t="str">
        <f>_xlfn.XLOOKUP(B363,'Tier 4'!B:B,'Tier 4'!C:C)</f>
        <v>Raw Material Production</v>
      </c>
      <c r="J363" s="8" t="s">
        <v>476</v>
      </c>
    </row>
    <row r="364" spans="1:10" ht="79.5" customHeight="1">
      <c r="A364" s="85" t="s">
        <v>1146</v>
      </c>
      <c r="B364" s="86" t="s">
        <v>1374</v>
      </c>
      <c r="C364" s="87" t="s">
        <v>477</v>
      </c>
      <c r="D364" s="83" t="s">
        <v>1403</v>
      </c>
      <c r="E364" s="84" t="s">
        <v>1404</v>
      </c>
      <c r="F364" s="83" t="s">
        <v>703</v>
      </c>
      <c r="G364" s="84" t="s">
        <v>384</v>
      </c>
      <c r="H364" s="237" t="s">
        <v>104</v>
      </c>
      <c r="I364" s="237" t="str">
        <f>_xlfn.XLOOKUP(B364,'Tier 4'!B:B,'Tier 4'!C:C)</f>
        <v>Raw Material Production</v>
      </c>
      <c r="J364" s="8" t="s">
        <v>477</v>
      </c>
    </row>
    <row r="365" spans="1:10" ht="126" customHeight="1">
      <c r="A365" s="85" t="s">
        <v>1146</v>
      </c>
      <c r="B365" s="86" t="s">
        <v>1374</v>
      </c>
      <c r="C365" s="87" t="s">
        <v>478</v>
      </c>
      <c r="D365" s="83" t="s">
        <v>1405</v>
      </c>
      <c r="E365" s="236" t="s">
        <v>1406</v>
      </c>
      <c r="F365" s="83" t="s">
        <v>703</v>
      </c>
      <c r="G365" s="84" t="s">
        <v>367</v>
      </c>
      <c r="H365" s="237" t="s">
        <v>104</v>
      </c>
      <c r="I365" s="237" t="str">
        <f>_xlfn.XLOOKUP(B365,'Tier 4'!B:B,'Tier 4'!C:C)</f>
        <v>Raw Material Production</v>
      </c>
      <c r="J365" s="8" t="s">
        <v>478</v>
      </c>
    </row>
    <row r="366" spans="1:10" ht="60.75" customHeight="1" thickBot="1">
      <c r="A366" s="91" t="s">
        <v>1146</v>
      </c>
      <c r="B366" s="92" t="s">
        <v>1374</v>
      </c>
      <c r="C366" s="93" t="s">
        <v>479</v>
      </c>
      <c r="D366" s="94" t="s">
        <v>1407</v>
      </c>
      <c r="E366" s="246" t="s">
        <v>1408</v>
      </c>
      <c r="F366" s="94" t="s">
        <v>703</v>
      </c>
      <c r="G366" s="95" t="s">
        <v>384</v>
      </c>
      <c r="H366" s="96" t="s">
        <v>104</v>
      </c>
      <c r="I366" s="96" t="str">
        <f>_xlfn.XLOOKUP(B366,'Tier 4'!B:B,'Tier 4'!C:C)</f>
        <v>Raw Material Production</v>
      </c>
      <c r="J366" s="8" t="s">
        <v>479</v>
      </c>
    </row>
    <row r="367" spans="1:10" ht="42.75" customHeight="1">
      <c r="A367" s="85" t="s">
        <v>1146</v>
      </c>
      <c r="B367" s="86" t="s">
        <v>1409</v>
      </c>
      <c r="C367" s="87" t="s">
        <v>480</v>
      </c>
      <c r="D367" s="83" t="s">
        <v>1410</v>
      </c>
      <c r="E367" s="84" t="s">
        <v>1411</v>
      </c>
      <c r="F367" s="83" t="s">
        <v>706</v>
      </c>
      <c r="G367" s="84" t="s">
        <v>99</v>
      </c>
      <c r="H367" s="237" t="s">
        <v>104</v>
      </c>
      <c r="I367" s="237" t="str">
        <f>_xlfn.XLOOKUP(B367,'Tier 4'!B:B,'Tier 4'!C:C)</f>
        <v>Raw Material Production</v>
      </c>
      <c r="J367" s="8" t="s">
        <v>480</v>
      </c>
    </row>
    <row r="368" spans="1:10" ht="114.75" customHeight="1">
      <c r="A368" s="85" t="s">
        <v>1146</v>
      </c>
      <c r="B368" s="86" t="s">
        <v>1409</v>
      </c>
      <c r="C368" s="87" t="s">
        <v>481</v>
      </c>
      <c r="D368" s="83" t="s">
        <v>1412</v>
      </c>
      <c r="E368" s="236" t="s">
        <v>1413</v>
      </c>
      <c r="F368" s="83" t="s">
        <v>700</v>
      </c>
      <c r="G368" s="84" t="s">
        <v>99</v>
      </c>
      <c r="H368" s="237" t="s">
        <v>104</v>
      </c>
      <c r="I368" s="237" t="str">
        <f>_xlfn.XLOOKUP(B368,'Tier 4'!B:B,'Tier 4'!C:C)</f>
        <v>Raw Material Production</v>
      </c>
      <c r="J368" s="8" t="s">
        <v>481</v>
      </c>
    </row>
    <row r="369" spans="1:10" ht="48" customHeight="1">
      <c r="A369" s="85" t="s">
        <v>1146</v>
      </c>
      <c r="B369" s="86" t="s">
        <v>1409</v>
      </c>
      <c r="C369" s="87" t="s">
        <v>482</v>
      </c>
      <c r="D369" s="83" t="s">
        <v>1414</v>
      </c>
      <c r="E369" s="84" t="s">
        <v>1415</v>
      </c>
      <c r="F369" s="83" t="s">
        <v>700</v>
      </c>
      <c r="G369" s="84" t="s">
        <v>99</v>
      </c>
      <c r="H369" s="237" t="s">
        <v>104</v>
      </c>
      <c r="I369" s="237" t="str">
        <f>_xlfn.XLOOKUP(B369,'Tier 4'!B:B,'Tier 4'!C:C)</f>
        <v>Raw Material Production</v>
      </c>
      <c r="J369" s="8" t="s">
        <v>482</v>
      </c>
    </row>
    <row r="370" spans="1:10" ht="63.75" customHeight="1">
      <c r="A370" s="85" t="s">
        <v>1146</v>
      </c>
      <c r="B370" s="86" t="s">
        <v>1409</v>
      </c>
      <c r="C370" s="87" t="s">
        <v>483</v>
      </c>
      <c r="D370" s="83" t="s">
        <v>1416</v>
      </c>
      <c r="E370" s="84" t="s">
        <v>1417</v>
      </c>
      <c r="F370" s="83" t="s">
        <v>700</v>
      </c>
      <c r="G370" s="84" t="s">
        <v>99</v>
      </c>
      <c r="H370" s="237" t="s">
        <v>104</v>
      </c>
      <c r="I370" s="237" t="str">
        <f>_xlfn.XLOOKUP(B370,'Tier 4'!B:B,'Tier 4'!C:C)</f>
        <v>Raw Material Production</v>
      </c>
      <c r="J370" s="8" t="s">
        <v>483</v>
      </c>
    </row>
    <row r="371" spans="1:10" ht="93.75" customHeight="1">
      <c r="A371" s="85" t="s">
        <v>1146</v>
      </c>
      <c r="B371" s="86" t="s">
        <v>1409</v>
      </c>
      <c r="C371" s="87" t="s">
        <v>484</v>
      </c>
      <c r="D371" s="83" t="s">
        <v>1418</v>
      </c>
      <c r="E371" s="84" t="s">
        <v>1419</v>
      </c>
      <c r="F371" s="83" t="s">
        <v>703</v>
      </c>
      <c r="G371" s="84" t="s">
        <v>99</v>
      </c>
      <c r="H371" s="237" t="s">
        <v>104</v>
      </c>
      <c r="I371" s="237" t="str">
        <f>_xlfn.XLOOKUP(B371,'Tier 4'!B:B,'Tier 4'!C:C)</f>
        <v>Raw Material Production</v>
      </c>
      <c r="J371" s="8" t="s">
        <v>484</v>
      </c>
    </row>
    <row r="372" spans="1:10" ht="55.15">
      <c r="A372" s="85" t="s">
        <v>1146</v>
      </c>
      <c r="B372" s="86" t="s">
        <v>1409</v>
      </c>
      <c r="C372" s="87" t="s">
        <v>485</v>
      </c>
      <c r="D372" s="83" t="s">
        <v>1420</v>
      </c>
      <c r="E372" s="84" t="s">
        <v>1421</v>
      </c>
      <c r="F372" s="83" t="s">
        <v>703</v>
      </c>
      <c r="G372" s="84" t="s">
        <v>99</v>
      </c>
      <c r="H372" s="237" t="s">
        <v>104</v>
      </c>
      <c r="I372" s="237" t="str">
        <f>_xlfn.XLOOKUP(B372,'Tier 4'!B:B,'Tier 4'!C:C)</f>
        <v>Raw Material Production</v>
      </c>
      <c r="J372" s="8" t="s">
        <v>485</v>
      </c>
    </row>
    <row r="373" spans="1:10" ht="48" customHeight="1">
      <c r="A373" s="85" t="s">
        <v>1146</v>
      </c>
      <c r="B373" s="86" t="s">
        <v>1409</v>
      </c>
      <c r="C373" s="87" t="s">
        <v>486</v>
      </c>
      <c r="D373" s="83" t="s">
        <v>1422</v>
      </c>
      <c r="E373" s="84" t="s">
        <v>1423</v>
      </c>
      <c r="F373" s="83" t="s">
        <v>700</v>
      </c>
      <c r="G373" s="84" t="s">
        <v>99</v>
      </c>
      <c r="H373" s="237" t="s">
        <v>104</v>
      </c>
      <c r="I373" s="237" t="str">
        <f>_xlfn.XLOOKUP(B373,'Tier 4'!B:B,'Tier 4'!C:C)</f>
        <v>Raw Material Production</v>
      </c>
      <c r="J373" s="8" t="s">
        <v>486</v>
      </c>
    </row>
    <row r="374" spans="1:10" ht="64.5" customHeight="1">
      <c r="A374" s="85" t="s">
        <v>1146</v>
      </c>
      <c r="B374" s="86" t="s">
        <v>1409</v>
      </c>
      <c r="C374" s="87" t="s">
        <v>487</v>
      </c>
      <c r="D374" s="83" t="s">
        <v>1424</v>
      </c>
      <c r="E374" s="84" t="s">
        <v>1425</v>
      </c>
      <c r="F374" s="83" t="s">
        <v>703</v>
      </c>
      <c r="G374" s="84" t="s">
        <v>99</v>
      </c>
      <c r="H374" s="237" t="s">
        <v>104</v>
      </c>
      <c r="I374" s="237" t="str">
        <f>_xlfn.XLOOKUP(B374,'Tier 4'!B:B,'Tier 4'!C:C)</f>
        <v>Raw Material Production</v>
      </c>
      <c r="J374" s="8" t="s">
        <v>487</v>
      </c>
    </row>
    <row r="375" spans="1:10" ht="45.75" customHeight="1">
      <c r="A375" s="85" t="s">
        <v>1146</v>
      </c>
      <c r="B375" s="86" t="s">
        <v>1409</v>
      </c>
      <c r="C375" s="87" t="s">
        <v>488</v>
      </c>
      <c r="D375" s="83" t="s">
        <v>1426</v>
      </c>
      <c r="E375" s="236" t="s">
        <v>1427</v>
      </c>
      <c r="F375" s="83" t="s">
        <v>703</v>
      </c>
      <c r="G375" s="84" t="s">
        <v>99</v>
      </c>
      <c r="H375" s="237" t="s">
        <v>104</v>
      </c>
      <c r="I375" s="237" t="str">
        <f>_xlfn.XLOOKUP(B375,'Tier 4'!B:B,'Tier 4'!C:C)</f>
        <v>Raw Material Production</v>
      </c>
      <c r="J375" s="8" t="s">
        <v>488</v>
      </c>
    </row>
    <row r="376" spans="1:10" ht="151.9">
      <c r="A376" s="85" t="s">
        <v>1146</v>
      </c>
      <c r="B376" s="86" t="s">
        <v>1409</v>
      </c>
      <c r="C376" s="87" t="s">
        <v>489</v>
      </c>
      <c r="D376" s="83" t="s">
        <v>1428</v>
      </c>
      <c r="E376" s="84" t="s">
        <v>1429</v>
      </c>
      <c r="F376" s="83" t="s">
        <v>700</v>
      </c>
      <c r="G376" s="84" t="s">
        <v>99</v>
      </c>
      <c r="H376" s="237" t="s">
        <v>104</v>
      </c>
      <c r="I376" s="237" t="str">
        <f>_xlfn.XLOOKUP(B376,'Tier 4'!B:B,'Tier 4'!C:C)</f>
        <v>Raw Material Production</v>
      </c>
      <c r="J376" s="8" t="s">
        <v>489</v>
      </c>
    </row>
    <row r="377" spans="1:10" ht="123" customHeight="1">
      <c r="A377" s="85" t="s">
        <v>1146</v>
      </c>
      <c r="B377" s="86" t="s">
        <v>1409</v>
      </c>
      <c r="C377" s="87" t="s">
        <v>490</v>
      </c>
      <c r="D377" s="83" t="s">
        <v>1430</v>
      </c>
      <c r="E377" s="84" t="s">
        <v>1431</v>
      </c>
      <c r="F377" s="83" t="s">
        <v>703</v>
      </c>
      <c r="G377" s="84" t="s">
        <v>99</v>
      </c>
      <c r="H377" s="237" t="s">
        <v>104</v>
      </c>
      <c r="I377" s="237" t="str">
        <f>_xlfn.XLOOKUP(B377,'Tier 4'!B:B,'Tier 4'!C:C)</f>
        <v>Raw Material Production</v>
      </c>
      <c r="J377" s="8" t="s">
        <v>490</v>
      </c>
    </row>
    <row r="378" spans="1:10" ht="63" customHeight="1">
      <c r="A378" s="85" t="s">
        <v>1146</v>
      </c>
      <c r="B378" s="86" t="s">
        <v>1409</v>
      </c>
      <c r="C378" s="87" t="s">
        <v>491</v>
      </c>
      <c r="D378" s="83" t="s">
        <v>1432</v>
      </c>
      <c r="E378" s="84" t="s">
        <v>1433</v>
      </c>
      <c r="F378" s="83" t="s">
        <v>706</v>
      </c>
      <c r="G378" s="84" t="s">
        <v>99</v>
      </c>
      <c r="H378" s="237" t="s">
        <v>104</v>
      </c>
      <c r="I378" s="237" t="str">
        <f>_xlfn.XLOOKUP(B378,'Tier 4'!B:B,'Tier 4'!C:C)</f>
        <v>Raw Material Production</v>
      </c>
      <c r="J378" s="8" t="s">
        <v>491</v>
      </c>
    </row>
    <row r="379" spans="1:10" ht="48.75" customHeight="1">
      <c r="A379" s="85" t="s">
        <v>1146</v>
      </c>
      <c r="B379" s="86" t="s">
        <v>1409</v>
      </c>
      <c r="C379" s="87" t="s">
        <v>492</v>
      </c>
      <c r="D379" s="83" t="s">
        <v>1434</v>
      </c>
      <c r="E379" s="84" t="s">
        <v>1435</v>
      </c>
      <c r="F379" s="83" t="s">
        <v>700</v>
      </c>
      <c r="G379" s="84" t="s">
        <v>99</v>
      </c>
      <c r="H379" s="237" t="s">
        <v>104</v>
      </c>
      <c r="I379" s="237" t="str">
        <f>_xlfn.XLOOKUP(B379,'Tier 4'!B:B,'Tier 4'!C:C)</f>
        <v>Raw Material Production</v>
      </c>
      <c r="J379" s="8" t="s">
        <v>492</v>
      </c>
    </row>
    <row r="380" spans="1:10" ht="55.15">
      <c r="A380" s="85" t="s">
        <v>1146</v>
      </c>
      <c r="B380" s="86" t="s">
        <v>1409</v>
      </c>
      <c r="C380" s="87" t="s">
        <v>493</v>
      </c>
      <c r="D380" s="83" t="s">
        <v>1436</v>
      </c>
      <c r="E380" s="84" t="s">
        <v>1437</v>
      </c>
      <c r="F380" s="83" t="s">
        <v>703</v>
      </c>
      <c r="G380" s="84" t="s">
        <v>99</v>
      </c>
      <c r="H380" s="237" t="s">
        <v>104</v>
      </c>
      <c r="I380" s="237" t="str">
        <f>_xlfn.XLOOKUP(B380,'Tier 4'!B:B,'Tier 4'!C:C)</f>
        <v>Raw Material Production</v>
      </c>
      <c r="J380" s="8" t="s">
        <v>493</v>
      </c>
    </row>
    <row r="381" spans="1:10" ht="96.6">
      <c r="A381" s="85" t="s">
        <v>1146</v>
      </c>
      <c r="B381" s="86" t="s">
        <v>1409</v>
      </c>
      <c r="C381" s="87" t="s">
        <v>494</v>
      </c>
      <c r="D381" s="83" t="s">
        <v>1438</v>
      </c>
      <c r="E381" s="84" t="s">
        <v>1439</v>
      </c>
      <c r="F381" s="83" t="s">
        <v>703</v>
      </c>
      <c r="G381" s="84" t="s">
        <v>99</v>
      </c>
      <c r="H381" s="237" t="s">
        <v>104</v>
      </c>
      <c r="I381" s="237" t="str">
        <f>_xlfn.XLOOKUP(B381,'Tier 4'!B:B,'Tier 4'!C:C)</f>
        <v>Raw Material Production</v>
      </c>
      <c r="J381" s="8" t="s">
        <v>494</v>
      </c>
    </row>
    <row r="382" spans="1:10" ht="48" customHeight="1">
      <c r="A382" s="85" t="s">
        <v>1146</v>
      </c>
      <c r="B382" s="86" t="s">
        <v>1409</v>
      </c>
      <c r="C382" s="87" t="s">
        <v>495</v>
      </c>
      <c r="D382" s="83" t="s">
        <v>1440</v>
      </c>
      <c r="E382" s="84" t="s">
        <v>1441</v>
      </c>
      <c r="F382" s="83" t="s">
        <v>703</v>
      </c>
      <c r="G382" s="84" t="s">
        <v>99</v>
      </c>
      <c r="H382" s="237" t="s">
        <v>104</v>
      </c>
      <c r="I382" s="237" t="str">
        <f>_xlfn.XLOOKUP(B382,'Tier 4'!B:B,'Tier 4'!C:C)</f>
        <v>Raw Material Production</v>
      </c>
      <c r="J382" s="8" t="s">
        <v>495</v>
      </c>
    </row>
    <row r="383" spans="1:10" ht="49.5" customHeight="1">
      <c r="A383" s="85" t="s">
        <v>1146</v>
      </c>
      <c r="B383" s="86" t="s">
        <v>1409</v>
      </c>
      <c r="C383" s="87" t="s">
        <v>496</v>
      </c>
      <c r="D383" s="83" t="s">
        <v>1442</v>
      </c>
      <c r="E383" s="84" t="s">
        <v>1443</v>
      </c>
      <c r="F383" s="83" t="s">
        <v>703</v>
      </c>
      <c r="G383" s="84" t="s">
        <v>99</v>
      </c>
      <c r="H383" s="237" t="s">
        <v>104</v>
      </c>
      <c r="I383" s="237" t="str">
        <f>_xlfn.XLOOKUP(B383,'Tier 4'!B:B,'Tier 4'!C:C)</f>
        <v>Raw Material Production</v>
      </c>
      <c r="J383" s="8" t="s">
        <v>496</v>
      </c>
    </row>
    <row r="384" spans="1:10" ht="111" thickBot="1">
      <c r="A384" s="91" t="s">
        <v>1146</v>
      </c>
      <c r="B384" s="92" t="s">
        <v>1409</v>
      </c>
      <c r="C384" s="93" t="s">
        <v>497</v>
      </c>
      <c r="D384" s="94" t="s">
        <v>1444</v>
      </c>
      <c r="E384" s="94" t="s">
        <v>1445</v>
      </c>
      <c r="F384" s="94" t="s">
        <v>706</v>
      </c>
      <c r="G384" s="95" t="s">
        <v>99</v>
      </c>
      <c r="H384" s="96" t="s">
        <v>104</v>
      </c>
      <c r="I384" s="96" t="str">
        <f>_xlfn.XLOOKUP(B384,'Tier 4'!B:B,'Tier 4'!C:C)</f>
        <v>Raw Material Production</v>
      </c>
      <c r="J384" s="8" t="s">
        <v>497</v>
      </c>
    </row>
    <row r="385" spans="1:10" ht="55.15">
      <c r="A385" s="85" t="s">
        <v>1146</v>
      </c>
      <c r="B385" s="86" t="s">
        <v>1446</v>
      </c>
      <c r="C385" s="87" t="s">
        <v>498</v>
      </c>
      <c r="D385" s="83" t="s">
        <v>1447</v>
      </c>
      <c r="E385" s="84" t="s">
        <v>1448</v>
      </c>
      <c r="F385" s="83" t="s">
        <v>706</v>
      </c>
      <c r="G385" s="84" t="s">
        <v>99</v>
      </c>
      <c r="H385" s="237" t="s">
        <v>104</v>
      </c>
      <c r="I385" s="237" t="str">
        <f>_xlfn.XLOOKUP(B385,'Tier 4'!B:B,'Tier 4'!C:C)</f>
        <v>Raw Material Production</v>
      </c>
      <c r="J385" s="8" t="s">
        <v>498</v>
      </c>
    </row>
    <row r="386" spans="1:10" ht="48.75" customHeight="1">
      <c r="A386" s="85" t="s">
        <v>1146</v>
      </c>
      <c r="B386" s="86" t="s">
        <v>1446</v>
      </c>
      <c r="C386" s="87" t="s">
        <v>499</v>
      </c>
      <c r="D386" s="83" t="s">
        <v>1449</v>
      </c>
      <c r="E386" s="84" t="s">
        <v>1450</v>
      </c>
      <c r="F386" s="83" t="s">
        <v>703</v>
      </c>
      <c r="G386" s="84" t="s">
        <v>99</v>
      </c>
      <c r="H386" s="237" t="s">
        <v>104</v>
      </c>
      <c r="I386" s="237" t="str">
        <f>_xlfn.XLOOKUP(B386,'Tier 4'!B:B,'Tier 4'!C:C)</f>
        <v>Raw Material Production</v>
      </c>
      <c r="J386" s="8" t="s">
        <v>499</v>
      </c>
    </row>
    <row r="387" spans="1:10" ht="55.15">
      <c r="A387" s="85" t="s">
        <v>1146</v>
      </c>
      <c r="B387" s="86" t="s">
        <v>1446</v>
      </c>
      <c r="C387" s="87" t="s">
        <v>500</v>
      </c>
      <c r="D387" s="83" t="s">
        <v>1451</v>
      </c>
      <c r="E387" s="84" t="s">
        <v>1452</v>
      </c>
      <c r="F387" s="83" t="s">
        <v>703</v>
      </c>
      <c r="G387" s="84" t="s">
        <v>99</v>
      </c>
      <c r="H387" s="237" t="s">
        <v>104</v>
      </c>
      <c r="I387" s="237" t="str">
        <f>_xlfn.XLOOKUP(B387,'Tier 4'!B:B,'Tier 4'!C:C)</f>
        <v>Raw Material Production</v>
      </c>
      <c r="J387" s="8" t="s">
        <v>500</v>
      </c>
    </row>
    <row r="388" spans="1:10" ht="82.9">
      <c r="A388" s="85" t="s">
        <v>1146</v>
      </c>
      <c r="B388" s="86" t="s">
        <v>1446</v>
      </c>
      <c r="C388" s="87" t="s">
        <v>501</v>
      </c>
      <c r="D388" s="83" t="s">
        <v>1453</v>
      </c>
      <c r="E388" s="84" t="s">
        <v>1454</v>
      </c>
      <c r="F388" s="83" t="s">
        <v>703</v>
      </c>
      <c r="G388" s="84" t="s">
        <v>99</v>
      </c>
      <c r="H388" s="237" t="s">
        <v>104</v>
      </c>
      <c r="I388" s="237" t="str">
        <f>_xlfn.XLOOKUP(B388,'Tier 4'!B:B,'Tier 4'!C:C)</f>
        <v>Raw Material Production</v>
      </c>
      <c r="J388" s="8" t="s">
        <v>501</v>
      </c>
    </row>
    <row r="389" spans="1:10" ht="56.25" customHeight="1">
      <c r="A389" s="85" t="s">
        <v>1146</v>
      </c>
      <c r="B389" s="86" t="s">
        <v>1446</v>
      </c>
      <c r="C389" s="87" t="s">
        <v>502</v>
      </c>
      <c r="D389" s="83" t="s">
        <v>1455</v>
      </c>
      <c r="E389" s="84" t="s">
        <v>1456</v>
      </c>
      <c r="F389" s="83" t="s">
        <v>703</v>
      </c>
      <c r="G389" s="84" t="s">
        <v>99</v>
      </c>
      <c r="H389" s="237" t="s">
        <v>104</v>
      </c>
      <c r="I389" s="237" t="str">
        <f>_xlfn.XLOOKUP(B389,'Tier 4'!B:B,'Tier 4'!C:C)</f>
        <v>Raw Material Production</v>
      </c>
      <c r="J389" s="8" t="s">
        <v>502</v>
      </c>
    </row>
    <row r="390" spans="1:10" ht="69">
      <c r="A390" s="85" t="s">
        <v>1146</v>
      </c>
      <c r="B390" s="86" t="s">
        <v>1446</v>
      </c>
      <c r="C390" s="87" t="s">
        <v>503</v>
      </c>
      <c r="D390" s="83" t="s">
        <v>1457</v>
      </c>
      <c r="E390" s="84" t="s">
        <v>1458</v>
      </c>
      <c r="F390" s="83" t="s">
        <v>703</v>
      </c>
      <c r="G390" s="84" t="s">
        <v>99</v>
      </c>
      <c r="H390" s="237" t="s">
        <v>104</v>
      </c>
      <c r="I390" s="237" t="str">
        <f>_xlfn.XLOOKUP(B390,'Tier 4'!B:B,'Tier 4'!C:C)</f>
        <v>Raw Material Production</v>
      </c>
      <c r="J390" s="8" t="s">
        <v>503</v>
      </c>
    </row>
    <row r="391" spans="1:10" ht="78.75" customHeight="1">
      <c r="A391" s="85" t="s">
        <v>1146</v>
      </c>
      <c r="B391" s="86" t="s">
        <v>1446</v>
      </c>
      <c r="C391" s="87" t="s">
        <v>504</v>
      </c>
      <c r="D391" s="83" t="s">
        <v>1459</v>
      </c>
      <c r="E391" s="84" t="s">
        <v>1460</v>
      </c>
      <c r="F391" s="83" t="s">
        <v>703</v>
      </c>
      <c r="G391" s="84" t="s">
        <v>99</v>
      </c>
      <c r="H391" s="237" t="s">
        <v>104</v>
      </c>
      <c r="I391" s="237" t="str">
        <f>_xlfn.XLOOKUP(B391,'Tier 4'!B:B,'Tier 4'!C:C)</f>
        <v>Raw Material Production</v>
      </c>
      <c r="J391" s="8" t="s">
        <v>504</v>
      </c>
    </row>
    <row r="392" spans="1:10" ht="62.25" customHeight="1">
      <c r="A392" s="85" t="s">
        <v>1146</v>
      </c>
      <c r="B392" s="86" t="s">
        <v>1446</v>
      </c>
      <c r="C392" s="87" t="s">
        <v>505</v>
      </c>
      <c r="D392" s="83" t="s">
        <v>1461</v>
      </c>
      <c r="E392" s="84" t="s">
        <v>1462</v>
      </c>
      <c r="F392" s="83" t="s">
        <v>703</v>
      </c>
      <c r="G392" s="84" t="s">
        <v>99</v>
      </c>
      <c r="H392" s="237" t="s">
        <v>104</v>
      </c>
      <c r="I392" s="237" t="str">
        <f>_xlfn.XLOOKUP(B392,'Tier 4'!B:B,'Tier 4'!C:C)</f>
        <v>Raw Material Production</v>
      </c>
      <c r="J392" s="8" t="s">
        <v>505</v>
      </c>
    </row>
    <row r="393" spans="1:10" ht="62.25" customHeight="1">
      <c r="A393" s="85" t="s">
        <v>1146</v>
      </c>
      <c r="B393" s="86" t="s">
        <v>1446</v>
      </c>
      <c r="C393" s="87" t="s">
        <v>506</v>
      </c>
      <c r="D393" s="83" t="s">
        <v>1463</v>
      </c>
      <c r="E393" s="84" t="s">
        <v>1464</v>
      </c>
      <c r="F393" s="83" t="s">
        <v>700</v>
      </c>
      <c r="G393" s="84" t="s">
        <v>99</v>
      </c>
      <c r="H393" s="237" t="s">
        <v>104</v>
      </c>
      <c r="I393" s="237" t="str">
        <f>_xlfn.XLOOKUP(B393,'Tier 4'!B:B,'Tier 4'!C:C)</f>
        <v>Raw Material Production</v>
      </c>
      <c r="J393" s="8" t="s">
        <v>506</v>
      </c>
    </row>
    <row r="394" spans="1:10" ht="61.5" customHeight="1">
      <c r="A394" s="85" t="s">
        <v>1146</v>
      </c>
      <c r="B394" s="86" t="s">
        <v>1446</v>
      </c>
      <c r="C394" s="87" t="s">
        <v>507</v>
      </c>
      <c r="D394" s="83" t="s">
        <v>1465</v>
      </c>
      <c r="E394" s="84" t="s">
        <v>1466</v>
      </c>
      <c r="F394" s="83" t="s">
        <v>700</v>
      </c>
      <c r="G394" s="84" t="s">
        <v>99</v>
      </c>
      <c r="H394" s="237" t="s">
        <v>104</v>
      </c>
      <c r="I394" s="237" t="str">
        <f>_xlfn.XLOOKUP(B394,'Tier 4'!B:B,'Tier 4'!C:C)</f>
        <v>Raw Material Production</v>
      </c>
      <c r="J394" s="8" t="s">
        <v>507</v>
      </c>
    </row>
    <row r="395" spans="1:10" ht="47.25" customHeight="1">
      <c r="A395" s="85" t="s">
        <v>1146</v>
      </c>
      <c r="B395" s="86" t="s">
        <v>1446</v>
      </c>
      <c r="C395" s="87" t="s">
        <v>508</v>
      </c>
      <c r="D395" s="83" t="s">
        <v>1467</v>
      </c>
      <c r="E395" s="84" t="s">
        <v>1468</v>
      </c>
      <c r="F395" s="83" t="s">
        <v>703</v>
      </c>
      <c r="G395" s="84" t="s">
        <v>99</v>
      </c>
      <c r="H395" s="237" t="s">
        <v>104</v>
      </c>
      <c r="I395" s="237" t="str">
        <f>_xlfn.XLOOKUP(B395,'Tier 4'!B:B,'Tier 4'!C:C)</f>
        <v>Raw Material Production</v>
      </c>
      <c r="J395" s="8" t="s">
        <v>508</v>
      </c>
    </row>
    <row r="396" spans="1:10" ht="165.6">
      <c r="A396" s="85" t="s">
        <v>1146</v>
      </c>
      <c r="B396" s="86" t="s">
        <v>1446</v>
      </c>
      <c r="C396" s="87" t="s">
        <v>509</v>
      </c>
      <c r="D396" s="83" t="s">
        <v>1469</v>
      </c>
      <c r="E396" s="84" t="s">
        <v>1470</v>
      </c>
      <c r="F396" s="83" t="s">
        <v>703</v>
      </c>
      <c r="G396" s="84" t="s">
        <v>99</v>
      </c>
      <c r="H396" s="237" t="s">
        <v>104</v>
      </c>
      <c r="I396" s="237" t="str">
        <f>_xlfn.XLOOKUP(B396,'Tier 4'!B:B,'Tier 4'!C:C)</f>
        <v>Raw Material Production</v>
      </c>
      <c r="J396" s="8" t="s">
        <v>509</v>
      </c>
    </row>
    <row r="397" spans="1:10" ht="78.75" customHeight="1">
      <c r="A397" s="85" t="s">
        <v>1146</v>
      </c>
      <c r="B397" s="86" t="s">
        <v>1446</v>
      </c>
      <c r="C397" s="87" t="s">
        <v>510</v>
      </c>
      <c r="D397" s="83" t="s">
        <v>1471</v>
      </c>
      <c r="E397" s="84" t="s">
        <v>1472</v>
      </c>
      <c r="F397" s="83" t="s">
        <v>703</v>
      </c>
      <c r="G397" s="84" t="s">
        <v>367</v>
      </c>
      <c r="H397" s="237" t="s">
        <v>104</v>
      </c>
      <c r="I397" s="237" t="str">
        <f>_xlfn.XLOOKUP(B397,'Tier 4'!B:B,'Tier 4'!C:C)</f>
        <v>Raw Material Production</v>
      </c>
      <c r="J397" s="8" t="s">
        <v>510</v>
      </c>
    </row>
    <row r="398" spans="1:10" ht="124.15">
      <c r="A398" s="85" t="s">
        <v>1146</v>
      </c>
      <c r="B398" s="86" t="s">
        <v>1446</v>
      </c>
      <c r="C398" s="87" t="s">
        <v>511</v>
      </c>
      <c r="D398" s="83" t="s">
        <v>1473</v>
      </c>
      <c r="E398" s="84" t="s">
        <v>1474</v>
      </c>
      <c r="F398" s="83" t="s">
        <v>703</v>
      </c>
      <c r="G398" s="84" t="s">
        <v>384</v>
      </c>
      <c r="H398" s="237" t="s">
        <v>104</v>
      </c>
      <c r="I398" s="237" t="str">
        <f>_xlfn.XLOOKUP(B398,'Tier 4'!B:B,'Tier 4'!C:C)</f>
        <v>Raw Material Production</v>
      </c>
      <c r="J398" s="8" t="s">
        <v>511</v>
      </c>
    </row>
    <row r="399" spans="1:10" ht="168.75" customHeight="1">
      <c r="A399" s="85" t="s">
        <v>1146</v>
      </c>
      <c r="B399" s="86" t="s">
        <v>1446</v>
      </c>
      <c r="C399" s="87" t="s">
        <v>512</v>
      </c>
      <c r="D399" s="83" t="s">
        <v>1475</v>
      </c>
      <c r="E399" s="84" t="s">
        <v>1476</v>
      </c>
      <c r="F399" s="83" t="s">
        <v>700</v>
      </c>
      <c r="G399" s="84" t="s">
        <v>99</v>
      </c>
      <c r="H399" s="237" t="s">
        <v>104</v>
      </c>
      <c r="I399" s="237" t="str">
        <f>_xlfn.XLOOKUP(B399,'Tier 4'!B:B,'Tier 4'!C:C)</f>
        <v>Raw Material Production</v>
      </c>
      <c r="J399" s="8" t="s">
        <v>512</v>
      </c>
    </row>
    <row r="400" spans="1:10" ht="288" customHeight="1">
      <c r="A400" s="85" t="s">
        <v>1146</v>
      </c>
      <c r="B400" s="86" t="s">
        <v>1446</v>
      </c>
      <c r="C400" s="87" t="s">
        <v>513</v>
      </c>
      <c r="D400" s="83" t="s">
        <v>1477</v>
      </c>
      <c r="E400" s="84" t="s">
        <v>1478</v>
      </c>
      <c r="F400" s="83" t="s">
        <v>703</v>
      </c>
      <c r="G400" s="84" t="s">
        <v>99</v>
      </c>
      <c r="H400" s="237" t="s">
        <v>104</v>
      </c>
      <c r="I400" s="237" t="str">
        <f>_xlfn.XLOOKUP(B400,'Tier 4'!B:B,'Tier 4'!C:C)</f>
        <v>Raw Material Production</v>
      </c>
      <c r="J400" s="8" t="s">
        <v>513</v>
      </c>
    </row>
    <row r="401" spans="1:10" ht="183.75" customHeight="1">
      <c r="A401" s="85" t="s">
        <v>1146</v>
      </c>
      <c r="B401" s="86" t="s">
        <v>1446</v>
      </c>
      <c r="C401" s="87" t="s">
        <v>514</v>
      </c>
      <c r="D401" s="83" t="s">
        <v>1479</v>
      </c>
      <c r="E401" s="84" t="s">
        <v>1480</v>
      </c>
      <c r="F401" s="83" t="s">
        <v>703</v>
      </c>
      <c r="G401" s="84" t="s">
        <v>99</v>
      </c>
      <c r="H401" s="237" t="s">
        <v>104</v>
      </c>
      <c r="I401" s="237" t="str">
        <f>_xlfn.XLOOKUP(B401,'Tier 4'!B:B,'Tier 4'!C:C)</f>
        <v>Raw Material Production</v>
      </c>
      <c r="J401" s="8" t="s">
        <v>514</v>
      </c>
    </row>
    <row r="402" spans="1:10" ht="138" customHeight="1">
      <c r="A402" s="85" t="s">
        <v>1146</v>
      </c>
      <c r="B402" s="86" t="s">
        <v>1446</v>
      </c>
      <c r="C402" s="87" t="s">
        <v>515</v>
      </c>
      <c r="D402" s="83" t="s">
        <v>1481</v>
      </c>
      <c r="E402" s="84" t="s">
        <v>1482</v>
      </c>
      <c r="F402" s="83" t="s">
        <v>703</v>
      </c>
      <c r="G402" s="84" t="s">
        <v>99</v>
      </c>
      <c r="H402" s="237" t="s">
        <v>104</v>
      </c>
      <c r="I402" s="237" t="str">
        <f>_xlfn.XLOOKUP(B402,'Tier 4'!B:B,'Tier 4'!C:C)</f>
        <v>Raw Material Production</v>
      </c>
      <c r="J402" s="8" t="s">
        <v>515</v>
      </c>
    </row>
    <row r="403" spans="1:10" ht="93" customHeight="1">
      <c r="A403" s="85" t="s">
        <v>1146</v>
      </c>
      <c r="B403" s="86" t="s">
        <v>1446</v>
      </c>
      <c r="C403" s="87" t="s">
        <v>516</v>
      </c>
      <c r="D403" s="83" t="s">
        <v>1483</v>
      </c>
      <c r="E403" s="236" t="s">
        <v>1484</v>
      </c>
      <c r="F403" s="83" t="s">
        <v>700</v>
      </c>
      <c r="G403" s="84" t="s">
        <v>99</v>
      </c>
      <c r="H403" s="237" t="s">
        <v>104</v>
      </c>
      <c r="I403" s="237" t="str">
        <f>_xlfn.XLOOKUP(B403,'Tier 4'!B:B,'Tier 4'!C:C)</f>
        <v>Raw Material Production</v>
      </c>
      <c r="J403" s="8" t="s">
        <v>516</v>
      </c>
    </row>
    <row r="404" spans="1:10" ht="183" customHeight="1">
      <c r="A404" s="85" t="s">
        <v>1146</v>
      </c>
      <c r="B404" s="86" t="s">
        <v>1446</v>
      </c>
      <c r="C404" s="87" t="s">
        <v>517</v>
      </c>
      <c r="D404" s="83" t="s">
        <v>1485</v>
      </c>
      <c r="E404" s="84" t="s">
        <v>1486</v>
      </c>
      <c r="F404" s="83" t="s">
        <v>700</v>
      </c>
      <c r="G404" s="84" t="s">
        <v>367</v>
      </c>
      <c r="H404" s="237" t="s">
        <v>104</v>
      </c>
      <c r="I404" s="237" t="str">
        <f>_xlfn.XLOOKUP(B404,'Tier 4'!B:B,'Tier 4'!C:C)</f>
        <v>Raw Material Production</v>
      </c>
      <c r="J404" s="8" t="s">
        <v>517</v>
      </c>
    </row>
    <row r="405" spans="1:10" ht="93" customHeight="1">
      <c r="A405" s="85" t="s">
        <v>1146</v>
      </c>
      <c r="B405" s="86" t="s">
        <v>1446</v>
      </c>
      <c r="C405" s="87" t="s">
        <v>518</v>
      </c>
      <c r="D405" s="83" t="s">
        <v>1487</v>
      </c>
      <c r="E405" s="84" t="s">
        <v>1488</v>
      </c>
      <c r="F405" s="83" t="s">
        <v>700</v>
      </c>
      <c r="G405" s="84" t="s">
        <v>384</v>
      </c>
      <c r="H405" s="237" t="s">
        <v>104</v>
      </c>
      <c r="I405" s="237" t="str">
        <f>_xlfn.XLOOKUP(B405,'Tier 4'!B:B,'Tier 4'!C:C)</f>
        <v>Raw Material Production</v>
      </c>
      <c r="J405" s="8" t="s">
        <v>518</v>
      </c>
    </row>
    <row r="406" spans="1:10" ht="78" customHeight="1">
      <c r="A406" s="85" t="s">
        <v>1146</v>
      </c>
      <c r="B406" s="86" t="s">
        <v>1446</v>
      </c>
      <c r="C406" s="87" t="s">
        <v>519</v>
      </c>
      <c r="D406" s="83" t="s">
        <v>1489</v>
      </c>
      <c r="E406" s="84" t="s">
        <v>1490</v>
      </c>
      <c r="F406" s="83" t="s">
        <v>700</v>
      </c>
      <c r="G406" s="84" t="s">
        <v>384</v>
      </c>
      <c r="H406" s="237" t="s">
        <v>104</v>
      </c>
      <c r="I406" s="237" t="str">
        <f>_xlfn.XLOOKUP(B406,'Tier 4'!B:B,'Tier 4'!C:C)</f>
        <v>Raw Material Production</v>
      </c>
      <c r="J406" s="8" t="s">
        <v>519</v>
      </c>
    </row>
    <row r="407" spans="1:10" ht="153" customHeight="1">
      <c r="A407" s="85" t="s">
        <v>1146</v>
      </c>
      <c r="B407" s="86" t="s">
        <v>1446</v>
      </c>
      <c r="C407" s="87" t="s">
        <v>520</v>
      </c>
      <c r="D407" s="98" t="s">
        <v>1491</v>
      </c>
      <c r="E407" s="98" t="s">
        <v>1492</v>
      </c>
      <c r="F407" s="98" t="s">
        <v>700</v>
      </c>
      <c r="G407" s="84" t="s">
        <v>99</v>
      </c>
      <c r="H407" s="238" t="s">
        <v>104</v>
      </c>
      <c r="I407" s="238" t="str">
        <f>_xlfn.XLOOKUP(B407,'Tier 4'!B:B,'Tier 4'!C:C)</f>
        <v>Raw Material Production</v>
      </c>
      <c r="J407" s="8" t="s">
        <v>520</v>
      </c>
    </row>
    <row r="408" spans="1:10" ht="182.25" customHeight="1">
      <c r="A408" s="85" t="s">
        <v>1146</v>
      </c>
      <c r="B408" s="86" t="s">
        <v>1446</v>
      </c>
      <c r="C408" s="87" t="s">
        <v>521</v>
      </c>
      <c r="D408" s="98" t="s">
        <v>1493</v>
      </c>
      <c r="E408" s="247" t="s">
        <v>1494</v>
      </c>
      <c r="F408" s="98" t="s">
        <v>700</v>
      </c>
      <c r="G408" s="84" t="s">
        <v>99</v>
      </c>
      <c r="H408" s="238" t="s">
        <v>104</v>
      </c>
      <c r="I408" s="238" t="str">
        <f>_xlfn.XLOOKUP(B408,'Tier 4'!B:B,'Tier 4'!C:C)</f>
        <v>Raw Material Production</v>
      </c>
      <c r="J408" s="8" t="s">
        <v>521</v>
      </c>
    </row>
    <row r="409" spans="1:10" ht="168.75" customHeight="1" thickBot="1">
      <c r="A409" s="91" t="s">
        <v>1146</v>
      </c>
      <c r="B409" s="92" t="s">
        <v>1446</v>
      </c>
      <c r="C409" s="93" t="s">
        <v>522</v>
      </c>
      <c r="D409" s="94" t="s">
        <v>1495</v>
      </c>
      <c r="E409" s="94" t="s">
        <v>1496</v>
      </c>
      <c r="F409" s="94" t="s">
        <v>723</v>
      </c>
      <c r="G409" s="95" t="s">
        <v>99</v>
      </c>
      <c r="H409" s="96" t="s">
        <v>104</v>
      </c>
      <c r="I409" s="96" t="str">
        <f>_xlfn.XLOOKUP(B409,'Tier 4'!B:B,'Tier 4'!C:C)</f>
        <v>Raw Material Production</v>
      </c>
      <c r="J409" s="8" t="s">
        <v>522</v>
      </c>
    </row>
    <row r="410" spans="1:10" ht="123.75" customHeight="1">
      <c r="A410" s="85" t="s">
        <v>1146</v>
      </c>
      <c r="B410" s="86" t="s">
        <v>1497</v>
      </c>
      <c r="C410" s="87" t="s">
        <v>523</v>
      </c>
      <c r="D410" s="82" t="s">
        <v>1498</v>
      </c>
      <c r="E410" s="236" t="s">
        <v>1499</v>
      </c>
      <c r="F410" s="83" t="s">
        <v>700</v>
      </c>
      <c r="G410" s="84" t="s">
        <v>99</v>
      </c>
      <c r="H410" s="237" t="s">
        <v>104</v>
      </c>
      <c r="I410" s="237" t="str">
        <f>_xlfn.XLOOKUP(B410,'Tier 4'!B:B,'Tier 4'!C:C)</f>
        <v>Raw Material Production</v>
      </c>
      <c r="J410" s="8" t="s">
        <v>523</v>
      </c>
    </row>
    <row r="411" spans="1:10" ht="63.75" customHeight="1">
      <c r="A411" s="85" t="s">
        <v>1146</v>
      </c>
      <c r="B411" s="86" t="s">
        <v>1497</v>
      </c>
      <c r="C411" s="87" t="s">
        <v>524</v>
      </c>
      <c r="D411" s="83" t="s">
        <v>1500</v>
      </c>
      <c r="E411" s="84" t="s">
        <v>1501</v>
      </c>
      <c r="F411" s="83" t="s">
        <v>706</v>
      </c>
      <c r="G411" s="84" t="s">
        <v>99</v>
      </c>
      <c r="H411" s="237" t="s">
        <v>104</v>
      </c>
      <c r="I411" s="237" t="str">
        <f>_xlfn.XLOOKUP(B411,'Tier 4'!B:B,'Tier 4'!C:C)</f>
        <v>Raw Material Production</v>
      </c>
      <c r="J411" s="8" t="s">
        <v>524</v>
      </c>
    </row>
    <row r="412" spans="1:10" ht="63" customHeight="1">
      <c r="A412" s="85" t="s">
        <v>1146</v>
      </c>
      <c r="B412" s="86" t="s">
        <v>1497</v>
      </c>
      <c r="C412" s="87" t="s">
        <v>525</v>
      </c>
      <c r="D412" s="83" t="s">
        <v>1502</v>
      </c>
      <c r="E412" s="236" t="s">
        <v>1503</v>
      </c>
      <c r="F412" s="83" t="s">
        <v>706</v>
      </c>
      <c r="G412" s="84" t="s">
        <v>99</v>
      </c>
      <c r="H412" s="237" t="s">
        <v>104</v>
      </c>
      <c r="I412" s="237" t="str">
        <f>_xlfn.XLOOKUP(B412,'Tier 4'!B:B,'Tier 4'!C:C)</f>
        <v>Raw Material Production</v>
      </c>
      <c r="J412" s="8" t="s">
        <v>525</v>
      </c>
    </row>
    <row r="413" spans="1:10" ht="49.5" customHeight="1">
      <c r="A413" s="85" t="s">
        <v>1146</v>
      </c>
      <c r="B413" s="86" t="s">
        <v>1497</v>
      </c>
      <c r="C413" s="87" t="s">
        <v>526</v>
      </c>
      <c r="D413" s="83" t="s">
        <v>1504</v>
      </c>
      <c r="E413" s="236" t="s">
        <v>1505</v>
      </c>
      <c r="F413" s="83" t="s">
        <v>700</v>
      </c>
      <c r="G413" s="84" t="s">
        <v>99</v>
      </c>
      <c r="H413" s="237" t="s">
        <v>104</v>
      </c>
      <c r="I413" s="237" t="str">
        <f>_xlfn.XLOOKUP(B413,'Tier 4'!B:B,'Tier 4'!C:C)</f>
        <v>Raw Material Production</v>
      </c>
      <c r="J413" s="8" t="s">
        <v>526</v>
      </c>
    </row>
    <row r="414" spans="1:10" ht="231" customHeight="1">
      <c r="A414" s="85" t="s">
        <v>1146</v>
      </c>
      <c r="B414" s="86" t="s">
        <v>1497</v>
      </c>
      <c r="C414" s="87" t="s">
        <v>527</v>
      </c>
      <c r="D414" s="186" t="s">
        <v>1506</v>
      </c>
      <c r="E414" s="236" t="s">
        <v>1507</v>
      </c>
      <c r="F414" s="83" t="s">
        <v>700</v>
      </c>
      <c r="G414" s="84" t="s">
        <v>99</v>
      </c>
      <c r="H414" s="237" t="s">
        <v>104</v>
      </c>
      <c r="I414" s="237" t="str">
        <f>_xlfn.XLOOKUP(B414,'Tier 4'!B:B,'Tier 4'!C:C)</f>
        <v>Raw Material Production</v>
      </c>
      <c r="J414" s="8" t="s">
        <v>527</v>
      </c>
    </row>
    <row r="415" spans="1:10" ht="94.5" customHeight="1">
      <c r="A415" s="85" t="s">
        <v>1146</v>
      </c>
      <c r="B415" s="86" t="s">
        <v>1497</v>
      </c>
      <c r="C415" s="87" t="s">
        <v>528</v>
      </c>
      <c r="D415" s="83" t="s">
        <v>1508</v>
      </c>
      <c r="E415" s="84" t="s">
        <v>1509</v>
      </c>
      <c r="F415" s="83" t="s">
        <v>700</v>
      </c>
      <c r="G415" s="84" t="s">
        <v>99</v>
      </c>
      <c r="H415" s="237" t="s">
        <v>104</v>
      </c>
      <c r="I415" s="237" t="str">
        <f>_xlfn.XLOOKUP(B415,'Tier 4'!B:B,'Tier 4'!C:C)</f>
        <v>Raw Material Production</v>
      </c>
      <c r="J415" s="8" t="s">
        <v>528</v>
      </c>
    </row>
    <row r="416" spans="1:10" ht="243.75" customHeight="1">
      <c r="A416" s="85" t="s">
        <v>1146</v>
      </c>
      <c r="B416" s="86" t="s">
        <v>1497</v>
      </c>
      <c r="C416" s="87" t="s">
        <v>529</v>
      </c>
      <c r="D416" s="83" t="s">
        <v>1510</v>
      </c>
      <c r="E416" s="84" t="s">
        <v>1511</v>
      </c>
      <c r="F416" s="83" t="s">
        <v>700</v>
      </c>
      <c r="G416" s="84" t="s">
        <v>99</v>
      </c>
      <c r="H416" s="237" t="s">
        <v>104</v>
      </c>
      <c r="I416" s="237" t="str">
        <f>_xlfn.XLOOKUP(B416,'Tier 4'!B:B,'Tier 4'!C:C)</f>
        <v>Raw Material Production</v>
      </c>
      <c r="J416" s="8" t="s">
        <v>529</v>
      </c>
    </row>
    <row r="417" spans="1:10" ht="138">
      <c r="A417" s="85" t="s">
        <v>1146</v>
      </c>
      <c r="B417" s="86" t="s">
        <v>1497</v>
      </c>
      <c r="C417" s="87" t="s">
        <v>530</v>
      </c>
      <c r="D417" s="83" t="s">
        <v>1512</v>
      </c>
      <c r="E417" s="236" t="s">
        <v>1513</v>
      </c>
      <c r="F417" s="83" t="s">
        <v>700</v>
      </c>
      <c r="G417" s="84" t="s">
        <v>99</v>
      </c>
      <c r="H417" s="237" t="s">
        <v>104</v>
      </c>
      <c r="I417" s="237" t="str">
        <f>_xlfn.XLOOKUP(B417,'Tier 4'!B:B,'Tier 4'!C:C)</f>
        <v>Raw Material Production</v>
      </c>
      <c r="J417" s="8" t="s">
        <v>530</v>
      </c>
    </row>
    <row r="418" spans="1:10" ht="77.25" customHeight="1">
      <c r="A418" s="85" t="s">
        <v>1146</v>
      </c>
      <c r="B418" s="86" t="s">
        <v>1497</v>
      </c>
      <c r="C418" s="87" t="s">
        <v>531</v>
      </c>
      <c r="D418" s="83" t="s">
        <v>1514</v>
      </c>
      <c r="E418" s="84" t="s">
        <v>1515</v>
      </c>
      <c r="F418" s="83" t="s">
        <v>700</v>
      </c>
      <c r="G418" s="84" t="s">
        <v>99</v>
      </c>
      <c r="H418" s="237" t="s">
        <v>104</v>
      </c>
      <c r="I418" s="237" t="str">
        <f>_xlfn.XLOOKUP(B418,'Tier 4'!B:B,'Tier 4'!C:C)</f>
        <v>Raw Material Production</v>
      </c>
      <c r="J418" s="8" t="s">
        <v>531</v>
      </c>
    </row>
    <row r="419" spans="1:10" ht="62.25" customHeight="1">
      <c r="A419" s="85" t="s">
        <v>1146</v>
      </c>
      <c r="B419" s="86" t="s">
        <v>1497</v>
      </c>
      <c r="C419" s="87" t="s">
        <v>532</v>
      </c>
      <c r="D419" s="83" t="s">
        <v>1516</v>
      </c>
      <c r="E419" s="84" t="s">
        <v>1517</v>
      </c>
      <c r="F419" s="83" t="s">
        <v>700</v>
      </c>
      <c r="G419" s="84" t="s">
        <v>367</v>
      </c>
      <c r="H419" s="237" t="s">
        <v>104</v>
      </c>
      <c r="I419" s="237" t="str">
        <f>_xlfn.XLOOKUP(B419,'Tier 4'!B:B,'Tier 4'!C:C)</f>
        <v>Raw Material Production</v>
      </c>
      <c r="J419" s="8" t="s">
        <v>532</v>
      </c>
    </row>
    <row r="420" spans="1:10" ht="183.75" customHeight="1">
      <c r="A420" s="85" t="s">
        <v>1146</v>
      </c>
      <c r="B420" s="86" t="s">
        <v>1497</v>
      </c>
      <c r="C420" s="87" t="s">
        <v>533</v>
      </c>
      <c r="D420" s="83" t="s">
        <v>1518</v>
      </c>
      <c r="E420" s="84" t="s">
        <v>1519</v>
      </c>
      <c r="F420" s="83" t="s">
        <v>700</v>
      </c>
      <c r="G420" s="84" t="s">
        <v>99</v>
      </c>
      <c r="H420" s="237" t="s">
        <v>104</v>
      </c>
      <c r="I420" s="237" t="str">
        <f>_xlfn.XLOOKUP(B420,'Tier 4'!B:B,'Tier 4'!C:C)</f>
        <v>Raw Material Production</v>
      </c>
      <c r="J420" s="8" t="s">
        <v>533</v>
      </c>
    </row>
    <row r="421" spans="1:10" ht="55.15">
      <c r="A421" s="85" t="s">
        <v>1146</v>
      </c>
      <c r="B421" s="86" t="s">
        <v>1497</v>
      </c>
      <c r="C421" s="87" t="s">
        <v>534</v>
      </c>
      <c r="D421" s="83" t="s">
        <v>1520</v>
      </c>
      <c r="E421" s="84" t="s">
        <v>1521</v>
      </c>
      <c r="F421" s="83" t="s">
        <v>700</v>
      </c>
      <c r="G421" s="84" t="s">
        <v>99</v>
      </c>
      <c r="H421" s="237" t="s">
        <v>104</v>
      </c>
      <c r="I421" s="237" t="str">
        <f>_xlfn.XLOOKUP(B421,'Tier 4'!B:B,'Tier 4'!C:C)</f>
        <v>Raw Material Production</v>
      </c>
      <c r="J421" s="8" t="s">
        <v>534</v>
      </c>
    </row>
    <row r="422" spans="1:10" ht="65.25" customHeight="1">
      <c r="A422" s="85" t="s">
        <v>1146</v>
      </c>
      <c r="B422" s="86" t="s">
        <v>1497</v>
      </c>
      <c r="C422" s="87" t="s">
        <v>535</v>
      </c>
      <c r="D422" s="83" t="s">
        <v>1522</v>
      </c>
      <c r="E422" s="84" t="s">
        <v>1523</v>
      </c>
      <c r="F422" s="83" t="s">
        <v>700</v>
      </c>
      <c r="G422" s="84" t="s">
        <v>99</v>
      </c>
      <c r="H422" s="237" t="s">
        <v>104</v>
      </c>
      <c r="I422" s="237" t="str">
        <f>_xlfn.XLOOKUP(B422,'Tier 4'!B:B,'Tier 4'!C:C)</f>
        <v>Raw Material Production</v>
      </c>
      <c r="J422" s="8" t="s">
        <v>535</v>
      </c>
    </row>
    <row r="423" spans="1:10" ht="78.75" customHeight="1" thickBot="1">
      <c r="A423" s="91" t="s">
        <v>1146</v>
      </c>
      <c r="B423" s="92" t="s">
        <v>1497</v>
      </c>
      <c r="C423" s="93" t="s">
        <v>536</v>
      </c>
      <c r="D423" s="94" t="s">
        <v>1524</v>
      </c>
      <c r="E423" s="95" t="s">
        <v>1525</v>
      </c>
      <c r="F423" s="94" t="s">
        <v>700</v>
      </c>
      <c r="G423" s="95" t="s">
        <v>99</v>
      </c>
      <c r="H423" s="96" t="s">
        <v>104</v>
      </c>
      <c r="I423" s="96" t="str">
        <f>_xlfn.XLOOKUP(B423,'Tier 4'!B:B,'Tier 4'!C:C)</f>
        <v>Raw Material Production</v>
      </c>
      <c r="J423" s="8" t="s">
        <v>536</v>
      </c>
    </row>
    <row r="424" spans="1:10" ht="80.25" customHeight="1">
      <c r="A424" s="85" t="s">
        <v>1146</v>
      </c>
      <c r="B424" s="86" t="s">
        <v>1526</v>
      </c>
      <c r="C424" s="87" t="s">
        <v>537</v>
      </c>
      <c r="D424" s="83" t="s">
        <v>1527</v>
      </c>
      <c r="E424" s="99" t="s">
        <v>1528</v>
      </c>
      <c r="F424" s="99" t="s">
        <v>703</v>
      </c>
      <c r="G424" s="99" t="s">
        <v>538</v>
      </c>
      <c r="H424" s="248" t="s">
        <v>153</v>
      </c>
      <c r="I424" s="248" t="str">
        <f>_xlfn.XLOOKUP(B424,'Tier 4'!B:B,'Tier 4'!C:C)</f>
        <v>Primary Processing</v>
      </c>
      <c r="J424" s="8" t="s">
        <v>537</v>
      </c>
    </row>
    <row r="425" spans="1:10" ht="27.6">
      <c r="A425" s="85" t="s">
        <v>1146</v>
      </c>
      <c r="B425" s="100" t="s">
        <v>1526</v>
      </c>
      <c r="C425" s="101" t="s">
        <v>541</v>
      </c>
      <c r="D425" s="89" t="s">
        <v>1529</v>
      </c>
      <c r="E425" s="99" t="s">
        <v>1530</v>
      </c>
      <c r="F425" s="99" t="s">
        <v>700</v>
      </c>
      <c r="G425" s="99" t="s">
        <v>538</v>
      </c>
      <c r="H425" s="248" t="s">
        <v>153</v>
      </c>
      <c r="I425" s="248" t="str">
        <f>_xlfn.XLOOKUP(B425,'Tier 4'!B:B,'Tier 4'!C:C)</f>
        <v>Primary Processing</v>
      </c>
      <c r="J425" s="8" t="s">
        <v>541</v>
      </c>
    </row>
    <row r="426" spans="1:10" ht="210.75" customHeight="1">
      <c r="A426" s="85" t="s">
        <v>1146</v>
      </c>
      <c r="B426" s="100" t="s">
        <v>1526</v>
      </c>
      <c r="C426" s="101" t="s">
        <v>542</v>
      </c>
      <c r="D426" s="102" t="s">
        <v>1531</v>
      </c>
      <c r="E426" s="99" t="s">
        <v>1532</v>
      </c>
      <c r="F426" s="99" t="s">
        <v>706</v>
      </c>
      <c r="G426" s="99" t="s">
        <v>538</v>
      </c>
      <c r="H426" s="248" t="s">
        <v>153</v>
      </c>
      <c r="I426" s="248" t="str">
        <f>_xlfn.XLOOKUP(B426,'Tier 4'!B:B,'Tier 4'!C:C)</f>
        <v>Primary Processing</v>
      </c>
      <c r="J426" s="8" t="s">
        <v>542</v>
      </c>
    </row>
    <row r="427" spans="1:10" ht="109.5" customHeight="1">
      <c r="A427" s="85" t="s">
        <v>1146</v>
      </c>
      <c r="B427" s="100" t="s">
        <v>1526</v>
      </c>
      <c r="C427" s="101" t="s">
        <v>543</v>
      </c>
      <c r="D427" s="102" t="s">
        <v>1533</v>
      </c>
      <c r="E427" s="99" t="s">
        <v>1534</v>
      </c>
      <c r="F427" s="99" t="s">
        <v>700</v>
      </c>
      <c r="G427" s="99" t="s">
        <v>538</v>
      </c>
      <c r="H427" s="248" t="s">
        <v>153</v>
      </c>
      <c r="I427" s="248" t="str">
        <f>_xlfn.XLOOKUP(B427,'Tier 4'!B:B,'Tier 4'!C:C)</f>
        <v>Primary Processing</v>
      </c>
      <c r="J427" s="8" t="s">
        <v>543</v>
      </c>
    </row>
    <row r="428" spans="1:10" ht="108" customHeight="1">
      <c r="A428" s="85" t="s">
        <v>1146</v>
      </c>
      <c r="B428" s="100" t="s">
        <v>1526</v>
      </c>
      <c r="C428" s="101" t="s">
        <v>544</v>
      </c>
      <c r="D428" s="102" t="s">
        <v>1535</v>
      </c>
      <c r="E428" s="99" t="s">
        <v>1536</v>
      </c>
      <c r="F428" s="99" t="s">
        <v>706</v>
      </c>
      <c r="G428" s="99" t="s">
        <v>538</v>
      </c>
      <c r="H428" s="248" t="s">
        <v>153</v>
      </c>
      <c r="I428" s="248" t="str">
        <f>_xlfn.XLOOKUP(B428,'Tier 4'!B:B,'Tier 4'!C:C)</f>
        <v>Primary Processing</v>
      </c>
      <c r="J428" s="8" t="s">
        <v>544</v>
      </c>
    </row>
    <row r="429" spans="1:10" ht="41.45">
      <c r="A429" s="85" t="s">
        <v>1146</v>
      </c>
      <c r="B429" s="100" t="s">
        <v>1526</v>
      </c>
      <c r="C429" s="101" t="s">
        <v>545</v>
      </c>
      <c r="D429" s="102" t="s">
        <v>1537</v>
      </c>
      <c r="E429" s="99" t="s">
        <v>1538</v>
      </c>
      <c r="F429" s="99" t="s">
        <v>700</v>
      </c>
      <c r="G429" s="99" t="s">
        <v>538</v>
      </c>
      <c r="H429" s="248" t="s">
        <v>153</v>
      </c>
      <c r="I429" s="248" t="s">
        <v>93</v>
      </c>
      <c r="J429" s="8" t="s">
        <v>545</v>
      </c>
    </row>
    <row r="430" spans="1:10" ht="30.75" customHeight="1">
      <c r="A430" s="85" t="s">
        <v>1146</v>
      </c>
      <c r="B430" s="100" t="s">
        <v>1526</v>
      </c>
      <c r="C430" s="101" t="s">
        <v>546</v>
      </c>
      <c r="D430" s="102" t="s">
        <v>1539</v>
      </c>
      <c r="E430" s="99" t="s">
        <v>1540</v>
      </c>
      <c r="F430" s="99" t="s">
        <v>700</v>
      </c>
      <c r="G430" s="99" t="s">
        <v>538</v>
      </c>
      <c r="H430" s="248" t="s">
        <v>153</v>
      </c>
      <c r="I430" s="248" t="s">
        <v>93</v>
      </c>
      <c r="J430" s="8" t="s">
        <v>546</v>
      </c>
    </row>
    <row r="431" spans="1:10" ht="41.45">
      <c r="A431" s="85" t="s">
        <v>1146</v>
      </c>
      <c r="B431" s="100" t="s">
        <v>1526</v>
      </c>
      <c r="C431" s="101" t="s">
        <v>547</v>
      </c>
      <c r="D431" s="102" t="s">
        <v>1541</v>
      </c>
      <c r="E431" s="99" t="s">
        <v>1542</v>
      </c>
      <c r="F431" s="99" t="s">
        <v>703</v>
      </c>
      <c r="G431" s="99" t="s">
        <v>538</v>
      </c>
      <c r="H431" s="248" t="s">
        <v>153</v>
      </c>
      <c r="I431" s="248" t="s">
        <v>93</v>
      </c>
      <c r="J431" s="8" t="s">
        <v>547</v>
      </c>
    </row>
    <row r="432" spans="1:10" ht="82.9">
      <c r="A432" s="85" t="s">
        <v>1146</v>
      </c>
      <c r="B432" s="100" t="s">
        <v>1526</v>
      </c>
      <c r="C432" s="101" t="s">
        <v>548</v>
      </c>
      <c r="D432" s="102" t="s">
        <v>1543</v>
      </c>
      <c r="E432" s="99" t="s">
        <v>1544</v>
      </c>
      <c r="F432" s="99" t="s">
        <v>703</v>
      </c>
      <c r="G432" s="99" t="s">
        <v>538</v>
      </c>
      <c r="H432" s="248" t="s">
        <v>153</v>
      </c>
      <c r="I432" s="248" t="s">
        <v>93</v>
      </c>
      <c r="J432" s="8" t="s">
        <v>548</v>
      </c>
    </row>
    <row r="433" spans="1:10" ht="82.9">
      <c r="A433" s="85" t="s">
        <v>1146</v>
      </c>
      <c r="B433" s="100" t="s">
        <v>1526</v>
      </c>
      <c r="C433" s="101" t="s">
        <v>549</v>
      </c>
      <c r="D433" s="102" t="s">
        <v>1545</v>
      </c>
      <c r="E433" s="99" t="s">
        <v>1546</v>
      </c>
      <c r="F433" s="99" t="s">
        <v>700</v>
      </c>
      <c r="G433" s="99" t="s">
        <v>538</v>
      </c>
      <c r="H433" s="248" t="s">
        <v>153</v>
      </c>
      <c r="I433" s="248" t="s">
        <v>93</v>
      </c>
      <c r="J433" s="8" t="s">
        <v>549</v>
      </c>
    </row>
    <row r="434" spans="1:10" ht="82.9">
      <c r="A434" s="85" t="s">
        <v>1146</v>
      </c>
      <c r="B434" s="100" t="s">
        <v>1526</v>
      </c>
      <c r="C434" s="101" t="s">
        <v>550</v>
      </c>
      <c r="D434" s="102" t="s">
        <v>1547</v>
      </c>
      <c r="E434" s="99" t="s">
        <v>1548</v>
      </c>
      <c r="F434" s="99" t="s">
        <v>703</v>
      </c>
      <c r="G434" s="99" t="s">
        <v>538</v>
      </c>
      <c r="H434" s="248" t="s">
        <v>153</v>
      </c>
      <c r="I434" s="248" t="s">
        <v>93</v>
      </c>
      <c r="J434" s="8" t="s">
        <v>550</v>
      </c>
    </row>
    <row r="435" spans="1:10" ht="96.6">
      <c r="A435" s="85" t="s">
        <v>1146</v>
      </c>
      <c r="B435" s="100" t="s">
        <v>1526</v>
      </c>
      <c r="C435" s="101" t="s">
        <v>551</v>
      </c>
      <c r="D435" s="102" t="s">
        <v>1549</v>
      </c>
      <c r="E435" s="99" t="s">
        <v>1550</v>
      </c>
      <c r="F435" s="99" t="s">
        <v>700</v>
      </c>
      <c r="G435" s="99" t="s">
        <v>538</v>
      </c>
      <c r="H435" s="248" t="s">
        <v>153</v>
      </c>
      <c r="I435" s="248" t="s">
        <v>93</v>
      </c>
      <c r="J435" s="8" t="s">
        <v>551</v>
      </c>
    </row>
    <row r="436" spans="1:10" ht="55.15">
      <c r="A436" s="85" t="s">
        <v>1146</v>
      </c>
      <c r="B436" s="100" t="s">
        <v>1526</v>
      </c>
      <c r="C436" s="101" t="s">
        <v>552</v>
      </c>
      <c r="D436" s="102" t="s">
        <v>1551</v>
      </c>
      <c r="E436" s="99" t="s">
        <v>1552</v>
      </c>
      <c r="F436" s="99" t="s">
        <v>700</v>
      </c>
      <c r="G436" s="99" t="s">
        <v>538</v>
      </c>
      <c r="H436" s="248" t="s">
        <v>153</v>
      </c>
      <c r="I436" s="248" t="s">
        <v>93</v>
      </c>
      <c r="J436" s="8" t="s">
        <v>552</v>
      </c>
    </row>
    <row r="437" spans="1:10" ht="41.45">
      <c r="A437" s="85" t="s">
        <v>1146</v>
      </c>
      <c r="B437" s="100" t="s">
        <v>1526</v>
      </c>
      <c r="C437" s="101" t="s">
        <v>553</v>
      </c>
      <c r="D437" s="102" t="s">
        <v>1553</v>
      </c>
      <c r="E437" s="99" t="s">
        <v>1554</v>
      </c>
      <c r="F437" s="99" t="s">
        <v>703</v>
      </c>
      <c r="G437" s="99" t="s">
        <v>538</v>
      </c>
      <c r="H437" s="248" t="s">
        <v>153</v>
      </c>
      <c r="I437" s="248" t="s">
        <v>93</v>
      </c>
      <c r="J437" s="8" t="s">
        <v>553</v>
      </c>
    </row>
    <row r="438" spans="1:10" ht="110.45">
      <c r="A438" s="85" t="s">
        <v>1146</v>
      </c>
      <c r="B438" s="100" t="s">
        <v>1526</v>
      </c>
      <c r="C438" s="101" t="s">
        <v>554</v>
      </c>
      <c r="D438" s="102" t="s">
        <v>1555</v>
      </c>
      <c r="E438" s="99" t="s">
        <v>1556</v>
      </c>
      <c r="F438" s="99" t="s">
        <v>706</v>
      </c>
      <c r="G438" s="99" t="s">
        <v>538</v>
      </c>
      <c r="H438" s="248" t="s">
        <v>153</v>
      </c>
      <c r="I438" s="248" t="s">
        <v>93</v>
      </c>
      <c r="J438" s="8" t="s">
        <v>554</v>
      </c>
    </row>
    <row r="439" spans="1:10" ht="207">
      <c r="A439" s="85" t="s">
        <v>1146</v>
      </c>
      <c r="B439" s="100" t="s">
        <v>1526</v>
      </c>
      <c r="C439" s="101" t="s">
        <v>555</v>
      </c>
      <c r="D439" s="102" t="s">
        <v>1557</v>
      </c>
      <c r="E439" s="99" t="s">
        <v>1558</v>
      </c>
      <c r="F439" s="99" t="s">
        <v>700</v>
      </c>
      <c r="G439" s="99" t="s">
        <v>538</v>
      </c>
      <c r="H439" s="248" t="s">
        <v>153</v>
      </c>
      <c r="I439" s="248" t="s">
        <v>93</v>
      </c>
      <c r="J439" s="8" t="s">
        <v>555</v>
      </c>
    </row>
    <row r="440" spans="1:10" ht="41.45">
      <c r="A440" s="85" t="s">
        <v>1146</v>
      </c>
      <c r="B440" s="100" t="s">
        <v>1526</v>
      </c>
      <c r="C440" s="101" t="s">
        <v>556</v>
      </c>
      <c r="D440" s="102" t="s">
        <v>1559</v>
      </c>
      <c r="E440" s="99" t="s">
        <v>1517</v>
      </c>
      <c r="F440" s="99" t="s">
        <v>700</v>
      </c>
      <c r="G440" s="99" t="s">
        <v>538</v>
      </c>
      <c r="H440" s="248" t="s">
        <v>153</v>
      </c>
      <c r="I440" s="248" t="s">
        <v>93</v>
      </c>
      <c r="J440" s="8" t="s">
        <v>556</v>
      </c>
    </row>
    <row r="441" spans="1:10" ht="55.15">
      <c r="A441" s="85" t="s">
        <v>1146</v>
      </c>
      <c r="B441" s="100" t="s">
        <v>1526</v>
      </c>
      <c r="C441" s="101" t="s">
        <v>557</v>
      </c>
      <c r="D441" s="102" t="s">
        <v>1560</v>
      </c>
      <c r="E441" s="99" t="s">
        <v>1561</v>
      </c>
      <c r="F441" s="99" t="s">
        <v>700</v>
      </c>
      <c r="G441" s="99" t="s">
        <v>538</v>
      </c>
      <c r="H441" s="248" t="s">
        <v>153</v>
      </c>
      <c r="I441" s="248" t="s">
        <v>93</v>
      </c>
      <c r="J441" s="8" t="s">
        <v>557</v>
      </c>
    </row>
    <row r="442" spans="1:10" ht="55.15">
      <c r="A442" s="85" t="s">
        <v>1146</v>
      </c>
      <c r="B442" s="100" t="s">
        <v>1526</v>
      </c>
      <c r="C442" s="101" t="s">
        <v>558</v>
      </c>
      <c r="D442" s="102" t="s">
        <v>1562</v>
      </c>
      <c r="E442" s="99" t="s">
        <v>1563</v>
      </c>
      <c r="F442" s="99" t="s">
        <v>706</v>
      </c>
      <c r="G442" s="99" t="s">
        <v>538</v>
      </c>
      <c r="H442" s="248" t="s">
        <v>153</v>
      </c>
      <c r="I442" s="248" t="s">
        <v>93</v>
      </c>
      <c r="J442" s="8" t="s">
        <v>558</v>
      </c>
    </row>
    <row r="443" spans="1:10" ht="69">
      <c r="A443" s="85" t="s">
        <v>1146</v>
      </c>
      <c r="B443" s="100" t="s">
        <v>1526</v>
      </c>
      <c r="C443" s="101" t="s">
        <v>559</v>
      </c>
      <c r="D443" s="102" t="s">
        <v>1564</v>
      </c>
      <c r="E443" s="99" t="s">
        <v>1565</v>
      </c>
      <c r="F443" s="99" t="s">
        <v>700</v>
      </c>
      <c r="G443" s="99" t="s">
        <v>538</v>
      </c>
      <c r="H443" s="248" t="s">
        <v>153</v>
      </c>
      <c r="I443" s="248" t="s">
        <v>93</v>
      </c>
      <c r="J443" s="8" t="s">
        <v>559</v>
      </c>
    </row>
    <row r="444" spans="1:10" ht="69">
      <c r="A444" s="85" t="s">
        <v>1146</v>
      </c>
      <c r="B444" s="100" t="s">
        <v>1526</v>
      </c>
      <c r="C444" s="101" t="s">
        <v>560</v>
      </c>
      <c r="D444" s="102" t="s">
        <v>1566</v>
      </c>
      <c r="E444" s="99" t="s">
        <v>1567</v>
      </c>
      <c r="F444" s="99" t="s">
        <v>700</v>
      </c>
      <c r="G444" s="99" t="s">
        <v>538</v>
      </c>
      <c r="H444" s="248" t="s">
        <v>153</v>
      </c>
      <c r="I444" s="248" t="s">
        <v>93</v>
      </c>
      <c r="J444" s="8" t="s">
        <v>560</v>
      </c>
    </row>
    <row r="445" spans="1:10" ht="55.15">
      <c r="A445" s="85" t="s">
        <v>1146</v>
      </c>
      <c r="B445" s="100" t="s">
        <v>1526</v>
      </c>
      <c r="C445" s="101" t="s">
        <v>561</v>
      </c>
      <c r="D445" s="102" t="s">
        <v>1568</v>
      </c>
      <c r="E445" s="99" t="s">
        <v>1569</v>
      </c>
      <c r="F445" s="99" t="s">
        <v>700</v>
      </c>
      <c r="G445" s="99" t="s">
        <v>538</v>
      </c>
      <c r="H445" s="248" t="s">
        <v>153</v>
      </c>
      <c r="I445" s="248" t="s">
        <v>93</v>
      </c>
      <c r="J445" s="8" t="s">
        <v>561</v>
      </c>
    </row>
    <row r="446" spans="1:10" ht="41.45">
      <c r="A446" s="85" t="s">
        <v>1146</v>
      </c>
      <c r="B446" s="100" t="s">
        <v>1526</v>
      </c>
      <c r="C446" s="101" t="s">
        <v>562</v>
      </c>
      <c r="D446" s="102" t="s">
        <v>1570</v>
      </c>
      <c r="E446" s="99" t="s">
        <v>1571</v>
      </c>
      <c r="F446" s="99" t="s">
        <v>703</v>
      </c>
      <c r="G446" s="99" t="s">
        <v>538</v>
      </c>
      <c r="H446" s="248" t="s">
        <v>153</v>
      </c>
      <c r="I446" s="248" t="s">
        <v>93</v>
      </c>
      <c r="J446" s="8" t="s">
        <v>562</v>
      </c>
    </row>
    <row r="447" spans="1:10" ht="41.45">
      <c r="A447" s="85" t="s">
        <v>1146</v>
      </c>
      <c r="B447" s="100" t="s">
        <v>1526</v>
      </c>
      <c r="C447" s="101" t="s">
        <v>563</v>
      </c>
      <c r="D447" s="102" t="s">
        <v>1572</v>
      </c>
      <c r="E447" s="99" t="s">
        <v>1573</v>
      </c>
      <c r="F447" s="99" t="s">
        <v>703</v>
      </c>
      <c r="G447" s="99" t="s">
        <v>538</v>
      </c>
      <c r="H447" s="248" t="s">
        <v>153</v>
      </c>
      <c r="I447" s="248" t="s">
        <v>93</v>
      </c>
      <c r="J447" s="8" t="s">
        <v>563</v>
      </c>
    </row>
    <row r="448" spans="1:10" ht="96.6">
      <c r="A448" s="85" t="s">
        <v>1146</v>
      </c>
      <c r="B448" s="100" t="s">
        <v>1526</v>
      </c>
      <c r="C448" s="101" t="s">
        <v>564</v>
      </c>
      <c r="D448" s="102" t="s">
        <v>1574</v>
      </c>
      <c r="E448" s="99" t="s">
        <v>1575</v>
      </c>
      <c r="F448" s="99" t="s">
        <v>700</v>
      </c>
      <c r="G448" s="99" t="s">
        <v>538</v>
      </c>
      <c r="H448" s="248" t="s">
        <v>153</v>
      </c>
      <c r="I448" s="248" t="s">
        <v>93</v>
      </c>
      <c r="J448" s="8" t="s">
        <v>564</v>
      </c>
    </row>
    <row r="449" spans="1:10" ht="69">
      <c r="A449" s="85" t="s">
        <v>1146</v>
      </c>
      <c r="B449" s="100" t="s">
        <v>1526</v>
      </c>
      <c r="C449" s="101" t="s">
        <v>565</v>
      </c>
      <c r="D449" s="102" t="s">
        <v>1576</v>
      </c>
      <c r="E449" s="99" t="s">
        <v>1577</v>
      </c>
      <c r="F449" s="99" t="s">
        <v>700</v>
      </c>
      <c r="G449" s="99" t="s">
        <v>538</v>
      </c>
      <c r="H449" s="248" t="s">
        <v>153</v>
      </c>
      <c r="I449" s="248" t="s">
        <v>93</v>
      </c>
      <c r="J449" s="8" t="s">
        <v>565</v>
      </c>
    </row>
    <row r="450" spans="1:10" ht="42" thickBot="1">
      <c r="A450" s="103" t="s">
        <v>1146</v>
      </c>
      <c r="B450" s="92" t="s">
        <v>1526</v>
      </c>
      <c r="C450" s="93" t="s">
        <v>566</v>
      </c>
      <c r="D450" s="104" t="s">
        <v>1578</v>
      </c>
      <c r="E450" s="104" t="s">
        <v>1579</v>
      </c>
      <c r="F450" s="105" t="s">
        <v>700</v>
      </c>
      <c r="G450" s="105" t="s">
        <v>538</v>
      </c>
      <c r="H450" s="106" t="s">
        <v>153</v>
      </c>
      <c r="I450" s="106" t="s">
        <v>93</v>
      </c>
      <c r="J450" s="8" t="s">
        <v>566</v>
      </c>
    </row>
    <row r="451" spans="1:10" ht="193.15">
      <c r="A451" s="107" t="s">
        <v>1580</v>
      </c>
      <c r="B451" s="108" t="s">
        <v>1581</v>
      </c>
      <c r="C451" s="109" t="s">
        <v>567</v>
      </c>
      <c r="D451" s="110" t="s">
        <v>1582</v>
      </c>
      <c r="E451" s="111" t="s">
        <v>1583</v>
      </c>
      <c r="F451" s="110" t="s">
        <v>700</v>
      </c>
      <c r="G451" s="111" t="s">
        <v>568</v>
      </c>
      <c r="H451" s="112" t="s">
        <v>569</v>
      </c>
      <c r="I451" s="112" t="s">
        <v>93</v>
      </c>
      <c r="J451" s="8" t="s">
        <v>567</v>
      </c>
    </row>
    <row r="452" spans="1:10" ht="55.9" thickBot="1">
      <c r="A452" s="113" t="s">
        <v>1580</v>
      </c>
      <c r="B452" s="114" t="s">
        <v>1581</v>
      </c>
      <c r="C452" s="115" t="s">
        <v>571</v>
      </c>
      <c r="D452" s="116" t="s">
        <v>1584</v>
      </c>
      <c r="E452" s="116" t="s">
        <v>1585</v>
      </c>
      <c r="F452" s="127" t="s">
        <v>700</v>
      </c>
      <c r="G452" s="128" t="s">
        <v>568</v>
      </c>
      <c r="H452" s="129" t="s">
        <v>572</v>
      </c>
      <c r="I452" s="129" t="s">
        <v>93</v>
      </c>
      <c r="J452" s="8" t="s">
        <v>571</v>
      </c>
    </row>
    <row r="453" spans="1:10" ht="179.45">
      <c r="A453" s="117" t="s">
        <v>1580</v>
      </c>
      <c r="B453" s="118" t="s">
        <v>1586</v>
      </c>
      <c r="C453" s="119" t="s">
        <v>573</v>
      </c>
      <c r="D453" s="120" t="s">
        <v>1587</v>
      </c>
      <c r="E453" s="121" t="s">
        <v>1588</v>
      </c>
      <c r="F453" s="122" t="s">
        <v>700</v>
      </c>
      <c r="G453" s="123" t="s">
        <v>568</v>
      </c>
      <c r="H453" s="249" t="s">
        <v>153</v>
      </c>
      <c r="I453" s="249" t="s">
        <v>93</v>
      </c>
      <c r="J453" s="8" t="s">
        <v>573</v>
      </c>
    </row>
    <row r="454" spans="1:10" ht="55.15">
      <c r="A454" s="117" t="s">
        <v>1580</v>
      </c>
      <c r="B454" s="118" t="s">
        <v>1586</v>
      </c>
      <c r="C454" s="119" t="s">
        <v>574</v>
      </c>
      <c r="D454" s="120" t="s">
        <v>1589</v>
      </c>
      <c r="E454" s="121" t="s">
        <v>1590</v>
      </c>
      <c r="F454" s="120" t="s">
        <v>703</v>
      </c>
      <c r="G454" s="123" t="s">
        <v>568</v>
      </c>
      <c r="H454" s="249" t="s">
        <v>153</v>
      </c>
      <c r="I454" s="249" t="s">
        <v>93</v>
      </c>
      <c r="J454" s="8" t="s">
        <v>574</v>
      </c>
    </row>
    <row r="455" spans="1:10" ht="69">
      <c r="A455" s="117" t="s">
        <v>1580</v>
      </c>
      <c r="B455" s="118" t="s">
        <v>1586</v>
      </c>
      <c r="C455" s="119" t="s">
        <v>575</v>
      </c>
      <c r="D455" s="120" t="s">
        <v>1591</v>
      </c>
      <c r="E455" s="121" t="s">
        <v>1592</v>
      </c>
      <c r="F455" s="120" t="s">
        <v>700</v>
      </c>
      <c r="G455" s="123" t="s">
        <v>568</v>
      </c>
      <c r="H455" s="249" t="s">
        <v>153</v>
      </c>
      <c r="I455" s="249" t="s">
        <v>93</v>
      </c>
      <c r="J455" s="8" t="s">
        <v>575</v>
      </c>
    </row>
    <row r="456" spans="1:10" ht="151.9">
      <c r="A456" s="117" t="s">
        <v>1580</v>
      </c>
      <c r="B456" s="118" t="s">
        <v>1586</v>
      </c>
      <c r="C456" s="119" t="s">
        <v>576</v>
      </c>
      <c r="D456" s="120" t="s">
        <v>1593</v>
      </c>
      <c r="E456" s="121" t="s">
        <v>1594</v>
      </c>
      <c r="F456" s="120" t="s">
        <v>703</v>
      </c>
      <c r="G456" s="123" t="s">
        <v>568</v>
      </c>
      <c r="H456" s="249" t="s">
        <v>153</v>
      </c>
      <c r="I456" s="249" t="s">
        <v>93</v>
      </c>
      <c r="J456" s="8" t="s">
        <v>576</v>
      </c>
    </row>
    <row r="457" spans="1:10" ht="55.15">
      <c r="A457" s="117" t="s">
        <v>1580</v>
      </c>
      <c r="B457" s="118" t="s">
        <v>1586</v>
      </c>
      <c r="C457" s="119" t="s">
        <v>580</v>
      </c>
      <c r="D457" s="120" t="s">
        <v>1595</v>
      </c>
      <c r="E457" s="121" t="s">
        <v>1596</v>
      </c>
      <c r="F457" s="120" t="s">
        <v>700</v>
      </c>
      <c r="G457" s="123" t="s">
        <v>568</v>
      </c>
      <c r="H457" s="249" t="s">
        <v>153</v>
      </c>
      <c r="I457" s="249" t="s">
        <v>93</v>
      </c>
      <c r="J457" s="8" t="s">
        <v>580</v>
      </c>
    </row>
    <row r="458" spans="1:10" ht="82.9">
      <c r="A458" s="117" t="s">
        <v>1580</v>
      </c>
      <c r="B458" s="118" t="s">
        <v>1586</v>
      </c>
      <c r="C458" s="119" t="s">
        <v>581</v>
      </c>
      <c r="D458" s="120" t="s">
        <v>1597</v>
      </c>
      <c r="E458" s="121" t="s">
        <v>1598</v>
      </c>
      <c r="F458" s="120" t="s">
        <v>700</v>
      </c>
      <c r="G458" s="123" t="s">
        <v>568</v>
      </c>
      <c r="H458" s="249" t="s">
        <v>153</v>
      </c>
      <c r="I458" s="249" t="s">
        <v>93</v>
      </c>
      <c r="J458" s="8" t="s">
        <v>581</v>
      </c>
    </row>
    <row r="459" spans="1:10" ht="179.45">
      <c r="A459" s="117" t="s">
        <v>1580</v>
      </c>
      <c r="B459" s="118" t="s">
        <v>1586</v>
      </c>
      <c r="C459" s="119" t="s">
        <v>582</v>
      </c>
      <c r="D459" s="120" t="s">
        <v>1599</v>
      </c>
      <c r="E459" s="121" t="s">
        <v>1600</v>
      </c>
      <c r="F459" s="120" t="s">
        <v>700</v>
      </c>
      <c r="G459" s="123" t="s">
        <v>152</v>
      </c>
      <c r="H459" s="250" t="s">
        <v>153</v>
      </c>
      <c r="I459" s="250" t="s">
        <v>93</v>
      </c>
      <c r="J459" s="8" t="s">
        <v>582</v>
      </c>
    </row>
    <row r="460" spans="1:10" ht="41.45">
      <c r="A460" s="117" t="s">
        <v>1580</v>
      </c>
      <c r="B460" s="118" t="s">
        <v>1586</v>
      </c>
      <c r="C460" s="119" t="s">
        <v>583</v>
      </c>
      <c r="D460" s="120" t="s">
        <v>1601</v>
      </c>
      <c r="E460" s="121" t="s">
        <v>1602</v>
      </c>
      <c r="F460" s="120" t="s">
        <v>703</v>
      </c>
      <c r="G460" s="123" t="s">
        <v>152</v>
      </c>
      <c r="H460" s="250" t="s">
        <v>153</v>
      </c>
      <c r="I460" s="250" t="s">
        <v>93</v>
      </c>
      <c r="J460" s="8" t="s">
        <v>583</v>
      </c>
    </row>
    <row r="461" spans="1:10" ht="41.45">
      <c r="A461" s="117" t="s">
        <v>1580</v>
      </c>
      <c r="B461" s="118" t="s">
        <v>1586</v>
      </c>
      <c r="C461" s="119" t="s">
        <v>584</v>
      </c>
      <c r="D461" s="120" t="s">
        <v>1603</v>
      </c>
      <c r="E461" s="121" t="s">
        <v>1602</v>
      </c>
      <c r="F461" s="120" t="s">
        <v>700</v>
      </c>
      <c r="G461" s="123" t="s">
        <v>152</v>
      </c>
      <c r="H461" s="250" t="s">
        <v>153</v>
      </c>
      <c r="I461" s="250" t="s">
        <v>93</v>
      </c>
      <c r="J461" s="8" t="s">
        <v>584</v>
      </c>
    </row>
    <row r="462" spans="1:10" ht="41.45">
      <c r="A462" s="117" t="s">
        <v>1580</v>
      </c>
      <c r="B462" s="118" t="s">
        <v>1586</v>
      </c>
      <c r="C462" s="119" t="s">
        <v>585</v>
      </c>
      <c r="D462" s="120" t="s">
        <v>1604</v>
      </c>
      <c r="E462" s="121" t="s">
        <v>1605</v>
      </c>
      <c r="F462" s="120" t="s">
        <v>700</v>
      </c>
      <c r="G462" s="123" t="s">
        <v>152</v>
      </c>
      <c r="H462" s="250" t="s">
        <v>153</v>
      </c>
      <c r="I462" s="250" t="s">
        <v>93</v>
      </c>
      <c r="J462" s="8" t="s">
        <v>585</v>
      </c>
    </row>
    <row r="463" spans="1:10" ht="110.45">
      <c r="A463" s="117" t="s">
        <v>1580</v>
      </c>
      <c r="B463" s="118" t="s">
        <v>1586</v>
      </c>
      <c r="C463" s="119" t="s">
        <v>586</v>
      </c>
      <c r="D463" s="120" t="s">
        <v>1606</v>
      </c>
      <c r="E463" s="121" t="s">
        <v>1607</v>
      </c>
      <c r="F463" s="120" t="s">
        <v>700</v>
      </c>
      <c r="G463" s="123" t="s">
        <v>152</v>
      </c>
      <c r="H463" s="250" t="s">
        <v>153</v>
      </c>
      <c r="I463" s="250" t="s">
        <v>93</v>
      </c>
      <c r="J463" s="8" t="s">
        <v>586</v>
      </c>
    </row>
    <row r="464" spans="1:10" ht="82.9">
      <c r="A464" s="117" t="s">
        <v>1580</v>
      </c>
      <c r="B464" s="118" t="s">
        <v>1586</v>
      </c>
      <c r="C464" s="119" t="s">
        <v>587</v>
      </c>
      <c r="D464" s="120" t="s">
        <v>1608</v>
      </c>
      <c r="E464" s="121" t="s">
        <v>1609</v>
      </c>
      <c r="F464" s="120" t="s">
        <v>700</v>
      </c>
      <c r="G464" s="123" t="s">
        <v>152</v>
      </c>
      <c r="H464" s="250" t="s">
        <v>153</v>
      </c>
      <c r="I464" s="250" t="s">
        <v>93</v>
      </c>
      <c r="J464" s="8" t="s">
        <v>587</v>
      </c>
    </row>
    <row r="465" spans="1:10" ht="110.45">
      <c r="A465" s="117" t="s">
        <v>1580</v>
      </c>
      <c r="B465" s="118" t="s">
        <v>1586</v>
      </c>
      <c r="C465" s="119" t="s">
        <v>588</v>
      </c>
      <c r="D465" s="120" t="s">
        <v>1610</v>
      </c>
      <c r="E465" s="121" t="s">
        <v>1611</v>
      </c>
      <c r="F465" s="120" t="s">
        <v>703</v>
      </c>
      <c r="G465" s="123" t="s">
        <v>152</v>
      </c>
      <c r="H465" s="250" t="s">
        <v>153</v>
      </c>
      <c r="I465" s="250" t="s">
        <v>93</v>
      </c>
      <c r="J465" s="8" t="s">
        <v>588</v>
      </c>
    </row>
    <row r="466" spans="1:10" ht="41.45">
      <c r="A466" s="117" t="s">
        <v>1580</v>
      </c>
      <c r="B466" s="118" t="s">
        <v>1586</v>
      </c>
      <c r="C466" s="119" t="s">
        <v>589</v>
      </c>
      <c r="D466" s="120" t="s">
        <v>1612</v>
      </c>
      <c r="E466" s="121" t="s">
        <v>1613</v>
      </c>
      <c r="F466" s="120" t="s">
        <v>703</v>
      </c>
      <c r="G466" s="120" t="s">
        <v>590</v>
      </c>
      <c r="H466" s="250" t="s">
        <v>153</v>
      </c>
      <c r="I466" s="250" t="s">
        <v>93</v>
      </c>
      <c r="J466" s="8" t="s">
        <v>589</v>
      </c>
    </row>
    <row r="467" spans="1:10" ht="289.89999999999998">
      <c r="A467" s="117" t="s">
        <v>1580</v>
      </c>
      <c r="B467" s="118" t="s">
        <v>1586</v>
      </c>
      <c r="C467" s="119" t="s">
        <v>592</v>
      </c>
      <c r="D467" s="120" t="s">
        <v>1614</v>
      </c>
      <c r="E467" s="121" t="s">
        <v>1615</v>
      </c>
      <c r="F467" s="120" t="s">
        <v>723</v>
      </c>
      <c r="G467" s="123" t="s">
        <v>568</v>
      </c>
      <c r="H467" s="249" t="s">
        <v>153</v>
      </c>
      <c r="I467" s="249" t="s">
        <v>93</v>
      </c>
      <c r="J467" s="8" t="s">
        <v>592</v>
      </c>
    </row>
    <row r="468" spans="1:10" ht="151.9">
      <c r="A468" s="117" t="s">
        <v>1580</v>
      </c>
      <c r="B468" s="118" t="s">
        <v>1586</v>
      </c>
      <c r="C468" s="119" t="s">
        <v>593</v>
      </c>
      <c r="D468" s="120" t="s">
        <v>1616</v>
      </c>
      <c r="E468" s="121" t="s">
        <v>1617</v>
      </c>
      <c r="F468" s="120" t="s">
        <v>723</v>
      </c>
      <c r="G468" s="120" t="s">
        <v>590</v>
      </c>
      <c r="H468" s="250" t="s">
        <v>153</v>
      </c>
      <c r="I468" s="250" t="s">
        <v>93</v>
      </c>
      <c r="J468" s="8" t="s">
        <v>593</v>
      </c>
    </row>
    <row r="469" spans="1:10" ht="124.9" thickBot="1">
      <c r="A469" s="113" t="s">
        <v>1580</v>
      </c>
      <c r="B469" s="114" t="s">
        <v>1586</v>
      </c>
      <c r="C469" s="115" t="s">
        <v>594</v>
      </c>
      <c r="D469" s="116" t="s">
        <v>1618</v>
      </c>
      <c r="E469" s="251" t="s">
        <v>1619</v>
      </c>
      <c r="F469" s="116" t="s">
        <v>726</v>
      </c>
      <c r="G469" s="116" t="s">
        <v>568</v>
      </c>
      <c r="H469" s="252" t="s">
        <v>153</v>
      </c>
      <c r="I469" s="252" t="s">
        <v>93</v>
      </c>
      <c r="J469" s="8" t="s">
        <v>594</v>
      </c>
    </row>
    <row r="470" spans="1:10" ht="82.9">
      <c r="A470" s="131" t="s">
        <v>1580</v>
      </c>
      <c r="B470" s="130" t="s">
        <v>1620</v>
      </c>
      <c r="C470" s="132" t="s">
        <v>595</v>
      </c>
      <c r="D470" s="122" t="s">
        <v>1621</v>
      </c>
      <c r="E470" s="123" t="s">
        <v>1622</v>
      </c>
      <c r="F470" s="122" t="s">
        <v>700</v>
      </c>
      <c r="G470" s="123" t="s">
        <v>568</v>
      </c>
      <c r="H470" s="249" t="s">
        <v>153</v>
      </c>
      <c r="I470" s="249" t="s">
        <v>93</v>
      </c>
      <c r="J470" s="8" t="s">
        <v>595</v>
      </c>
    </row>
    <row r="471" spans="1:10" ht="55.15">
      <c r="A471" s="131" t="s">
        <v>1580</v>
      </c>
      <c r="B471" s="130" t="s">
        <v>1620</v>
      </c>
      <c r="C471" s="132" t="s">
        <v>596</v>
      </c>
      <c r="D471" s="122" t="s">
        <v>1623</v>
      </c>
      <c r="E471" s="123" t="s">
        <v>1624</v>
      </c>
      <c r="F471" s="122" t="s">
        <v>703</v>
      </c>
      <c r="G471" s="123" t="s">
        <v>568</v>
      </c>
      <c r="H471" s="249" t="s">
        <v>153</v>
      </c>
      <c r="I471" s="249" t="s">
        <v>93</v>
      </c>
      <c r="J471" s="8" t="s">
        <v>596</v>
      </c>
    </row>
    <row r="472" spans="1:10" ht="82.9">
      <c r="A472" s="131" t="s">
        <v>1580</v>
      </c>
      <c r="B472" s="118" t="s">
        <v>1620</v>
      </c>
      <c r="C472" s="132" t="s">
        <v>597</v>
      </c>
      <c r="D472" s="120" t="s">
        <v>1625</v>
      </c>
      <c r="E472" s="121" t="s">
        <v>1626</v>
      </c>
      <c r="F472" s="122" t="s">
        <v>703</v>
      </c>
      <c r="G472" s="123" t="s">
        <v>568</v>
      </c>
      <c r="H472" s="249" t="s">
        <v>153</v>
      </c>
      <c r="I472" s="249" t="s">
        <v>93</v>
      </c>
      <c r="J472" s="8" t="s">
        <v>597</v>
      </c>
    </row>
    <row r="473" spans="1:10" ht="55.15">
      <c r="A473" s="131" t="s">
        <v>1580</v>
      </c>
      <c r="B473" s="118" t="s">
        <v>1620</v>
      </c>
      <c r="C473" s="132" t="s">
        <v>598</v>
      </c>
      <c r="D473" s="120" t="s">
        <v>1627</v>
      </c>
      <c r="E473" s="121" t="s">
        <v>1628</v>
      </c>
      <c r="F473" s="120" t="s">
        <v>703</v>
      </c>
      <c r="G473" s="123" t="s">
        <v>568</v>
      </c>
      <c r="H473" s="249" t="s">
        <v>153</v>
      </c>
      <c r="I473" s="249" t="s">
        <v>93</v>
      </c>
      <c r="J473" s="8" t="s">
        <v>598</v>
      </c>
    </row>
    <row r="474" spans="1:10" ht="151.9">
      <c r="A474" s="131" t="s">
        <v>1580</v>
      </c>
      <c r="B474" s="118" t="s">
        <v>1620</v>
      </c>
      <c r="C474" s="132" t="s">
        <v>599</v>
      </c>
      <c r="D474" s="120" t="s">
        <v>1629</v>
      </c>
      <c r="E474" s="121" t="s">
        <v>1630</v>
      </c>
      <c r="F474" s="120" t="s">
        <v>700</v>
      </c>
      <c r="G474" s="123" t="s">
        <v>152</v>
      </c>
      <c r="H474" s="249" t="s">
        <v>153</v>
      </c>
      <c r="I474" s="249" t="s">
        <v>93</v>
      </c>
      <c r="J474" s="8" t="s">
        <v>599</v>
      </c>
    </row>
    <row r="475" spans="1:10" ht="55.15">
      <c r="A475" s="131" t="s">
        <v>1580</v>
      </c>
      <c r="B475" s="118" t="s">
        <v>1620</v>
      </c>
      <c r="C475" s="132" t="s">
        <v>600</v>
      </c>
      <c r="D475" s="120" t="s">
        <v>1631</v>
      </c>
      <c r="E475" s="121" t="s">
        <v>1632</v>
      </c>
      <c r="F475" s="120" t="s">
        <v>703</v>
      </c>
      <c r="G475" s="123" t="s">
        <v>568</v>
      </c>
      <c r="H475" s="250" t="s">
        <v>153</v>
      </c>
      <c r="I475" s="250" t="s">
        <v>93</v>
      </c>
      <c r="J475" s="8" t="s">
        <v>600</v>
      </c>
    </row>
    <row r="476" spans="1:10" ht="262.14999999999998">
      <c r="A476" s="117" t="s">
        <v>1580</v>
      </c>
      <c r="B476" s="118" t="s">
        <v>1620</v>
      </c>
      <c r="C476" s="132" t="s">
        <v>601</v>
      </c>
      <c r="D476" s="120" t="s">
        <v>1633</v>
      </c>
      <c r="E476" s="121" t="s">
        <v>1634</v>
      </c>
      <c r="F476" s="120" t="s">
        <v>700</v>
      </c>
      <c r="G476" s="123" t="s">
        <v>152</v>
      </c>
      <c r="H476" s="250" t="s">
        <v>153</v>
      </c>
      <c r="I476" s="250" t="s">
        <v>93</v>
      </c>
      <c r="J476" s="8" t="s">
        <v>602</v>
      </c>
    </row>
    <row r="477" spans="1:10" ht="262.14999999999998">
      <c r="A477" s="117" t="s">
        <v>1580</v>
      </c>
      <c r="B477" s="118" t="s">
        <v>1620</v>
      </c>
      <c r="C477" s="132" t="s">
        <v>601</v>
      </c>
      <c r="D477" s="120" t="s">
        <v>1635</v>
      </c>
      <c r="E477" s="121" t="s">
        <v>1634</v>
      </c>
      <c r="F477" s="120" t="s">
        <v>700</v>
      </c>
      <c r="G477" s="123" t="s">
        <v>152</v>
      </c>
      <c r="H477" s="250" t="s">
        <v>153</v>
      </c>
      <c r="I477" s="250" t="s">
        <v>93</v>
      </c>
      <c r="J477" s="8" t="s">
        <v>603</v>
      </c>
    </row>
    <row r="478" spans="1:10" ht="262.14999999999998">
      <c r="A478" s="117" t="s">
        <v>1580</v>
      </c>
      <c r="B478" s="118" t="s">
        <v>1620</v>
      </c>
      <c r="C478" s="132" t="s">
        <v>601</v>
      </c>
      <c r="D478" s="120" t="s">
        <v>1636</v>
      </c>
      <c r="E478" s="121" t="s">
        <v>1634</v>
      </c>
      <c r="F478" s="120" t="s">
        <v>700</v>
      </c>
      <c r="G478" s="123" t="s">
        <v>152</v>
      </c>
      <c r="H478" s="250" t="s">
        <v>153</v>
      </c>
      <c r="I478" s="250" t="s">
        <v>93</v>
      </c>
      <c r="J478" s="8" t="s">
        <v>604</v>
      </c>
    </row>
    <row r="479" spans="1:10" ht="262.14999999999998">
      <c r="A479" s="117" t="s">
        <v>1580</v>
      </c>
      <c r="B479" s="118" t="s">
        <v>1620</v>
      </c>
      <c r="C479" s="132" t="s">
        <v>601</v>
      </c>
      <c r="D479" s="120" t="s">
        <v>1637</v>
      </c>
      <c r="E479" s="121" t="s">
        <v>1634</v>
      </c>
      <c r="F479" s="120" t="s">
        <v>700</v>
      </c>
      <c r="G479" s="123" t="s">
        <v>152</v>
      </c>
      <c r="H479" s="250" t="s">
        <v>153</v>
      </c>
      <c r="I479" s="250" t="s">
        <v>93</v>
      </c>
      <c r="J479" s="8" t="s">
        <v>605</v>
      </c>
    </row>
    <row r="480" spans="1:10" ht="82.9">
      <c r="A480" s="117" t="s">
        <v>1580</v>
      </c>
      <c r="B480" s="118" t="s">
        <v>1620</v>
      </c>
      <c r="C480" s="132" t="s">
        <v>606</v>
      </c>
      <c r="D480" s="120" t="s">
        <v>1638</v>
      </c>
      <c r="E480" s="121" t="s">
        <v>1639</v>
      </c>
      <c r="F480" s="120" t="s">
        <v>700</v>
      </c>
      <c r="G480" s="123" t="s">
        <v>568</v>
      </c>
      <c r="H480" s="250" t="s">
        <v>153</v>
      </c>
      <c r="I480" s="250" t="s">
        <v>93</v>
      </c>
      <c r="J480" s="8" t="s">
        <v>606</v>
      </c>
    </row>
    <row r="481" spans="1:10" ht="69">
      <c r="A481" s="117" t="s">
        <v>1580</v>
      </c>
      <c r="B481" s="118" t="s">
        <v>1620</v>
      </c>
      <c r="C481" s="132" t="s">
        <v>607</v>
      </c>
      <c r="D481" s="120" t="s">
        <v>1640</v>
      </c>
      <c r="E481" s="121" t="s">
        <v>1641</v>
      </c>
      <c r="F481" s="120" t="s">
        <v>703</v>
      </c>
      <c r="G481" s="123" t="s">
        <v>590</v>
      </c>
      <c r="H481" s="250" t="s">
        <v>153</v>
      </c>
      <c r="I481" s="250" t="s">
        <v>93</v>
      </c>
      <c r="J481" s="8" t="s">
        <v>607</v>
      </c>
    </row>
    <row r="482" spans="1:10" ht="55.15">
      <c r="A482" s="117" t="s">
        <v>1580</v>
      </c>
      <c r="B482" s="118" t="s">
        <v>1620</v>
      </c>
      <c r="C482" s="132" t="s">
        <v>608</v>
      </c>
      <c r="D482" s="120" t="s">
        <v>1642</v>
      </c>
      <c r="E482" s="121" t="s">
        <v>1643</v>
      </c>
      <c r="F482" s="120" t="s">
        <v>700</v>
      </c>
      <c r="G482" s="123" t="s">
        <v>568</v>
      </c>
      <c r="H482" s="250" t="s">
        <v>153</v>
      </c>
      <c r="I482" s="250" t="s">
        <v>93</v>
      </c>
      <c r="J482" s="8" t="s">
        <v>608</v>
      </c>
    </row>
    <row r="483" spans="1:10" ht="55.15">
      <c r="A483" s="117" t="s">
        <v>1580</v>
      </c>
      <c r="B483" s="118" t="s">
        <v>1620</v>
      </c>
      <c r="C483" s="132" t="s">
        <v>609</v>
      </c>
      <c r="D483" s="120" t="s">
        <v>1644</v>
      </c>
      <c r="E483" s="121" t="s">
        <v>1645</v>
      </c>
      <c r="F483" s="120" t="s">
        <v>700</v>
      </c>
      <c r="G483" s="123" t="s">
        <v>568</v>
      </c>
      <c r="H483" s="250" t="s">
        <v>153</v>
      </c>
      <c r="I483" s="250" t="s">
        <v>93</v>
      </c>
      <c r="J483" s="8" t="s">
        <v>609</v>
      </c>
    </row>
    <row r="484" spans="1:10" ht="55.15">
      <c r="A484" s="117" t="s">
        <v>1580</v>
      </c>
      <c r="B484" s="118" t="s">
        <v>1620</v>
      </c>
      <c r="C484" s="132" t="s">
        <v>610</v>
      </c>
      <c r="D484" s="120" t="s">
        <v>1646</v>
      </c>
      <c r="E484" s="121"/>
      <c r="F484" s="120" t="s">
        <v>700</v>
      </c>
      <c r="G484" s="123" t="s">
        <v>568</v>
      </c>
      <c r="H484" s="250" t="s">
        <v>153</v>
      </c>
      <c r="I484" s="250" t="s">
        <v>93</v>
      </c>
      <c r="J484" s="8" t="s">
        <v>610</v>
      </c>
    </row>
    <row r="485" spans="1:10" ht="55.15">
      <c r="A485" s="117" t="s">
        <v>1580</v>
      </c>
      <c r="B485" s="118" t="s">
        <v>1620</v>
      </c>
      <c r="C485" s="132" t="s">
        <v>611</v>
      </c>
      <c r="D485" s="120" t="s">
        <v>1647</v>
      </c>
      <c r="E485" s="121"/>
      <c r="F485" s="120" t="s">
        <v>700</v>
      </c>
      <c r="G485" s="123" t="s">
        <v>568</v>
      </c>
      <c r="H485" s="250" t="s">
        <v>153</v>
      </c>
      <c r="I485" s="250" t="s">
        <v>93</v>
      </c>
      <c r="J485" s="8" t="s">
        <v>611</v>
      </c>
    </row>
    <row r="486" spans="1:10" ht="96.6">
      <c r="A486" s="131" t="s">
        <v>1580</v>
      </c>
      <c r="B486" s="118" t="s">
        <v>1620</v>
      </c>
      <c r="C486" s="132" t="s">
        <v>612</v>
      </c>
      <c r="D486" s="120" t="s">
        <v>1648</v>
      </c>
      <c r="E486" s="121" t="s">
        <v>1649</v>
      </c>
      <c r="F486" s="120" t="s">
        <v>723</v>
      </c>
      <c r="G486" s="123" t="s">
        <v>568</v>
      </c>
      <c r="H486" s="250" t="s">
        <v>153</v>
      </c>
      <c r="I486" s="250" t="s">
        <v>93</v>
      </c>
      <c r="J486" s="8" t="s">
        <v>612</v>
      </c>
    </row>
    <row r="487" spans="1:10" ht="55.15">
      <c r="A487" s="117" t="s">
        <v>1580</v>
      </c>
      <c r="B487" s="118" t="s">
        <v>1620</v>
      </c>
      <c r="C487" s="132" t="s">
        <v>613</v>
      </c>
      <c r="D487" s="120" t="s">
        <v>1650</v>
      </c>
      <c r="E487" s="121" t="s">
        <v>1651</v>
      </c>
      <c r="F487" s="120" t="s">
        <v>723</v>
      </c>
      <c r="G487" s="123" t="s">
        <v>568</v>
      </c>
      <c r="H487" s="250" t="s">
        <v>153</v>
      </c>
      <c r="I487" s="250" t="s">
        <v>93</v>
      </c>
      <c r="J487" s="8" t="s">
        <v>613</v>
      </c>
    </row>
    <row r="488" spans="1:10" ht="41.45">
      <c r="A488" s="117" t="s">
        <v>1580</v>
      </c>
      <c r="B488" s="118" t="s">
        <v>1620</v>
      </c>
      <c r="C488" s="132" t="s">
        <v>614</v>
      </c>
      <c r="D488" s="120" t="s">
        <v>1652</v>
      </c>
      <c r="E488" s="121" t="s">
        <v>1653</v>
      </c>
      <c r="F488" s="120" t="s">
        <v>726</v>
      </c>
      <c r="G488" s="123" t="s">
        <v>152</v>
      </c>
      <c r="H488" s="250" t="s">
        <v>153</v>
      </c>
      <c r="I488" s="250" t="s">
        <v>93</v>
      </c>
      <c r="J488" s="8" t="s">
        <v>614</v>
      </c>
    </row>
    <row r="489" spans="1:10" ht="42" thickBot="1">
      <c r="A489" s="124" t="s">
        <v>1580</v>
      </c>
      <c r="B489" s="125" t="s">
        <v>1620</v>
      </c>
      <c r="C489" s="126" t="s">
        <v>615</v>
      </c>
      <c r="D489" s="127" t="s">
        <v>1654</v>
      </c>
      <c r="E489" s="127" t="s">
        <v>1655</v>
      </c>
      <c r="F489" s="127" t="s">
        <v>726</v>
      </c>
      <c r="G489" s="128" t="s">
        <v>616</v>
      </c>
      <c r="H489" s="129" t="s">
        <v>153</v>
      </c>
      <c r="I489" s="129" t="s">
        <v>93</v>
      </c>
      <c r="J489" s="8" t="s">
        <v>615</v>
      </c>
    </row>
    <row r="490" spans="1:10" ht="55.15">
      <c r="A490" s="131" t="s">
        <v>1580</v>
      </c>
      <c r="B490" s="130" t="s">
        <v>1656</v>
      </c>
      <c r="C490" s="132" t="s">
        <v>617</v>
      </c>
      <c r="D490" s="122" t="s">
        <v>1657</v>
      </c>
      <c r="E490" s="123" t="s">
        <v>1658</v>
      </c>
      <c r="F490" s="122" t="s">
        <v>703</v>
      </c>
      <c r="G490" s="123" t="s">
        <v>568</v>
      </c>
      <c r="H490" s="249" t="s">
        <v>153</v>
      </c>
      <c r="I490" s="249" t="s">
        <v>93</v>
      </c>
      <c r="J490" s="8" t="s">
        <v>617</v>
      </c>
    </row>
    <row r="491" spans="1:10" ht="55.15">
      <c r="A491" s="117" t="s">
        <v>1580</v>
      </c>
      <c r="B491" s="118" t="s">
        <v>1656</v>
      </c>
      <c r="C491" s="119" t="s">
        <v>618</v>
      </c>
      <c r="D491" s="120" t="s">
        <v>1659</v>
      </c>
      <c r="E491" s="121"/>
      <c r="F491" s="120" t="s">
        <v>703</v>
      </c>
      <c r="G491" s="123" t="s">
        <v>568</v>
      </c>
      <c r="H491" s="249" t="s">
        <v>153</v>
      </c>
      <c r="I491" s="249" t="s">
        <v>93</v>
      </c>
      <c r="J491" s="8" t="s">
        <v>618</v>
      </c>
    </row>
    <row r="492" spans="1:10" ht="55.15">
      <c r="A492" s="117" t="s">
        <v>1580</v>
      </c>
      <c r="B492" s="118" t="s">
        <v>1656</v>
      </c>
      <c r="C492" s="119" t="s">
        <v>619</v>
      </c>
      <c r="D492" s="120" t="s">
        <v>1660</v>
      </c>
      <c r="E492" s="121"/>
      <c r="F492" s="120" t="s">
        <v>700</v>
      </c>
      <c r="G492" s="123" t="s">
        <v>568</v>
      </c>
      <c r="H492" s="249" t="s">
        <v>153</v>
      </c>
      <c r="I492" s="249" t="s">
        <v>93</v>
      </c>
      <c r="J492" s="8" t="s">
        <v>619</v>
      </c>
    </row>
    <row r="493" spans="1:10" ht="55.15">
      <c r="A493" s="117" t="s">
        <v>1580</v>
      </c>
      <c r="B493" s="118" t="s">
        <v>1656</v>
      </c>
      <c r="C493" s="119" t="s">
        <v>620</v>
      </c>
      <c r="D493" s="120" t="s">
        <v>1661</v>
      </c>
      <c r="E493" s="121" t="s">
        <v>1662</v>
      </c>
      <c r="F493" s="120" t="s">
        <v>700</v>
      </c>
      <c r="G493" s="123" t="s">
        <v>568</v>
      </c>
      <c r="H493" s="249" t="s">
        <v>153</v>
      </c>
      <c r="I493" s="249" t="s">
        <v>93</v>
      </c>
      <c r="J493" s="8" t="s">
        <v>620</v>
      </c>
    </row>
    <row r="494" spans="1:10" ht="55.15">
      <c r="A494" s="117" t="s">
        <v>1580</v>
      </c>
      <c r="B494" s="118" t="s">
        <v>1656</v>
      </c>
      <c r="C494" s="119" t="s">
        <v>621</v>
      </c>
      <c r="D494" s="120" t="s">
        <v>1663</v>
      </c>
      <c r="E494" s="121"/>
      <c r="F494" s="120" t="s">
        <v>703</v>
      </c>
      <c r="G494" s="123" t="s">
        <v>568</v>
      </c>
      <c r="H494" s="249" t="s">
        <v>153</v>
      </c>
      <c r="I494" s="249" t="s">
        <v>93</v>
      </c>
      <c r="J494" s="8" t="s">
        <v>621</v>
      </c>
    </row>
    <row r="495" spans="1:10" ht="262.14999999999998">
      <c r="A495" s="117" t="s">
        <v>1580</v>
      </c>
      <c r="B495" s="118" t="s">
        <v>1656</v>
      </c>
      <c r="C495" s="119" t="s">
        <v>622</v>
      </c>
      <c r="D495" s="120" t="s">
        <v>1664</v>
      </c>
      <c r="E495" s="121" t="s">
        <v>1665</v>
      </c>
      <c r="F495" s="120" t="s">
        <v>700</v>
      </c>
      <c r="G495" s="123" t="s">
        <v>152</v>
      </c>
      <c r="H495" s="249" t="s">
        <v>153</v>
      </c>
      <c r="I495" s="249" t="s">
        <v>93</v>
      </c>
      <c r="J495" s="8" t="s">
        <v>622</v>
      </c>
    </row>
    <row r="496" spans="1:10" ht="69">
      <c r="A496" s="117" t="s">
        <v>1580</v>
      </c>
      <c r="B496" s="118" t="s">
        <v>1656</v>
      </c>
      <c r="C496" s="119" t="s">
        <v>623</v>
      </c>
      <c r="D496" s="120" t="s">
        <v>1666</v>
      </c>
      <c r="E496" s="121" t="s">
        <v>1667</v>
      </c>
      <c r="F496" s="120" t="s">
        <v>700</v>
      </c>
      <c r="G496" s="123" t="s">
        <v>590</v>
      </c>
      <c r="H496" s="250" t="s">
        <v>569</v>
      </c>
      <c r="I496" s="250" t="s">
        <v>93</v>
      </c>
      <c r="J496" s="8" t="s">
        <v>623</v>
      </c>
    </row>
    <row r="497" spans="1:10" ht="55.15">
      <c r="A497" s="117" t="s">
        <v>1580</v>
      </c>
      <c r="B497" s="118" t="s">
        <v>1656</v>
      </c>
      <c r="C497" s="119" t="s">
        <v>624</v>
      </c>
      <c r="D497" s="120" t="s">
        <v>1668</v>
      </c>
      <c r="E497" s="121" t="s">
        <v>1669</v>
      </c>
      <c r="F497" s="120" t="s">
        <v>700</v>
      </c>
      <c r="G497" s="123" t="s">
        <v>568</v>
      </c>
      <c r="H497" s="250" t="s">
        <v>153</v>
      </c>
      <c r="I497" s="250" t="s">
        <v>93</v>
      </c>
      <c r="J497" s="8" t="s">
        <v>624</v>
      </c>
    </row>
    <row r="498" spans="1:10" ht="55.15">
      <c r="A498" s="117" t="s">
        <v>1580</v>
      </c>
      <c r="B498" s="118" t="s">
        <v>1656</v>
      </c>
      <c r="C498" s="119" t="s">
        <v>625</v>
      </c>
      <c r="D498" s="120" t="s">
        <v>1670</v>
      </c>
      <c r="E498" s="121" t="s">
        <v>1671</v>
      </c>
      <c r="F498" s="120" t="s">
        <v>703</v>
      </c>
      <c r="G498" s="123" t="s">
        <v>568</v>
      </c>
      <c r="H498" s="250" t="s">
        <v>153</v>
      </c>
      <c r="I498" s="250" t="s">
        <v>93</v>
      </c>
      <c r="J498" s="8" t="s">
        <v>625</v>
      </c>
    </row>
    <row r="499" spans="1:10" ht="82.9">
      <c r="A499" s="117" t="s">
        <v>1580</v>
      </c>
      <c r="B499" s="118" t="s">
        <v>1656</v>
      </c>
      <c r="C499" s="119" t="s">
        <v>626</v>
      </c>
      <c r="D499" s="120" t="s">
        <v>1672</v>
      </c>
      <c r="E499" s="121" t="s">
        <v>1673</v>
      </c>
      <c r="F499" s="120" t="s">
        <v>700</v>
      </c>
      <c r="G499" s="123" t="s">
        <v>568</v>
      </c>
      <c r="H499" s="249" t="s">
        <v>153</v>
      </c>
      <c r="I499" s="249" t="s">
        <v>93</v>
      </c>
      <c r="J499" s="8" t="s">
        <v>626</v>
      </c>
    </row>
    <row r="500" spans="1:10" ht="96.6">
      <c r="A500" s="117" t="s">
        <v>1580</v>
      </c>
      <c r="B500" s="118" t="s">
        <v>1656</v>
      </c>
      <c r="C500" s="119" t="s">
        <v>627</v>
      </c>
      <c r="D500" s="120" t="s">
        <v>1674</v>
      </c>
      <c r="E500" s="121" t="s">
        <v>1675</v>
      </c>
      <c r="F500" s="120" t="s">
        <v>723</v>
      </c>
      <c r="G500" s="123" t="s">
        <v>590</v>
      </c>
      <c r="H500" s="250" t="s">
        <v>153</v>
      </c>
      <c r="I500" s="250" t="s">
        <v>93</v>
      </c>
      <c r="J500" s="8" t="s">
        <v>627</v>
      </c>
    </row>
    <row r="501" spans="1:10" ht="55.15">
      <c r="A501" s="117" t="s">
        <v>1580</v>
      </c>
      <c r="B501" s="118" t="s">
        <v>1656</v>
      </c>
      <c r="C501" s="119" t="s">
        <v>628</v>
      </c>
      <c r="D501" s="120" t="s">
        <v>1676</v>
      </c>
      <c r="E501" s="121" t="s">
        <v>1677</v>
      </c>
      <c r="F501" s="120" t="s">
        <v>726</v>
      </c>
      <c r="G501" s="123" t="s">
        <v>568</v>
      </c>
      <c r="H501" s="250" t="s">
        <v>153</v>
      </c>
      <c r="I501" s="250" t="s">
        <v>93</v>
      </c>
      <c r="J501" s="8" t="s">
        <v>628</v>
      </c>
    </row>
    <row r="502" spans="1:10" ht="69">
      <c r="A502" s="117" t="s">
        <v>1580</v>
      </c>
      <c r="B502" s="118" t="s">
        <v>1656</v>
      </c>
      <c r="C502" s="119" t="s">
        <v>629</v>
      </c>
      <c r="D502" s="120" t="s">
        <v>1678</v>
      </c>
      <c r="E502" s="121" t="s">
        <v>1679</v>
      </c>
      <c r="F502" s="120" t="s">
        <v>726</v>
      </c>
      <c r="G502" s="123" t="s">
        <v>568</v>
      </c>
      <c r="H502" s="250" t="s">
        <v>153</v>
      </c>
      <c r="I502" s="250" t="s">
        <v>93</v>
      </c>
      <c r="J502" s="8" t="s">
        <v>629</v>
      </c>
    </row>
    <row r="503" spans="1:10" ht="55.9" thickBot="1">
      <c r="A503" s="124" t="s">
        <v>1580</v>
      </c>
      <c r="B503" s="125" t="s">
        <v>1656</v>
      </c>
      <c r="C503" s="126" t="s">
        <v>630</v>
      </c>
      <c r="D503" s="127" t="s">
        <v>1680</v>
      </c>
      <c r="E503" s="128" t="s">
        <v>1681</v>
      </c>
      <c r="F503" s="127" t="s">
        <v>726</v>
      </c>
      <c r="G503" s="128" t="s">
        <v>568</v>
      </c>
      <c r="H503" s="129" t="s">
        <v>153</v>
      </c>
      <c r="I503" s="129" t="s">
        <v>93</v>
      </c>
      <c r="J503" s="8" t="s">
        <v>630</v>
      </c>
    </row>
    <row r="504" spans="1:10" ht="82.9">
      <c r="A504" s="131" t="s">
        <v>1580</v>
      </c>
      <c r="B504" s="130" t="s">
        <v>1682</v>
      </c>
      <c r="C504" s="132" t="s">
        <v>631</v>
      </c>
      <c r="D504" s="122" t="s">
        <v>1683</v>
      </c>
      <c r="E504" s="123" t="s">
        <v>1684</v>
      </c>
      <c r="F504" s="122" t="s">
        <v>700</v>
      </c>
      <c r="G504" s="123" t="s">
        <v>568</v>
      </c>
      <c r="H504" s="249" t="s">
        <v>153</v>
      </c>
      <c r="I504" s="249" t="s">
        <v>93</v>
      </c>
      <c r="J504" s="8" t="s">
        <v>631</v>
      </c>
    </row>
    <row r="505" spans="1:10" ht="110.45">
      <c r="A505" s="117" t="s">
        <v>1580</v>
      </c>
      <c r="B505" s="118" t="s">
        <v>1682</v>
      </c>
      <c r="C505" s="119" t="s">
        <v>632</v>
      </c>
      <c r="D505" s="120" t="s">
        <v>1685</v>
      </c>
      <c r="E505" s="121" t="s">
        <v>1686</v>
      </c>
      <c r="F505" s="120" t="s">
        <v>703</v>
      </c>
      <c r="G505" s="121" t="s">
        <v>568</v>
      </c>
      <c r="H505" s="250" t="s">
        <v>153</v>
      </c>
      <c r="I505" s="250" t="s">
        <v>93</v>
      </c>
      <c r="J505" s="8" t="s">
        <v>632</v>
      </c>
    </row>
    <row r="506" spans="1:10" ht="55.15">
      <c r="A506" s="117" t="s">
        <v>1580</v>
      </c>
      <c r="B506" s="118" t="s">
        <v>1682</v>
      </c>
      <c r="C506" s="119" t="s">
        <v>633</v>
      </c>
      <c r="D506" s="120" t="s">
        <v>1687</v>
      </c>
      <c r="E506" s="121" t="s">
        <v>1688</v>
      </c>
      <c r="F506" s="120" t="s">
        <v>700</v>
      </c>
      <c r="G506" s="121" t="s">
        <v>568</v>
      </c>
      <c r="H506" s="250" t="s">
        <v>153</v>
      </c>
      <c r="I506" s="250" t="s">
        <v>93</v>
      </c>
      <c r="J506" s="8" t="s">
        <v>633</v>
      </c>
    </row>
    <row r="507" spans="1:10" ht="55.15">
      <c r="A507" s="117" t="s">
        <v>1580</v>
      </c>
      <c r="B507" s="118" t="s">
        <v>1682</v>
      </c>
      <c r="C507" s="119" t="s">
        <v>634</v>
      </c>
      <c r="D507" s="120" t="s">
        <v>1689</v>
      </c>
      <c r="E507" s="121" t="s">
        <v>1690</v>
      </c>
      <c r="F507" s="120" t="s">
        <v>700</v>
      </c>
      <c r="G507" s="121" t="s">
        <v>568</v>
      </c>
      <c r="H507" s="250" t="s">
        <v>153</v>
      </c>
      <c r="I507" s="250" t="s">
        <v>93</v>
      </c>
      <c r="J507" s="8" t="s">
        <v>634</v>
      </c>
    </row>
    <row r="508" spans="1:10" ht="69">
      <c r="A508" s="117" t="s">
        <v>1580</v>
      </c>
      <c r="B508" s="118" t="s">
        <v>1682</v>
      </c>
      <c r="C508" s="119" t="s">
        <v>635</v>
      </c>
      <c r="D508" s="120" t="s">
        <v>1691</v>
      </c>
      <c r="E508" s="121" t="s">
        <v>1692</v>
      </c>
      <c r="F508" s="120" t="s">
        <v>703</v>
      </c>
      <c r="G508" s="121" t="s">
        <v>568</v>
      </c>
      <c r="H508" s="250" t="s">
        <v>153</v>
      </c>
      <c r="I508" s="250" t="s">
        <v>93</v>
      </c>
      <c r="J508" s="8" t="s">
        <v>635</v>
      </c>
    </row>
    <row r="509" spans="1:10" ht="55.9" thickBot="1">
      <c r="A509" s="124" t="s">
        <v>1580</v>
      </c>
      <c r="B509" s="125" t="s">
        <v>1682</v>
      </c>
      <c r="C509" s="126" t="s">
        <v>636</v>
      </c>
      <c r="D509" s="127" t="s">
        <v>1693</v>
      </c>
      <c r="E509" s="128"/>
      <c r="F509" s="127" t="s">
        <v>703</v>
      </c>
      <c r="G509" s="128" t="s">
        <v>568</v>
      </c>
      <c r="H509" s="129" t="s">
        <v>153</v>
      </c>
      <c r="I509" s="129" t="s">
        <v>93</v>
      </c>
      <c r="J509" s="8" t="s">
        <v>636</v>
      </c>
    </row>
    <row r="510" spans="1:10" ht="55.15">
      <c r="A510" s="131" t="s">
        <v>1580</v>
      </c>
      <c r="B510" s="130" t="s">
        <v>1694</v>
      </c>
      <c r="C510" s="132" t="s">
        <v>637</v>
      </c>
      <c r="D510" s="122" t="s">
        <v>1695</v>
      </c>
      <c r="E510" s="123" t="s">
        <v>1696</v>
      </c>
      <c r="F510" s="122" t="s">
        <v>700</v>
      </c>
      <c r="G510" s="123" t="s">
        <v>568</v>
      </c>
      <c r="H510" s="249" t="s">
        <v>153</v>
      </c>
      <c r="I510" s="249" t="s">
        <v>93</v>
      </c>
      <c r="J510" s="8" t="s">
        <v>637</v>
      </c>
    </row>
    <row r="511" spans="1:10" ht="55.15">
      <c r="A511" s="117" t="s">
        <v>1580</v>
      </c>
      <c r="B511" s="118" t="s">
        <v>1694</v>
      </c>
      <c r="C511" s="119" t="s">
        <v>638</v>
      </c>
      <c r="D511" s="120" t="s">
        <v>1697</v>
      </c>
      <c r="E511" s="121" t="s">
        <v>1698</v>
      </c>
      <c r="F511" s="120" t="s">
        <v>700</v>
      </c>
      <c r="G511" s="123" t="s">
        <v>568</v>
      </c>
      <c r="H511" s="249" t="s">
        <v>153</v>
      </c>
      <c r="I511" s="249" t="s">
        <v>93</v>
      </c>
      <c r="J511" s="8" t="s">
        <v>638</v>
      </c>
    </row>
    <row r="512" spans="1:10" ht="55.15">
      <c r="A512" s="117" t="s">
        <v>1580</v>
      </c>
      <c r="B512" s="118" t="s">
        <v>1694</v>
      </c>
      <c r="C512" s="119" t="s">
        <v>639</v>
      </c>
      <c r="D512" s="120" t="s">
        <v>1699</v>
      </c>
      <c r="E512" s="121" t="s">
        <v>1700</v>
      </c>
      <c r="F512" s="120" t="s">
        <v>703</v>
      </c>
      <c r="G512" s="123" t="s">
        <v>568</v>
      </c>
      <c r="H512" s="249" t="s">
        <v>153</v>
      </c>
      <c r="I512" s="249" t="s">
        <v>93</v>
      </c>
      <c r="J512" s="8" t="s">
        <v>639</v>
      </c>
    </row>
    <row r="513" spans="1:10" ht="55.15">
      <c r="A513" s="117" t="s">
        <v>1580</v>
      </c>
      <c r="B513" s="118" t="s">
        <v>1694</v>
      </c>
      <c r="C513" s="119" t="s">
        <v>640</v>
      </c>
      <c r="D513" s="120" t="s">
        <v>1701</v>
      </c>
      <c r="E513" s="121" t="s">
        <v>1702</v>
      </c>
      <c r="F513" s="120" t="s">
        <v>723</v>
      </c>
      <c r="G513" s="123" t="s">
        <v>568</v>
      </c>
      <c r="H513" s="249" t="s">
        <v>153</v>
      </c>
      <c r="I513" s="249" t="s">
        <v>93</v>
      </c>
      <c r="J513" s="8" t="s">
        <v>640</v>
      </c>
    </row>
    <row r="514" spans="1:10" ht="55.15">
      <c r="A514" s="117" t="s">
        <v>1580</v>
      </c>
      <c r="B514" s="118" t="s">
        <v>1694</v>
      </c>
      <c r="C514" s="119" t="s">
        <v>641</v>
      </c>
      <c r="D514" s="120" t="s">
        <v>1703</v>
      </c>
      <c r="E514" s="121"/>
      <c r="F514" s="120" t="s">
        <v>723</v>
      </c>
      <c r="G514" s="123" t="s">
        <v>568</v>
      </c>
      <c r="H514" s="249" t="s">
        <v>153</v>
      </c>
      <c r="I514" s="249" t="s">
        <v>93</v>
      </c>
      <c r="J514" s="8" t="s">
        <v>641</v>
      </c>
    </row>
    <row r="515" spans="1:10" ht="55.9" thickBot="1">
      <c r="A515" s="124" t="s">
        <v>1580</v>
      </c>
      <c r="B515" s="125" t="s">
        <v>1694</v>
      </c>
      <c r="C515" s="126" t="s">
        <v>642</v>
      </c>
      <c r="D515" s="127" t="s">
        <v>1704</v>
      </c>
      <c r="E515" s="128" t="s">
        <v>1705</v>
      </c>
      <c r="F515" s="127" t="s">
        <v>726</v>
      </c>
      <c r="G515" s="127" t="s">
        <v>568</v>
      </c>
      <c r="H515" s="129" t="s">
        <v>153</v>
      </c>
      <c r="I515" s="129" t="s">
        <v>93</v>
      </c>
      <c r="J515" s="8" t="s">
        <v>642</v>
      </c>
    </row>
    <row r="516" spans="1:10" ht="82.9">
      <c r="A516" s="133" t="s">
        <v>1706</v>
      </c>
      <c r="B516" s="134" t="s">
        <v>1707</v>
      </c>
      <c r="C516" s="135" t="s">
        <v>643</v>
      </c>
      <c r="D516" s="136" t="s">
        <v>1708</v>
      </c>
      <c r="E516" s="136" t="s">
        <v>1709</v>
      </c>
      <c r="F516" s="136" t="s">
        <v>700</v>
      </c>
      <c r="G516" s="143" t="s">
        <v>99</v>
      </c>
      <c r="H516" s="137" t="s">
        <v>104</v>
      </c>
      <c r="I516" s="137" t="s">
        <v>93</v>
      </c>
      <c r="J516" s="8" t="s">
        <v>643</v>
      </c>
    </row>
    <row r="517" spans="1:10" ht="124.15">
      <c r="A517" s="138" t="s">
        <v>1706</v>
      </c>
      <c r="B517" s="139" t="s">
        <v>1707</v>
      </c>
      <c r="C517" s="140" t="s">
        <v>645</v>
      </c>
      <c r="D517" s="141" t="s">
        <v>1710</v>
      </c>
      <c r="E517" s="141" t="s">
        <v>1711</v>
      </c>
      <c r="F517" s="141" t="s">
        <v>700</v>
      </c>
      <c r="G517" s="142" t="s">
        <v>99</v>
      </c>
      <c r="H517" s="253" t="s">
        <v>104</v>
      </c>
      <c r="I517" s="253" t="s">
        <v>93</v>
      </c>
      <c r="J517" s="8" t="s">
        <v>645</v>
      </c>
    </row>
    <row r="518" spans="1:10" ht="207">
      <c r="A518" s="133" t="s">
        <v>1706</v>
      </c>
      <c r="B518" s="134" t="s">
        <v>1707</v>
      </c>
      <c r="C518" s="135" t="s">
        <v>646</v>
      </c>
      <c r="D518" s="136" t="s">
        <v>1712</v>
      </c>
      <c r="E518" s="136" t="s">
        <v>1713</v>
      </c>
      <c r="F518" s="136" t="s">
        <v>703</v>
      </c>
      <c r="G518" s="143" t="s">
        <v>99</v>
      </c>
      <c r="H518" s="254" t="s">
        <v>104</v>
      </c>
      <c r="I518" s="254" t="s">
        <v>93</v>
      </c>
      <c r="J518" s="8" t="s">
        <v>646</v>
      </c>
    </row>
    <row r="519" spans="1:10" ht="165.6">
      <c r="A519" s="138" t="s">
        <v>1706</v>
      </c>
      <c r="B519" s="139" t="s">
        <v>1707</v>
      </c>
      <c r="C519" s="140" t="s">
        <v>647</v>
      </c>
      <c r="D519" s="141" t="s">
        <v>1714</v>
      </c>
      <c r="E519" s="141" t="s">
        <v>1715</v>
      </c>
      <c r="F519" s="141" t="s">
        <v>703</v>
      </c>
      <c r="G519" s="142" t="s">
        <v>99</v>
      </c>
      <c r="H519" s="253" t="s">
        <v>104</v>
      </c>
      <c r="I519" s="253" t="s">
        <v>93</v>
      </c>
      <c r="J519" s="8" t="s">
        <v>647</v>
      </c>
    </row>
    <row r="520" spans="1:10" ht="82.9">
      <c r="A520" s="138" t="s">
        <v>1706</v>
      </c>
      <c r="B520" s="139" t="s">
        <v>1707</v>
      </c>
      <c r="C520" s="140" t="s">
        <v>648</v>
      </c>
      <c r="D520" s="141" t="s">
        <v>1716</v>
      </c>
      <c r="E520" s="141" t="s">
        <v>1717</v>
      </c>
      <c r="F520" s="141" t="s">
        <v>703</v>
      </c>
      <c r="G520" s="142" t="s">
        <v>99</v>
      </c>
      <c r="H520" s="253" t="s">
        <v>104</v>
      </c>
      <c r="I520" s="253" t="s">
        <v>93</v>
      </c>
      <c r="J520" s="8" t="s">
        <v>648</v>
      </c>
    </row>
    <row r="521" spans="1:10" ht="55.15">
      <c r="A521" s="138" t="s">
        <v>1706</v>
      </c>
      <c r="B521" s="139" t="s">
        <v>1707</v>
      </c>
      <c r="C521" s="140" t="s">
        <v>649</v>
      </c>
      <c r="D521" s="136" t="s">
        <v>1718</v>
      </c>
      <c r="E521" s="136" t="s">
        <v>1719</v>
      </c>
      <c r="F521" s="141" t="s">
        <v>703</v>
      </c>
      <c r="G521" s="142" t="s">
        <v>152</v>
      </c>
      <c r="H521" s="253" t="s">
        <v>153</v>
      </c>
      <c r="I521" s="253" t="s">
        <v>93</v>
      </c>
      <c r="J521" s="8" t="s">
        <v>649</v>
      </c>
    </row>
    <row r="522" spans="1:10" ht="69">
      <c r="A522" s="138" t="s">
        <v>1706</v>
      </c>
      <c r="B522" s="139" t="s">
        <v>1707</v>
      </c>
      <c r="C522" s="140" t="s">
        <v>650</v>
      </c>
      <c r="D522" s="141" t="s">
        <v>1720</v>
      </c>
      <c r="E522" s="141" t="s">
        <v>1721</v>
      </c>
      <c r="F522" s="141" t="s">
        <v>703</v>
      </c>
      <c r="G522" s="142" t="s">
        <v>152</v>
      </c>
      <c r="H522" s="253" t="s">
        <v>153</v>
      </c>
      <c r="I522" s="253" t="s">
        <v>93</v>
      </c>
      <c r="J522" s="8" t="s">
        <v>650</v>
      </c>
    </row>
    <row r="523" spans="1:10" ht="69.599999999999994" thickBot="1">
      <c r="A523" s="255" t="s">
        <v>1706</v>
      </c>
      <c r="B523" s="256" t="s">
        <v>1707</v>
      </c>
      <c r="C523" s="146" t="s">
        <v>651</v>
      </c>
      <c r="D523" s="147" t="s">
        <v>1722</v>
      </c>
      <c r="E523" s="147" t="s">
        <v>1723</v>
      </c>
      <c r="F523" s="147" t="s">
        <v>700</v>
      </c>
      <c r="G523" s="147" t="s">
        <v>152</v>
      </c>
      <c r="H523" s="148" t="s">
        <v>153</v>
      </c>
      <c r="I523" s="148" t="s">
        <v>93</v>
      </c>
      <c r="J523" s="8" t="s">
        <v>651</v>
      </c>
    </row>
    <row r="524" spans="1:10" ht="151.9">
      <c r="A524" s="138" t="s">
        <v>1706</v>
      </c>
      <c r="B524" s="139" t="s">
        <v>1724</v>
      </c>
      <c r="C524" s="140" t="s">
        <v>652</v>
      </c>
      <c r="D524" s="141" t="s">
        <v>1725</v>
      </c>
      <c r="E524" s="141" t="s">
        <v>1726</v>
      </c>
      <c r="F524" s="141" t="s">
        <v>703</v>
      </c>
      <c r="G524" s="143" t="s">
        <v>99</v>
      </c>
      <c r="H524" s="254" t="s">
        <v>104</v>
      </c>
      <c r="I524" s="254" t="s">
        <v>93</v>
      </c>
      <c r="J524" s="8" t="s">
        <v>652</v>
      </c>
    </row>
    <row r="525" spans="1:10" ht="41.45">
      <c r="A525" s="133" t="s">
        <v>1706</v>
      </c>
      <c r="B525" s="134" t="s">
        <v>1724</v>
      </c>
      <c r="C525" s="135" t="s">
        <v>653</v>
      </c>
      <c r="D525" s="136" t="s">
        <v>1727</v>
      </c>
      <c r="E525" s="136" t="s">
        <v>1728</v>
      </c>
      <c r="F525" s="136" t="s">
        <v>703</v>
      </c>
      <c r="G525" s="143" t="s">
        <v>92</v>
      </c>
      <c r="H525" s="254" t="s">
        <v>92</v>
      </c>
      <c r="I525" s="254" t="s">
        <v>93</v>
      </c>
      <c r="J525" s="8" t="s">
        <v>654</v>
      </c>
    </row>
    <row r="526" spans="1:10" ht="41.45">
      <c r="A526" s="133" t="s">
        <v>1706</v>
      </c>
      <c r="B526" s="134" t="s">
        <v>1724</v>
      </c>
      <c r="C526" s="135" t="s">
        <v>653</v>
      </c>
      <c r="D526" s="136" t="s">
        <v>1729</v>
      </c>
      <c r="E526" s="136" t="s">
        <v>1728</v>
      </c>
      <c r="F526" s="136" t="s">
        <v>703</v>
      </c>
      <c r="G526" s="143" t="s">
        <v>92</v>
      </c>
      <c r="H526" s="254" t="s">
        <v>92</v>
      </c>
      <c r="I526" s="254" t="s">
        <v>93</v>
      </c>
      <c r="J526" s="8" t="s">
        <v>655</v>
      </c>
    </row>
    <row r="527" spans="1:10" ht="41.45">
      <c r="A527" s="133" t="s">
        <v>1706</v>
      </c>
      <c r="B527" s="134" t="s">
        <v>1724</v>
      </c>
      <c r="C527" s="135" t="s">
        <v>653</v>
      </c>
      <c r="D527" s="136" t="s">
        <v>1730</v>
      </c>
      <c r="E527" s="136" t="s">
        <v>1728</v>
      </c>
      <c r="F527" s="136" t="s">
        <v>703</v>
      </c>
      <c r="G527" s="143" t="s">
        <v>92</v>
      </c>
      <c r="H527" s="254" t="s">
        <v>92</v>
      </c>
      <c r="I527" s="254" t="s">
        <v>93</v>
      </c>
      <c r="J527" s="8" t="s">
        <v>656</v>
      </c>
    </row>
    <row r="528" spans="1:10" ht="41.45">
      <c r="A528" s="133" t="s">
        <v>1706</v>
      </c>
      <c r="B528" s="134" t="s">
        <v>1724</v>
      </c>
      <c r="C528" s="135" t="s">
        <v>653</v>
      </c>
      <c r="D528" s="136" t="s">
        <v>1731</v>
      </c>
      <c r="E528" s="136" t="s">
        <v>1728</v>
      </c>
      <c r="F528" s="136" t="s">
        <v>703</v>
      </c>
      <c r="G528" s="143" t="s">
        <v>92</v>
      </c>
      <c r="H528" s="254" t="s">
        <v>92</v>
      </c>
      <c r="I528" s="254" t="s">
        <v>93</v>
      </c>
      <c r="J528" s="8" t="s">
        <v>657</v>
      </c>
    </row>
    <row r="529" spans="1:10" ht="55.15">
      <c r="A529" s="138" t="s">
        <v>1706</v>
      </c>
      <c r="B529" s="139" t="s">
        <v>1724</v>
      </c>
      <c r="C529" s="140" t="s">
        <v>658</v>
      </c>
      <c r="D529" s="141" t="s">
        <v>1732</v>
      </c>
      <c r="E529" s="141" t="s">
        <v>1733</v>
      </c>
      <c r="F529" s="141" t="s">
        <v>703</v>
      </c>
      <c r="G529" s="141" t="s">
        <v>92</v>
      </c>
      <c r="H529" s="253" t="s">
        <v>92</v>
      </c>
      <c r="I529" s="253" t="s">
        <v>93</v>
      </c>
      <c r="J529" s="8" t="s">
        <v>658</v>
      </c>
    </row>
    <row r="530" spans="1:10" ht="124.15">
      <c r="A530" s="138" t="s">
        <v>1706</v>
      </c>
      <c r="B530" s="139" t="s">
        <v>1724</v>
      </c>
      <c r="C530" s="140" t="s">
        <v>659</v>
      </c>
      <c r="D530" s="141" t="s">
        <v>1734</v>
      </c>
      <c r="E530" s="141" t="s">
        <v>1735</v>
      </c>
      <c r="F530" s="141" t="s">
        <v>700</v>
      </c>
      <c r="G530" s="141" t="s">
        <v>152</v>
      </c>
      <c r="H530" s="253" t="s">
        <v>153</v>
      </c>
      <c r="I530" s="253" t="s">
        <v>93</v>
      </c>
      <c r="J530" s="8" t="s">
        <v>659</v>
      </c>
    </row>
    <row r="531" spans="1:10" ht="83.45" thickBot="1">
      <c r="A531" s="255" t="s">
        <v>1706</v>
      </c>
      <c r="B531" s="256" t="s">
        <v>1724</v>
      </c>
      <c r="C531" s="257" t="s">
        <v>660</v>
      </c>
      <c r="D531" s="258" t="s">
        <v>1736</v>
      </c>
      <c r="E531" s="258" t="s">
        <v>1737</v>
      </c>
      <c r="F531" s="258" t="s">
        <v>703</v>
      </c>
      <c r="G531" s="258" t="s">
        <v>152</v>
      </c>
      <c r="H531" s="259" t="s">
        <v>153</v>
      </c>
      <c r="I531" s="259" t="s">
        <v>93</v>
      </c>
      <c r="J531" s="8" t="s">
        <v>660</v>
      </c>
    </row>
    <row r="532" spans="1:10" ht="69">
      <c r="A532" s="133" t="s">
        <v>1706</v>
      </c>
      <c r="B532" s="134" t="s">
        <v>1738</v>
      </c>
      <c r="C532" s="135" t="s">
        <v>661</v>
      </c>
      <c r="D532" s="136" t="s">
        <v>1739</v>
      </c>
      <c r="E532" s="136" t="s">
        <v>1740</v>
      </c>
      <c r="F532" s="136" t="s">
        <v>700</v>
      </c>
      <c r="G532" s="143" t="s">
        <v>92</v>
      </c>
      <c r="H532" s="254" t="s">
        <v>92</v>
      </c>
      <c r="I532" s="254" t="s">
        <v>93</v>
      </c>
      <c r="J532" s="8" t="s">
        <v>661</v>
      </c>
    </row>
    <row r="533" spans="1:10" ht="138">
      <c r="A533" s="138" t="s">
        <v>1706</v>
      </c>
      <c r="B533" s="139" t="s">
        <v>1738</v>
      </c>
      <c r="C533" s="140" t="s">
        <v>662</v>
      </c>
      <c r="D533" s="136" t="s">
        <v>1741</v>
      </c>
      <c r="E533" s="141" t="s">
        <v>1742</v>
      </c>
      <c r="F533" s="141" t="s">
        <v>703</v>
      </c>
      <c r="G533" s="142" t="s">
        <v>590</v>
      </c>
      <c r="H533" s="253" t="s">
        <v>104</v>
      </c>
      <c r="I533" s="253" t="s">
        <v>93</v>
      </c>
      <c r="J533" s="8" t="s">
        <v>663</v>
      </c>
    </row>
    <row r="534" spans="1:10" ht="138">
      <c r="A534" s="138" t="s">
        <v>1706</v>
      </c>
      <c r="B534" s="139" t="s">
        <v>1738</v>
      </c>
      <c r="C534" s="140" t="s">
        <v>662</v>
      </c>
      <c r="D534" s="136" t="s">
        <v>1743</v>
      </c>
      <c r="E534" s="141" t="s">
        <v>1742</v>
      </c>
      <c r="F534" s="141" t="s">
        <v>703</v>
      </c>
      <c r="G534" s="142" t="s">
        <v>590</v>
      </c>
      <c r="H534" s="253" t="s">
        <v>104</v>
      </c>
      <c r="I534" s="253" t="s">
        <v>93</v>
      </c>
      <c r="J534" s="8" t="s">
        <v>664</v>
      </c>
    </row>
    <row r="535" spans="1:10" ht="138">
      <c r="A535" s="138" t="s">
        <v>1706</v>
      </c>
      <c r="B535" s="139" t="s">
        <v>1738</v>
      </c>
      <c r="C535" s="140" t="s">
        <v>662</v>
      </c>
      <c r="D535" s="136" t="s">
        <v>1744</v>
      </c>
      <c r="E535" s="141" t="s">
        <v>1742</v>
      </c>
      <c r="F535" s="141" t="s">
        <v>703</v>
      </c>
      <c r="G535" s="142" t="s">
        <v>590</v>
      </c>
      <c r="H535" s="253" t="s">
        <v>104</v>
      </c>
      <c r="I535" s="253" t="s">
        <v>93</v>
      </c>
      <c r="J535" s="8" t="s">
        <v>665</v>
      </c>
    </row>
    <row r="536" spans="1:10" ht="138">
      <c r="A536" s="138" t="s">
        <v>1706</v>
      </c>
      <c r="B536" s="139" t="s">
        <v>1738</v>
      </c>
      <c r="C536" s="140" t="s">
        <v>662</v>
      </c>
      <c r="D536" s="136" t="s">
        <v>1745</v>
      </c>
      <c r="E536" s="141" t="s">
        <v>1742</v>
      </c>
      <c r="F536" s="141" t="s">
        <v>703</v>
      </c>
      <c r="G536" s="142" t="s">
        <v>590</v>
      </c>
      <c r="H536" s="253" t="s">
        <v>104</v>
      </c>
      <c r="I536" s="253" t="s">
        <v>93</v>
      </c>
      <c r="J536" s="8" t="s">
        <v>666</v>
      </c>
    </row>
    <row r="537" spans="1:10" ht="151.9">
      <c r="A537" s="138" t="s">
        <v>1706</v>
      </c>
      <c r="B537" s="139" t="s">
        <v>1738</v>
      </c>
      <c r="C537" s="140" t="s">
        <v>667</v>
      </c>
      <c r="D537" s="136" t="s">
        <v>1746</v>
      </c>
      <c r="E537" s="141" t="s">
        <v>1740</v>
      </c>
      <c r="F537" s="141" t="s">
        <v>703</v>
      </c>
      <c r="G537" s="142" t="s">
        <v>590</v>
      </c>
      <c r="H537" s="253" t="s">
        <v>104</v>
      </c>
      <c r="I537" s="253" t="s">
        <v>93</v>
      </c>
      <c r="J537" s="8" t="s">
        <v>667</v>
      </c>
    </row>
    <row r="538" spans="1:10" ht="138">
      <c r="A538" s="138" t="s">
        <v>1706</v>
      </c>
      <c r="B538" s="139" t="s">
        <v>1738</v>
      </c>
      <c r="C538" s="140" t="s">
        <v>668</v>
      </c>
      <c r="D538" s="141" t="s">
        <v>1747</v>
      </c>
      <c r="E538" s="141" t="s">
        <v>1748</v>
      </c>
      <c r="F538" s="141" t="s">
        <v>700</v>
      </c>
      <c r="G538" s="142" t="s">
        <v>92</v>
      </c>
      <c r="H538" s="253" t="s">
        <v>92</v>
      </c>
      <c r="I538" s="253" t="s">
        <v>93</v>
      </c>
      <c r="J538" s="8" t="s">
        <v>668</v>
      </c>
    </row>
    <row r="539" spans="1:10" ht="83.45" thickBot="1">
      <c r="A539" s="144" t="s">
        <v>1706</v>
      </c>
      <c r="B539" s="145" t="s">
        <v>1738</v>
      </c>
      <c r="C539" s="146" t="s">
        <v>669</v>
      </c>
      <c r="D539" s="147" t="s">
        <v>1749</v>
      </c>
      <c r="E539" s="147" t="s">
        <v>1750</v>
      </c>
      <c r="F539" s="147" t="s">
        <v>703</v>
      </c>
      <c r="G539" s="149" t="s">
        <v>92</v>
      </c>
      <c r="H539" s="148" t="s">
        <v>92</v>
      </c>
      <c r="I539" s="148" t="s">
        <v>93</v>
      </c>
      <c r="J539" s="8" t="s">
        <v>669</v>
      </c>
    </row>
    <row r="540" spans="1:10" ht="41.45">
      <c r="A540" s="133" t="s">
        <v>1706</v>
      </c>
      <c r="B540" s="134" t="s">
        <v>1751</v>
      </c>
      <c r="C540" s="135" t="s">
        <v>670</v>
      </c>
      <c r="D540" s="136" t="s">
        <v>1752</v>
      </c>
      <c r="E540" s="136" t="s">
        <v>1753</v>
      </c>
      <c r="F540" s="136" t="s">
        <v>700</v>
      </c>
      <c r="G540" s="143" t="s">
        <v>92</v>
      </c>
      <c r="H540" s="254" t="s">
        <v>92</v>
      </c>
      <c r="I540" s="254" t="s">
        <v>93</v>
      </c>
      <c r="J540" s="8" t="s">
        <v>670</v>
      </c>
    </row>
    <row r="541" spans="1:10" ht="42" thickBot="1">
      <c r="A541" s="144" t="s">
        <v>1706</v>
      </c>
      <c r="B541" s="145" t="s">
        <v>1751</v>
      </c>
      <c r="C541" s="146" t="s">
        <v>671</v>
      </c>
      <c r="D541" s="147" t="s">
        <v>1754</v>
      </c>
      <c r="E541" s="147" t="s">
        <v>1753</v>
      </c>
      <c r="F541" s="147" t="s">
        <v>700</v>
      </c>
      <c r="G541" s="150" t="s">
        <v>92</v>
      </c>
      <c r="H541" s="259" t="s">
        <v>92</v>
      </c>
      <c r="I541" s="259" t="s">
        <v>93</v>
      </c>
      <c r="J541" s="8" t="s">
        <v>671</v>
      </c>
    </row>
    <row r="542" spans="1:10" ht="151.9">
      <c r="A542" s="151" t="s">
        <v>1755</v>
      </c>
      <c r="B542" s="152" t="s">
        <v>1756</v>
      </c>
      <c r="C542" s="153" t="s">
        <v>672</v>
      </c>
      <c r="D542" s="154" t="s">
        <v>1757</v>
      </c>
      <c r="E542" s="155" t="s">
        <v>1758</v>
      </c>
      <c r="F542" s="155" t="s">
        <v>700</v>
      </c>
      <c r="G542" s="155" t="s">
        <v>590</v>
      </c>
      <c r="H542" s="260" t="s">
        <v>750</v>
      </c>
      <c r="I542" s="260" t="s">
        <v>93</v>
      </c>
      <c r="J542" s="8" t="s">
        <v>672</v>
      </c>
    </row>
    <row r="543" spans="1:10" ht="55.15">
      <c r="A543" s="151" t="s">
        <v>1755</v>
      </c>
      <c r="B543" s="152" t="s">
        <v>1756</v>
      </c>
      <c r="C543" s="153" t="s">
        <v>673</v>
      </c>
      <c r="D543" s="154" t="s">
        <v>1759</v>
      </c>
      <c r="E543" s="155" t="s">
        <v>1760</v>
      </c>
      <c r="F543" s="155" t="s">
        <v>700</v>
      </c>
      <c r="G543" s="155" t="s">
        <v>590</v>
      </c>
      <c r="H543" s="260" t="s">
        <v>750</v>
      </c>
      <c r="I543" s="260" t="s">
        <v>93</v>
      </c>
      <c r="J543" s="8" t="s">
        <v>673</v>
      </c>
    </row>
    <row r="544" spans="1:10" ht="207.6" thickBot="1">
      <c r="A544" s="156" t="s">
        <v>1755</v>
      </c>
      <c r="B544" s="157" t="s">
        <v>1756</v>
      </c>
      <c r="C544" s="158" t="s">
        <v>674</v>
      </c>
      <c r="D544" s="159" t="s">
        <v>1761</v>
      </c>
      <c r="E544" s="160" t="s">
        <v>1762</v>
      </c>
      <c r="F544" s="160" t="s">
        <v>703</v>
      </c>
      <c r="G544" s="160" t="s">
        <v>590</v>
      </c>
      <c r="H544" s="261" t="s">
        <v>750</v>
      </c>
      <c r="I544" s="261" t="s">
        <v>93</v>
      </c>
      <c r="J544" s="8" t="s">
        <v>674</v>
      </c>
    </row>
    <row r="545" spans="1:10" ht="110.45">
      <c r="A545" s="151" t="s">
        <v>1755</v>
      </c>
      <c r="B545" s="152" t="s">
        <v>1763</v>
      </c>
      <c r="C545" s="153" t="s">
        <v>675</v>
      </c>
      <c r="D545" s="154" t="s">
        <v>1764</v>
      </c>
      <c r="E545" s="155" t="s">
        <v>1765</v>
      </c>
      <c r="F545" s="155" t="s">
        <v>700</v>
      </c>
      <c r="G545" s="155" t="s">
        <v>590</v>
      </c>
      <c r="H545" s="260" t="s">
        <v>750</v>
      </c>
      <c r="I545" s="260" t="s">
        <v>93</v>
      </c>
      <c r="J545" s="8" t="s">
        <v>675</v>
      </c>
    </row>
    <row r="546" spans="1:10" ht="55.15">
      <c r="A546" s="151" t="s">
        <v>1755</v>
      </c>
      <c r="B546" s="152" t="s">
        <v>1763</v>
      </c>
      <c r="C546" s="153" t="s">
        <v>676</v>
      </c>
      <c r="D546" s="154" t="s">
        <v>1766</v>
      </c>
      <c r="E546" s="155" t="s">
        <v>1767</v>
      </c>
      <c r="F546" s="155" t="s">
        <v>700</v>
      </c>
      <c r="G546" s="155" t="s">
        <v>590</v>
      </c>
      <c r="H546" s="260" t="s">
        <v>750</v>
      </c>
      <c r="I546" s="260" t="s">
        <v>93</v>
      </c>
      <c r="J546" s="8" t="s">
        <v>676</v>
      </c>
    </row>
    <row r="547" spans="1:10" ht="55.15">
      <c r="A547" s="151" t="s">
        <v>1755</v>
      </c>
      <c r="B547" s="152" t="s">
        <v>1763</v>
      </c>
      <c r="C547" s="153" t="s">
        <v>677</v>
      </c>
      <c r="D547" s="154" t="s">
        <v>1768</v>
      </c>
      <c r="E547" s="155" t="s">
        <v>1769</v>
      </c>
      <c r="F547" s="155" t="s">
        <v>703</v>
      </c>
      <c r="G547" s="155" t="s">
        <v>590</v>
      </c>
      <c r="H547" s="260" t="s">
        <v>750</v>
      </c>
      <c r="I547" s="260" t="s">
        <v>93</v>
      </c>
      <c r="J547" s="8" t="s">
        <v>677</v>
      </c>
    </row>
    <row r="548" spans="1:10" ht="124.15">
      <c r="A548" s="151" t="s">
        <v>1755</v>
      </c>
      <c r="B548" s="152" t="s">
        <v>1763</v>
      </c>
      <c r="C548" s="153" t="s">
        <v>678</v>
      </c>
      <c r="D548" s="154" t="s">
        <v>1770</v>
      </c>
      <c r="E548" s="155" t="s">
        <v>1771</v>
      </c>
      <c r="F548" s="155" t="s">
        <v>703</v>
      </c>
      <c r="G548" s="155" t="s">
        <v>590</v>
      </c>
      <c r="H548" s="260" t="s">
        <v>750</v>
      </c>
      <c r="I548" s="260" t="s">
        <v>93</v>
      </c>
      <c r="J548" s="8" t="s">
        <v>678</v>
      </c>
    </row>
    <row r="549" spans="1:10" ht="262.14999999999998">
      <c r="A549" s="151" t="s">
        <v>1755</v>
      </c>
      <c r="B549" s="152" t="s">
        <v>1763</v>
      </c>
      <c r="C549" s="153" t="s">
        <v>679</v>
      </c>
      <c r="D549" s="154" t="s">
        <v>1772</v>
      </c>
      <c r="E549" s="262" t="s">
        <v>1773</v>
      </c>
      <c r="F549" s="155" t="s">
        <v>703</v>
      </c>
      <c r="G549" s="155" t="s">
        <v>590</v>
      </c>
      <c r="H549" s="260" t="s">
        <v>750</v>
      </c>
      <c r="I549" s="260" t="s">
        <v>93</v>
      </c>
      <c r="J549" s="8" t="s">
        <v>679</v>
      </c>
    </row>
    <row r="550" spans="1:10" ht="42" thickBot="1">
      <c r="A550" s="156" t="s">
        <v>1755</v>
      </c>
      <c r="B550" s="157" t="s">
        <v>1763</v>
      </c>
      <c r="C550" s="158" t="s">
        <v>680</v>
      </c>
      <c r="D550" s="159" t="s">
        <v>1774</v>
      </c>
      <c r="E550" s="263" t="s">
        <v>1775</v>
      </c>
      <c r="F550" s="159" t="s">
        <v>703</v>
      </c>
      <c r="G550" s="160" t="s">
        <v>590</v>
      </c>
      <c r="H550" s="261" t="s">
        <v>750</v>
      </c>
      <c r="I550" s="261" t="s">
        <v>93</v>
      </c>
      <c r="J550" s="8" t="s">
        <v>680</v>
      </c>
    </row>
    <row r="551" spans="1:10" ht="41.45">
      <c r="A551" s="151" t="s">
        <v>1755</v>
      </c>
      <c r="B551" s="152" t="s">
        <v>1776</v>
      </c>
      <c r="C551" s="153" t="s">
        <v>681</v>
      </c>
      <c r="D551" s="154" t="s">
        <v>1777</v>
      </c>
      <c r="E551" s="155" t="s">
        <v>1778</v>
      </c>
      <c r="F551" s="155" t="s">
        <v>700</v>
      </c>
      <c r="G551" s="155" t="s">
        <v>590</v>
      </c>
      <c r="H551" s="260" t="s">
        <v>750</v>
      </c>
      <c r="I551" s="260" t="s">
        <v>93</v>
      </c>
      <c r="J551" s="8" t="s">
        <v>681</v>
      </c>
    </row>
    <row r="552" spans="1:10" ht="42" thickBot="1">
      <c r="A552" s="156" t="s">
        <v>1755</v>
      </c>
      <c r="B552" s="157" t="s">
        <v>1776</v>
      </c>
      <c r="C552" s="158" t="s">
        <v>682</v>
      </c>
      <c r="D552" s="159" t="s">
        <v>1779</v>
      </c>
      <c r="E552" s="159" t="s">
        <v>1780</v>
      </c>
      <c r="F552" s="159" t="s">
        <v>703</v>
      </c>
      <c r="G552" s="160" t="s">
        <v>590</v>
      </c>
      <c r="H552" s="261" t="s">
        <v>750</v>
      </c>
      <c r="I552" s="261" t="s">
        <v>93</v>
      </c>
      <c r="J552" s="8" t="s">
        <v>682</v>
      </c>
    </row>
    <row r="553" spans="1:10" ht="138.6" thickBot="1">
      <c r="A553" s="161" t="s">
        <v>1755</v>
      </c>
      <c r="B553" s="162" t="s">
        <v>1781</v>
      </c>
      <c r="C553" s="163" t="s">
        <v>683</v>
      </c>
      <c r="D553" s="164" t="s">
        <v>1782</v>
      </c>
      <c r="E553" s="164" t="s">
        <v>1783</v>
      </c>
      <c r="F553" s="165" t="s">
        <v>700</v>
      </c>
      <c r="G553" s="165" t="s">
        <v>590</v>
      </c>
      <c r="H553" s="264" t="s">
        <v>750</v>
      </c>
      <c r="I553" s="264" t="s">
        <v>93</v>
      </c>
      <c r="J553" s="8" t="s">
        <v>684</v>
      </c>
    </row>
    <row r="554" spans="1:10" ht="138.6" thickBot="1">
      <c r="A554" s="161" t="s">
        <v>1755</v>
      </c>
      <c r="B554" s="162" t="s">
        <v>1781</v>
      </c>
      <c r="C554" s="163" t="s">
        <v>683</v>
      </c>
      <c r="D554" s="164" t="s">
        <v>1784</v>
      </c>
      <c r="E554" s="164" t="s">
        <v>1783</v>
      </c>
      <c r="F554" s="165" t="s">
        <v>700</v>
      </c>
      <c r="G554" s="165" t="s">
        <v>590</v>
      </c>
      <c r="H554" s="264" t="s">
        <v>750</v>
      </c>
      <c r="I554" s="264" t="s">
        <v>93</v>
      </c>
      <c r="J554" s="8" t="s">
        <v>685</v>
      </c>
    </row>
    <row r="555" spans="1:10" ht="138.6" thickBot="1">
      <c r="A555" s="161" t="s">
        <v>1755</v>
      </c>
      <c r="B555" s="162" t="s">
        <v>1781</v>
      </c>
      <c r="C555" s="163" t="s">
        <v>683</v>
      </c>
      <c r="D555" s="164" t="s">
        <v>1785</v>
      </c>
      <c r="E555" s="164" t="s">
        <v>1783</v>
      </c>
      <c r="F555" s="165" t="s">
        <v>700</v>
      </c>
      <c r="G555" s="165" t="s">
        <v>590</v>
      </c>
      <c r="H555" s="264" t="s">
        <v>750</v>
      </c>
      <c r="I555" s="264" t="s">
        <v>93</v>
      </c>
      <c r="J555" s="8" t="s">
        <v>686</v>
      </c>
    </row>
    <row r="556" spans="1:10" ht="138.6" thickBot="1">
      <c r="A556" s="161" t="s">
        <v>1755</v>
      </c>
      <c r="B556" s="162" t="s">
        <v>1781</v>
      </c>
      <c r="C556" s="163" t="s">
        <v>683</v>
      </c>
      <c r="D556" s="164" t="s">
        <v>1786</v>
      </c>
      <c r="E556" s="164" t="s">
        <v>1783</v>
      </c>
      <c r="F556" s="165" t="s">
        <v>700</v>
      </c>
      <c r="G556" s="165" t="s">
        <v>590</v>
      </c>
      <c r="H556" s="264" t="s">
        <v>750</v>
      </c>
      <c r="I556" s="264" t="s">
        <v>93</v>
      </c>
      <c r="J556" s="8" t="s">
        <v>687</v>
      </c>
    </row>
    <row r="557" spans="1:10" ht="138.6" thickBot="1">
      <c r="A557" s="161" t="s">
        <v>1755</v>
      </c>
      <c r="B557" s="162" t="s">
        <v>1781</v>
      </c>
      <c r="C557" s="163" t="s">
        <v>683</v>
      </c>
      <c r="D557" s="164" t="s">
        <v>1787</v>
      </c>
      <c r="E557" s="164" t="s">
        <v>1783</v>
      </c>
      <c r="F557" s="165" t="s">
        <v>700</v>
      </c>
      <c r="G557" s="165" t="s">
        <v>590</v>
      </c>
      <c r="H557" s="264" t="s">
        <v>750</v>
      </c>
      <c r="I557" s="264" t="s">
        <v>93</v>
      </c>
      <c r="J557" s="8" t="s">
        <v>688</v>
      </c>
    </row>
    <row r="558" spans="1:10" ht="179.45">
      <c r="A558" s="151" t="s">
        <v>1755</v>
      </c>
      <c r="B558" s="152" t="s">
        <v>1788</v>
      </c>
      <c r="C558" s="153" t="s">
        <v>689</v>
      </c>
      <c r="D558" s="154" t="s">
        <v>1789</v>
      </c>
      <c r="E558" s="155" t="s">
        <v>1790</v>
      </c>
      <c r="F558" s="155" t="s">
        <v>703</v>
      </c>
      <c r="G558" s="155" t="s">
        <v>590</v>
      </c>
      <c r="H558" s="260" t="s">
        <v>750</v>
      </c>
      <c r="I558" s="260" t="s">
        <v>93</v>
      </c>
      <c r="J558" s="8" t="s">
        <v>689</v>
      </c>
    </row>
    <row r="559" spans="1:10" ht="82.9">
      <c r="A559" s="166" t="s">
        <v>1755</v>
      </c>
      <c r="B559" s="167" t="s">
        <v>1788</v>
      </c>
      <c r="C559" s="168" t="s">
        <v>690</v>
      </c>
      <c r="D559" s="169" t="s">
        <v>1791</v>
      </c>
      <c r="E559" s="170" t="s">
        <v>1792</v>
      </c>
      <c r="F559" s="170" t="s">
        <v>703</v>
      </c>
      <c r="G559" s="170" t="s">
        <v>590</v>
      </c>
      <c r="H559" s="265" t="s">
        <v>750</v>
      </c>
      <c r="I559" s="265" t="s">
        <v>93</v>
      </c>
      <c r="J559" s="8" t="s">
        <v>690</v>
      </c>
    </row>
    <row r="560" spans="1:10" ht="83.45" thickBot="1">
      <c r="A560" s="156" t="s">
        <v>1755</v>
      </c>
      <c r="B560" s="157" t="s">
        <v>1788</v>
      </c>
      <c r="C560" s="158" t="s">
        <v>691</v>
      </c>
      <c r="D560" s="159" t="s">
        <v>1793</v>
      </c>
      <c r="E560" s="159" t="s">
        <v>1792</v>
      </c>
      <c r="F560" s="160" t="s">
        <v>706</v>
      </c>
      <c r="G560" s="160" t="s">
        <v>590</v>
      </c>
      <c r="H560" s="261" t="s">
        <v>750</v>
      </c>
      <c r="I560" s="261" t="s">
        <v>93</v>
      </c>
      <c r="J560" s="8" t="s">
        <v>691</v>
      </c>
    </row>
    <row r="561" spans="1:8" ht="15">
      <c r="A561" s="177"/>
      <c r="B561" s="269"/>
      <c r="C561" s="270"/>
      <c r="D561" s="271"/>
      <c r="G561" s="267"/>
      <c r="H561" s="267"/>
    </row>
    <row r="562" spans="1:8" ht="15">
      <c r="A562" s="177"/>
      <c r="B562" s="269"/>
      <c r="C562" s="270"/>
      <c r="D562" s="271"/>
      <c r="G562" s="267"/>
      <c r="H562" s="267"/>
    </row>
    <row r="563" spans="1:8" ht="15">
      <c r="A563" s="177"/>
      <c r="B563" s="269"/>
      <c r="C563" s="270"/>
      <c r="D563" s="271"/>
      <c r="G563" s="267"/>
      <c r="H563" s="267"/>
    </row>
    <row r="564" spans="1:8" ht="15">
      <c r="A564" s="176"/>
      <c r="B564" s="272"/>
      <c r="C564" s="273"/>
      <c r="D564" s="274"/>
      <c r="G564" s="267"/>
      <c r="H564" s="267"/>
    </row>
    <row r="565" spans="1:8" ht="15">
      <c r="A565" s="177"/>
      <c r="B565" s="269"/>
      <c r="C565" s="270"/>
      <c r="D565" s="271"/>
      <c r="G565" s="267"/>
      <c r="H565" s="267"/>
    </row>
    <row r="566" spans="1:8" ht="15">
      <c r="A566" s="177"/>
      <c r="B566" s="269"/>
      <c r="C566" s="270"/>
      <c r="D566" s="271"/>
      <c r="G566" s="267"/>
      <c r="H566" s="267"/>
    </row>
    <row r="567" spans="1:8" ht="15">
      <c r="A567" s="176"/>
      <c r="B567" s="272"/>
      <c r="C567" s="273"/>
      <c r="D567" s="274"/>
      <c r="G567" s="267"/>
      <c r="H567" s="267"/>
    </row>
    <row r="568" spans="1:8" ht="15">
      <c r="A568" s="177"/>
      <c r="B568" s="269"/>
      <c r="C568" s="270"/>
      <c r="D568" s="271"/>
      <c r="G568" s="267"/>
      <c r="H568" s="267"/>
    </row>
    <row r="569" spans="1:8" ht="15">
      <c r="A569" s="177"/>
      <c r="B569" s="269"/>
      <c r="C569" s="270"/>
      <c r="D569" s="271"/>
      <c r="G569" s="267"/>
      <c r="H569" s="267"/>
    </row>
    <row r="570" spans="1:8" ht="15">
      <c r="A570" s="177"/>
      <c r="B570" s="269"/>
      <c r="C570" s="270"/>
      <c r="D570" s="271"/>
      <c r="G570" s="267"/>
      <c r="H570" s="267"/>
    </row>
    <row r="571" spans="1:8" ht="15">
      <c r="A571" s="177"/>
      <c r="B571" s="269"/>
      <c r="C571" s="270"/>
      <c r="D571" s="271"/>
      <c r="G571" s="267"/>
      <c r="H571" s="267"/>
    </row>
    <row r="572" spans="1:8" ht="15">
      <c r="A572" s="177"/>
      <c r="B572" s="269"/>
      <c r="C572" s="270"/>
      <c r="D572" s="275"/>
      <c r="G572" s="267"/>
      <c r="H572" s="267"/>
    </row>
    <row r="573" spans="1:8" ht="15">
      <c r="A573" s="177"/>
      <c r="B573" s="269"/>
      <c r="C573" s="270"/>
      <c r="D573" s="271"/>
      <c r="G573" s="267"/>
      <c r="H573" s="267"/>
    </row>
    <row r="574" spans="1:8" ht="15">
      <c r="A574" s="176"/>
      <c r="B574" s="272"/>
      <c r="C574" s="273"/>
      <c r="D574" s="274"/>
      <c r="G574" s="267"/>
      <c r="H574" s="267"/>
    </row>
    <row r="575" spans="1:8" ht="15">
      <c r="A575" s="177"/>
      <c r="B575" s="269"/>
      <c r="C575" s="270"/>
      <c r="D575" s="271"/>
      <c r="G575" s="267"/>
      <c r="H575" s="267"/>
    </row>
    <row r="576" spans="1:8" ht="15">
      <c r="A576" s="177"/>
      <c r="B576" s="269"/>
      <c r="C576" s="270"/>
      <c r="D576" s="271"/>
      <c r="G576" s="267"/>
      <c r="H576" s="267"/>
    </row>
    <row r="577" spans="1:8" ht="15">
      <c r="A577" s="177"/>
      <c r="B577" s="269"/>
      <c r="C577" s="270"/>
      <c r="D577" s="271"/>
      <c r="G577" s="267"/>
      <c r="H577" s="267"/>
    </row>
    <row r="578" spans="1:8" ht="15">
      <c r="A578" s="178"/>
      <c r="B578" s="276"/>
      <c r="C578" s="277"/>
      <c r="D578" s="278"/>
      <c r="G578" s="267"/>
      <c r="H578" s="267"/>
    </row>
    <row r="579" spans="1:8" ht="15">
      <c r="A579" s="177"/>
      <c r="B579" s="269"/>
      <c r="C579" s="279"/>
      <c r="D579" s="280"/>
      <c r="G579" s="267"/>
      <c r="H579" s="267"/>
    </row>
    <row r="580" spans="1:8">
      <c r="G580" s="267"/>
      <c r="H580" s="267"/>
    </row>
    <row r="581" spans="1:8">
      <c r="G581" s="267"/>
      <c r="H581" s="267"/>
    </row>
    <row r="582" spans="1:8">
      <c r="G582" s="267"/>
      <c r="H582" s="267"/>
    </row>
    <row r="583" spans="1:8">
      <c r="G583" s="267"/>
      <c r="H583" s="267"/>
    </row>
    <row r="584" spans="1:8">
      <c r="G584" s="267"/>
      <c r="H584" s="267"/>
    </row>
    <row r="585" spans="1:8">
      <c r="G585" s="267"/>
      <c r="H585" s="267"/>
    </row>
    <row r="586" spans="1:8">
      <c r="G586" s="267"/>
      <c r="H586" s="267"/>
    </row>
    <row r="587" spans="1:8">
      <c r="G587" s="267"/>
      <c r="H587" s="267"/>
    </row>
    <row r="588" spans="1:8">
      <c r="G588" s="267"/>
      <c r="H588" s="267"/>
    </row>
    <row r="589" spans="1:8">
      <c r="G589" s="267"/>
      <c r="H589" s="267"/>
    </row>
    <row r="590" spans="1:8">
      <c r="G590" s="267"/>
      <c r="H590" s="267"/>
    </row>
    <row r="591" spans="1:8">
      <c r="G591" s="267"/>
      <c r="H591" s="267"/>
    </row>
    <row r="592" spans="1:8">
      <c r="G592" s="267"/>
      <c r="H592" s="267"/>
    </row>
    <row r="593" spans="7:8">
      <c r="G593" s="267"/>
      <c r="H593" s="267"/>
    </row>
    <row r="594" spans="7:8">
      <c r="G594" s="267"/>
      <c r="H594" s="267"/>
    </row>
    <row r="595" spans="7:8">
      <c r="G595" s="267"/>
      <c r="H595" s="267"/>
    </row>
    <row r="596" spans="7:8">
      <c r="G596" s="267"/>
      <c r="H596" s="267"/>
    </row>
    <row r="597" spans="7:8">
      <c r="G597" s="267"/>
      <c r="H597" s="267"/>
    </row>
    <row r="598" spans="7:8">
      <c r="G598" s="267"/>
      <c r="H598" s="267"/>
    </row>
    <row r="599" spans="7:8">
      <c r="G599" s="267"/>
      <c r="H599" s="267"/>
    </row>
    <row r="600" spans="7:8">
      <c r="G600" s="267"/>
      <c r="H600" s="267"/>
    </row>
    <row r="601" spans="7:8">
      <c r="G601" s="267"/>
      <c r="H601" s="267"/>
    </row>
    <row r="602" spans="7:8">
      <c r="G602" s="267"/>
      <c r="H602" s="267"/>
    </row>
    <row r="603" spans="7:8">
      <c r="G603" s="267"/>
      <c r="H603" s="267"/>
    </row>
    <row r="604" spans="7:8">
      <c r="G604" s="267"/>
      <c r="H604" s="267"/>
    </row>
    <row r="605" spans="7:8">
      <c r="G605" s="267"/>
      <c r="H605" s="267"/>
    </row>
    <row r="606" spans="7:8">
      <c r="G606" s="267"/>
      <c r="H606" s="267"/>
    </row>
    <row r="607" spans="7:8">
      <c r="G607" s="267"/>
      <c r="H607" s="267"/>
    </row>
    <row r="608" spans="7:8">
      <c r="G608" s="267"/>
      <c r="H608" s="267"/>
    </row>
    <row r="609" spans="7:8">
      <c r="G609" s="267"/>
      <c r="H609" s="267"/>
    </row>
    <row r="610" spans="7:8">
      <c r="G610" s="267"/>
      <c r="H610" s="267"/>
    </row>
    <row r="611" spans="7:8">
      <c r="G611" s="267"/>
      <c r="H611" s="267"/>
    </row>
    <row r="612" spans="7:8">
      <c r="G612" s="267"/>
      <c r="H612" s="267"/>
    </row>
    <row r="613" spans="7:8">
      <c r="G613" s="267"/>
      <c r="H613" s="267"/>
    </row>
    <row r="614" spans="7:8">
      <c r="G614" s="267"/>
      <c r="H614" s="267"/>
    </row>
    <row r="615" spans="7:8">
      <c r="G615" s="267"/>
      <c r="H615" s="267"/>
    </row>
    <row r="616" spans="7:8">
      <c r="G616" s="267"/>
      <c r="H616" s="267"/>
    </row>
    <row r="617" spans="7:8">
      <c r="G617" s="267"/>
      <c r="H617" s="267"/>
    </row>
    <row r="618" spans="7:8">
      <c r="G618" s="267"/>
      <c r="H618" s="267"/>
    </row>
    <row r="619" spans="7:8">
      <c r="G619" s="267"/>
      <c r="H619" s="267"/>
    </row>
    <row r="620" spans="7:8">
      <c r="G620" s="267"/>
      <c r="H620" s="267"/>
    </row>
    <row r="621" spans="7:8">
      <c r="G621" s="267"/>
      <c r="H621" s="267"/>
    </row>
    <row r="622" spans="7:8">
      <c r="G622" s="267"/>
      <c r="H622" s="267"/>
    </row>
    <row r="623" spans="7:8">
      <c r="G623" s="267"/>
      <c r="H623" s="267"/>
    </row>
    <row r="624" spans="7:8">
      <c r="G624" s="267"/>
      <c r="H624" s="267"/>
    </row>
    <row r="625" spans="7:8">
      <c r="G625" s="267"/>
      <c r="H625" s="267"/>
    </row>
    <row r="626" spans="7:8">
      <c r="G626" s="267"/>
      <c r="H626" s="267"/>
    </row>
    <row r="627" spans="7:8">
      <c r="G627" s="267"/>
      <c r="H627" s="267"/>
    </row>
    <row r="628" spans="7:8">
      <c r="G628" s="267"/>
      <c r="H628" s="267"/>
    </row>
    <row r="629" spans="7:8">
      <c r="G629" s="267"/>
      <c r="H629" s="267"/>
    </row>
    <row r="630" spans="7:8">
      <c r="G630" s="267"/>
      <c r="H630" s="267"/>
    </row>
    <row r="631" spans="7:8">
      <c r="G631" s="267"/>
      <c r="H631" s="267"/>
    </row>
    <row r="632" spans="7:8">
      <c r="G632" s="267"/>
      <c r="H632" s="267"/>
    </row>
    <row r="633" spans="7:8">
      <c r="G633" s="267"/>
      <c r="H633" s="267"/>
    </row>
    <row r="634" spans="7:8">
      <c r="G634" s="267"/>
      <c r="H634" s="267"/>
    </row>
    <row r="635" spans="7:8">
      <c r="G635" s="267"/>
      <c r="H635" s="267"/>
    </row>
    <row r="636" spans="7:8">
      <c r="G636" s="267"/>
      <c r="H636" s="267"/>
    </row>
    <row r="637" spans="7:8">
      <c r="G637" s="267"/>
      <c r="H637" s="267"/>
    </row>
    <row r="638" spans="7:8">
      <c r="G638" s="267"/>
      <c r="H638" s="267"/>
    </row>
    <row r="639" spans="7:8">
      <c r="G639" s="267"/>
      <c r="H639" s="267"/>
    </row>
    <row r="640" spans="7:8">
      <c r="G640" s="267"/>
      <c r="H640" s="267"/>
    </row>
    <row r="641" spans="7:8">
      <c r="G641" s="267"/>
      <c r="H641" s="267"/>
    </row>
    <row r="642" spans="7:8">
      <c r="G642" s="267"/>
      <c r="H642" s="267"/>
    </row>
    <row r="643" spans="7:8">
      <c r="G643" s="267"/>
      <c r="H643" s="267"/>
    </row>
    <row r="644" spans="7:8">
      <c r="G644" s="267"/>
      <c r="H644" s="267"/>
    </row>
    <row r="645" spans="7:8">
      <c r="G645" s="267"/>
      <c r="H645" s="267"/>
    </row>
    <row r="646" spans="7:8">
      <c r="G646" s="267"/>
      <c r="H646" s="267"/>
    </row>
    <row r="647" spans="7:8">
      <c r="G647" s="267"/>
      <c r="H647" s="267"/>
    </row>
    <row r="648" spans="7:8">
      <c r="G648" s="267"/>
      <c r="H648" s="267"/>
    </row>
    <row r="649" spans="7:8">
      <c r="G649" s="267"/>
      <c r="H649" s="267"/>
    </row>
    <row r="650" spans="7:8">
      <c r="G650" s="267"/>
      <c r="H650" s="267"/>
    </row>
    <row r="651" spans="7:8">
      <c r="G651" s="267"/>
      <c r="H651" s="267"/>
    </row>
    <row r="652" spans="7:8">
      <c r="G652" s="267"/>
      <c r="H652" s="267"/>
    </row>
    <row r="653" spans="7:8">
      <c r="G653" s="267"/>
      <c r="H653" s="267"/>
    </row>
    <row r="654" spans="7:8">
      <c r="G654" s="267"/>
      <c r="H654" s="267"/>
    </row>
    <row r="655" spans="7:8">
      <c r="G655" s="267"/>
      <c r="H655" s="267"/>
    </row>
    <row r="656" spans="7:8">
      <c r="G656" s="267"/>
      <c r="H656" s="267"/>
    </row>
    <row r="657" spans="4:8">
      <c r="G657" s="267"/>
      <c r="H657" s="267"/>
    </row>
    <row r="658" spans="4:8">
      <c r="G658" s="267"/>
      <c r="H658" s="267"/>
    </row>
    <row r="659" spans="4:8">
      <c r="G659" s="267"/>
      <c r="H659" s="267"/>
    </row>
    <row r="660" spans="4:8">
      <c r="G660" s="267"/>
      <c r="H660" s="267"/>
    </row>
    <row r="661" spans="4:8">
      <c r="G661" s="267"/>
      <c r="H661" s="267"/>
    </row>
    <row r="662" spans="4:8">
      <c r="G662" s="267"/>
      <c r="H662" s="267"/>
    </row>
    <row r="663" spans="4:8">
      <c r="G663" s="267"/>
      <c r="H663" s="267"/>
    </row>
    <row r="664" spans="4:8">
      <c r="G664" s="267"/>
      <c r="H664" s="267"/>
    </row>
    <row r="665" spans="4:8">
      <c r="G665" s="267"/>
      <c r="H665" s="267"/>
    </row>
    <row r="666" spans="4:8">
      <c r="G666" s="267"/>
      <c r="H666" s="267"/>
    </row>
    <row r="667" spans="4:8">
      <c r="G667" s="267"/>
      <c r="H667" s="267"/>
    </row>
    <row r="668" spans="4:8">
      <c r="G668" s="267"/>
      <c r="H668" s="267"/>
    </row>
    <row r="669" spans="4:8">
      <c r="G669" s="267"/>
      <c r="H669" s="267"/>
    </row>
    <row r="670" spans="4:8">
      <c r="G670" s="267"/>
      <c r="H670" s="267"/>
    </row>
    <row r="671" spans="4:8">
      <c r="G671" s="267"/>
      <c r="H671" s="267"/>
    </row>
    <row r="672" spans="4:8">
      <c r="D672" s="172"/>
      <c r="G672" s="267"/>
      <c r="H672" s="267"/>
    </row>
    <row r="673" spans="7:8">
      <c r="G673" s="267"/>
      <c r="H673" s="267"/>
    </row>
    <row r="674" spans="7:8">
      <c r="G674" s="267"/>
      <c r="H674" s="267"/>
    </row>
    <row r="675" spans="7:8">
      <c r="G675" s="267"/>
      <c r="H675" s="267"/>
    </row>
    <row r="676" spans="7:8">
      <c r="G676" s="267"/>
      <c r="H676" s="267"/>
    </row>
    <row r="677" spans="7:8">
      <c r="G677" s="267"/>
      <c r="H677" s="267"/>
    </row>
    <row r="678" spans="7:8">
      <c r="G678" s="267"/>
      <c r="H678" s="267"/>
    </row>
    <row r="679" spans="7:8">
      <c r="G679" s="267"/>
      <c r="H679" s="267"/>
    </row>
    <row r="680" spans="7:8">
      <c r="G680" s="267"/>
      <c r="H680" s="267"/>
    </row>
    <row r="681" spans="7:8">
      <c r="G681" s="267"/>
      <c r="H681" s="267"/>
    </row>
    <row r="682" spans="7:8">
      <c r="G682" s="267"/>
      <c r="H682" s="267"/>
    </row>
    <row r="683" spans="7:8">
      <c r="G683" s="267"/>
      <c r="H683" s="267"/>
    </row>
    <row r="684" spans="7:8">
      <c r="G684" s="267"/>
      <c r="H684" s="267"/>
    </row>
    <row r="685" spans="7:8">
      <c r="G685" s="267"/>
      <c r="H685" s="267"/>
    </row>
    <row r="686" spans="7:8">
      <c r="G686" s="267"/>
      <c r="H686" s="267"/>
    </row>
    <row r="687" spans="7:8">
      <c r="G687" s="267"/>
      <c r="H687" s="267"/>
    </row>
    <row r="688" spans="7:8">
      <c r="G688" s="267"/>
      <c r="H688" s="267"/>
    </row>
    <row r="689" spans="4:8">
      <c r="G689" s="267"/>
      <c r="H689" s="267"/>
    </row>
    <row r="690" spans="4:8">
      <c r="G690" s="267"/>
      <c r="H690" s="267"/>
    </row>
    <row r="691" spans="4:8">
      <c r="G691" s="267"/>
      <c r="H691" s="267"/>
    </row>
    <row r="692" spans="4:8">
      <c r="G692" s="267"/>
      <c r="H692" s="267"/>
    </row>
    <row r="693" spans="4:8">
      <c r="G693" s="267"/>
      <c r="H693" s="267"/>
    </row>
    <row r="694" spans="4:8">
      <c r="G694" s="267"/>
      <c r="H694" s="267"/>
    </row>
    <row r="695" spans="4:8">
      <c r="G695" s="267"/>
      <c r="H695" s="267"/>
    </row>
    <row r="696" spans="4:8">
      <c r="G696" s="267"/>
      <c r="H696" s="267"/>
    </row>
    <row r="697" spans="4:8">
      <c r="D697" s="172"/>
      <c r="G697" s="267"/>
      <c r="H697" s="267"/>
    </row>
    <row r="698" spans="4:8">
      <c r="G698" s="267"/>
      <c r="H698" s="267"/>
    </row>
  </sheetData>
  <autoFilter ref="A4:K698" xr:uid="{92168E62-F79F-4D66-81AF-72392D1FEE1C}"/>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8CA7-03FF-4810-9D59-B04608F981FC}">
  <sheetPr codeName="Sheet2"/>
  <dimension ref="A1:KW3833"/>
  <sheetViews>
    <sheetView topLeftCell="KE1" workbookViewId="0">
      <selection activeCell="N18" sqref="N18"/>
    </sheetView>
  </sheetViews>
  <sheetFormatPr defaultColWidth="8.5" defaultRowHeight="13.9"/>
  <cols>
    <col min="1" max="1" width="26.75" style="4" customWidth="1"/>
    <col min="2" max="2" width="12.25" customWidth="1"/>
    <col min="3" max="3" width="15.5" customWidth="1"/>
    <col min="4" max="4" width="15" customWidth="1"/>
    <col min="5" max="5" width="17.5" style="4" customWidth="1"/>
    <col min="6" max="6" width="21.5" style="6" customWidth="1"/>
    <col min="7" max="7" width="28.75" style="6" customWidth="1"/>
    <col min="8" max="8" width="37.5" style="6" customWidth="1"/>
    <col min="9" max="9" width="14.75" style="6" customWidth="1"/>
    <col min="10" max="10" width="15.75" style="6" customWidth="1"/>
    <col min="11" max="11" width="15.5" style="6" customWidth="1"/>
    <col min="12" max="12" width="13.5" style="6" customWidth="1"/>
    <col min="15" max="15" width="32.5" style="4" customWidth="1"/>
    <col min="18" max="18" width="37" style="4" customWidth="1"/>
    <col min="21" max="21" width="36.5" style="4" customWidth="1"/>
    <col min="24" max="24" width="35.5" customWidth="1"/>
    <col min="25" max="25" width="36" style="4" customWidth="1"/>
    <col min="26" max="26" width="14.5" style="6" customWidth="1"/>
    <col min="28" max="28" width="10.75" customWidth="1"/>
    <col min="29" max="29" width="14" customWidth="1"/>
    <col min="30" max="30" width="12.5" customWidth="1"/>
    <col min="31" max="31" width="10.5" customWidth="1"/>
    <col min="34" max="34" width="11.5" customWidth="1"/>
    <col min="35" max="35" width="9.75" customWidth="1"/>
    <col min="36" max="36" width="8.5" style="4" customWidth="1"/>
    <col min="37" max="38" width="19.5" style="6" customWidth="1"/>
    <col min="39" max="39" width="22.5" customWidth="1"/>
    <col min="40" max="40" width="8.5" style="4" customWidth="1"/>
    <col min="43" max="43" width="8.5" style="4" customWidth="1"/>
    <col min="44" max="44" width="21.25" customWidth="1"/>
    <col min="45" max="45" width="32.5" style="4" customWidth="1"/>
    <col min="47" max="47" width="19" customWidth="1"/>
    <col min="48" max="48" width="28" customWidth="1"/>
    <col min="50" max="50" width="13" customWidth="1"/>
    <col min="55" max="55" width="22" customWidth="1"/>
    <col min="156" max="156" width="34.25" customWidth="1"/>
    <col min="299" max="299" width="8.5" style="4" customWidth="1"/>
    <col min="301" max="301" width="12.75" customWidth="1"/>
    <col min="304" max="304" width="14.25" style="4" customWidth="1"/>
    <col min="305" max="305" width="21.5" style="6" customWidth="1"/>
    <col min="306" max="306" width="10.5" style="6" customWidth="1"/>
    <col min="307" max="307" width="25" style="6" customWidth="1"/>
    <col min="308" max="308" width="24" style="6" customWidth="1"/>
    <col min="309" max="309" width="21" customWidth="1"/>
  </cols>
  <sheetData>
    <row r="1" spans="1:309" s="2" customFormat="1" ht="14.65" customHeight="1">
      <c r="A1" s="3" t="s">
        <v>1794</v>
      </c>
      <c r="B1" s="447" t="s">
        <v>1795</v>
      </c>
      <c r="C1" s="448"/>
      <c r="D1" s="448"/>
      <c r="E1" s="449"/>
      <c r="F1" s="5" t="s">
        <v>1796</v>
      </c>
      <c r="G1" s="5" t="s">
        <v>1797</v>
      </c>
      <c r="H1" s="5" t="s">
        <v>1798</v>
      </c>
      <c r="I1" s="5" t="s">
        <v>1799</v>
      </c>
      <c r="J1" s="5" t="s">
        <v>1800</v>
      </c>
      <c r="K1" s="5" t="s">
        <v>1801</v>
      </c>
      <c r="L1" s="5" t="s">
        <v>1802</v>
      </c>
      <c r="M1" s="447" t="s">
        <v>1803</v>
      </c>
      <c r="N1" s="448"/>
      <c r="O1" s="449"/>
      <c r="P1" s="447" t="s">
        <v>1804</v>
      </c>
      <c r="Q1" s="448"/>
      <c r="R1" s="449"/>
      <c r="S1" s="447" t="s">
        <v>1805</v>
      </c>
      <c r="T1" s="448"/>
      <c r="U1" s="449"/>
      <c r="V1" s="447" t="s">
        <v>1806</v>
      </c>
      <c r="W1" s="448"/>
      <c r="X1" s="449"/>
      <c r="Y1" s="3" t="s">
        <v>1807</v>
      </c>
      <c r="Z1" s="5" t="s">
        <v>1808</v>
      </c>
      <c r="AB1">
        <f>COUNTA(AB3:AB1048576)</f>
        <v>332</v>
      </c>
      <c r="AC1">
        <f t="shared" ref="AC1:AJ1" si="0">COUNTA(AC3:AC1048576)</f>
        <v>1</v>
      </c>
      <c r="AD1">
        <f t="shared" si="0"/>
        <v>1</v>
      </c>
      <c r="AE1">
        <f t="shared" si="0"/>
        <v>1</v>
      </c>
      <c r="AF1">
        <f t="shared" si="0"/>
        <v>1</v>
      </c>
      <c r="AG1">
        <f t="shared" si="0"/>
        <v>333</v>
      </c>
      <c r="AH1">
        <f t="shared" si="0"/>
        <v>62</v>
      </c>
      <c r="AI1">
        <f t="shared" si="0"/>
        <v>1</v>
      </c>
      <c r="AJ1" s="4">
        <f t="shared" si="0"/>
        <v>1</v>
      </c>
      <c r="AK1" s="5" t="s">
        <v>1809</v>
      </c>
      <c r="AL1" s="5" t="s">
        <v>1810</v>
      </c>
      <c r="AM1" s="2" t="s">
        <v>1811</v>
      </c>
      <c r="AN1" s="3"/>
      <c r="AO1" t="s">
        <v>1812</v>
      </c>
      <c r="AP1" t="s">
        <v>1813</v>
      </c>
      <c r="AQ1" s="4" t="s">
        <v>1814</v>
      </c>
      <c r="AR1" s="2" t="s">
        <v>1815</v>
      </c>
      <c r="AS1" s="3" t="s">
        <v>1816</v>
      </c>
      <c r="AT1" s="2" t="s">
        <v>1817</v>
      </c>
      <c r="AX1" t="s">
        <v>1818</v>
      </c>
      <c r="AY1" t="s">
        <v>1819</v>
      </c>
      <c r="AZ1" t="s">
        <v>1820</v>
      </c>
      <c r="BA1" t="s">
        <v>1821</v>
      </c>
      <c r="BB1" t="s">
        <v>1822</v>
      </c>
      <c r="BC1" t="s">
        <v>1823</v>
      </c>
      <c r="BD1" t="s">
        <v>1824</v>
      </c>
      <c r="BE1" t="s">
        <v>1825</v>
      </c>
      <c r="BF1" t="s">
        <v>1826</v>
      </c>
      <c r="BG1" t="s">
        <v>1827</v>
      </c>
      <c r="BH1" t="s">
        <v>1828</v>
      </c>
      <c r="BI1" t="s">
        <v>1829</v>
      </c>
      <c r="BJ1" t="s">
        <v>1830</v>
      </c>
      <c r="BK1" t="s">
        <v>1831</v>
      </c>
      <c r="BL1" t="s">
        <v>1832</v>
      </c>
      <c r="BM1" t="s">
        <v>1833</v>
      </c>
      <c r="BN1" t="s">
        <v>1834</v>
      </c>
      <c r="BO1" t="s">
        <v>1835</v>
      </c>
      <c r="BP1" t="s">
        <v>1836</v>
      </c>
      <c r="BQ1" t="s">
        <v>1837</v>
      </c>
      <c r="BR1" t="s">
        <v>1838</v>
      </c>
      <c r="BS1" t="s">
        <v>1839</v>
      </c>
      <c r="BT1" t="s">
        <v>1840</v>
      </c>
      <c r="BU1" t="s">
        <v>1841</v>
      </c>
      <c r="BV1" t="s">
        <v>1842</v>
      </c>
      <c r="BW1" t="s">
        <v>1843</v>
      </c>
      <c r="BX1" t="s">
        <v>1844</v>
      </c>
      <c r="BY1" t="s">
        <v>1845</v>
      </c>
      <c r="BZ1" t="s">
        <v>1846</v>
      </c>
      <c r="CA1" t="s">
        <v>1847</v>
      </c>
      <c r="CB1" t="s">
        <v>1848</v>
      </c>
      <c r="CC1" t="s">
        <v>1849</v>
      </c>
      <c r="CD1" t="s">
        <v>1850</v>
      </c>
      <c r="CE1" t="s">
        <v>1851</v>
      </c>
      <c r="CF1" t="s">
        <v>1852</v>
      </c>
      <c r="CG1" t="s">
        <v>1853</v>
      </c>
      <c r="CH1" t="s">
        <v>1854</v>
      </c>
      <c r="CI1" t="s">
        <v>1855</v>
      </c>
      <c r="CJ1" t="s">
        <v>1856</v>
      </c>
      <c r="CK1" t="s">
        <v>1857</v>
      </c>
      <c r="CL1" t="s">
        <v>1858</v>
      </c>
      <c r="CM1" t="s">
        <v>1859</v>
      </c>
      <c r="CN1" t="s">
        <v>1860</v>
      </c>
      <c r="CO1" t="s">
        <v>1861</v>
      </c>
      <c r="CP1" t="s">
        <v>1862</v>
      </c>
      <c r="CQ1" t="s">
        <v>1863</v>
      </c>
      <c r="CR1" t="s">
        <v>1864</v>
      </c>
      <c r="CS1" t="s">
        <v>1865</v>
      </c>
      <c r="CT1" t="s">
        <v>1866</v>
      </c>
      <c r="CU1" t="s">
        <v>1867</v>
      </c>
      <c r="CV1" t="s">
        <v>1868</v>
      </c>
      <c r="CW1" t="s">
        <v>1869</v>
      </c>
      <c r="CX1" t="s">
        <v>1870</v>
      </c>
      <c r="CY1" t="s">
        <v>1871</v>
      </c>
      <c r="CZ1" t="s">
        <v>1872</v>
      </c>
      <c r="DA1" t="s">
        <v>1873</v>
      </c>
      <c r="DB1" t="s">
        <v>1874</v>
      </c>
      <c r="DC1" t="s">
        <v>1875</v>
      </c>
      <c r="DD1" t="s">
        <v>1876</v>
      </c>
      <c r="DE1" t="s">
        <v>1877</v>
      </c>
      <c r="DF1" t="s">
        <v>1878</v>
      </c>
      <c r="DG1" t="s">
        <v>1879</v>
      </c>
      <c r="DH1" t="s">
        <v>1880</v>
      </c>
      <c r="DI1" t="s">
        <v>1881</v>
      </c>
      <c r="DJ1" t="s">
        <v>1882</v>
      </c>
      <c r="DK1" t="s">
        <v>1883</v>
      </c>
      <c r="DL1" t="s">
        <v>1884</v>
      </c>
      <c r="DM1" t="s">
        <v>1885</v>
      </c>
      <c r="DN1" t="s">
        <v>1886</v>
      </c>
      <c r="DO1" t="s">
        <v>1887</v>
      </c>
      <c r="DP1" t="s">
        <v>1888</v>
      </c>
      <c r="DQ1" t="s">
        <v>1889</v>
      </c>
      <c r="DR1" t="s">
        <v>1890</v>
      </c>
      <c r="DS1" t="s">
        <v>1891</v>
      </c>
      <c r="DT1" t="s">
        <v>1892</v>
      </c>
      <c r="DU1" t="s">
        <v>1893</v>
      </c>
      <c r="DV1" t="s">
        <v>1894</v>
      </c>
      <c r="DW1" t="s">
        <v>1895</v>
      </c>
      <c r="DX1" t="s">
        <v>1896</v>
      </c>
      <c r="DY1" t="s">
        <v>1897</v>
      </c>
      <c r="DZ1" t="s">
        <v>1898</v>
      </c>
      <c r="EA1" t="s">
        <v>1899</v>
      </c>
      <c r="EB1" t="s">
        <v>1900</v>
      </c>
      <c r="EC1" t="s">
        <v>1901</v>
      </c>
      <c r="ED1" t="s">
        <v>1902</v>
      </c>
      <c r="EE1" t="s">
        <v>1903</v>
      </c>
      <c r="EF1" t="s">
        <v>1904</v>
      </c>
      <c r="EG1" t="s">
        <v>1905</v>
      </c>
      <c r="EH1" t="s">
        <v>1906</v>
      </c>
      <c r="EI1" t="s">
        <v>1907</v>
      </c>
      <c r="EJ1" t="s">
        <v>1908</v>
      </c>
      <c r="EK1" t="s">
        <v>1909</v>
      </c>
      <c r="EL1" t="s">
        <v>1910</v>
      </c>
      <c r="EM1" t="s">
        <v>1911</v>
      </c>
      <c r="EN1" t="s">
        <v>1912</v>
      </c>
      <c r="EO1" t="s">
        <v>1913</v>
      </c>
      <c r="EP1" t="s">
        <v>1914</v>
      </c>
      <c r="EQ1" t="s">
        <v>1915</v>
      </c>
      <c r="ER1" t="s">
        <v>1916</v>
      </c>
      <c r="ES1" t="s">
        <v>1917</v>
      </c>
      <c r="ET1" t="s">
        <v>1918</v>
      </c>
      <c r="EU1" t="s">
        <v>1919</v>
      </c>
      <c r="EV1" t="s">
        <v>1920</v>
      </c>
      <c r="EW1" t="s">
        <v>1921</v>
      </c>
      <c r="EX1" t="s">
        <v>1922</v>
      </c>
      <c r="EY1" t="s">
        <v>1923</v>
      </c>
      <c r="EZ1" t="s">
        <v>1924</v>
      </c>
      <c r="FA1" t="s">
        <v>1925</v>
      </c>
      <c r="FB1" t="s">
        <v>1926</v>
      </c>
      <c r="FC1" t="s">
        <v>1927</v>
      </c>
      <c r="FD1" t="s">
        <v>1928</v>
      </c>
      <c r="FE1" t="s">
        <v>1929</v>
      </c>
      <c r="FF1" t="s">
        <v>1930</v>
      </c>
      <c r="FG1" t="s">
        <v>1931</v>
      </c>
      <c r="FH1" t="s">
        <v>1932</v>
      </c>
      <c r="FI1" t="s">
        <v>1933</v>
      </c>
      <c r="FJ1" t="s">
        <v>1934</v>
      </c>
      <c r="FK1" t="s">
        <v>1935</v>
      </c>
      <c r="FL1" t="s">
        <v>1936</v>
      </c>
      <c r="FM1" t="s">
        <v>1937</v>
      </c>
      <c r="FN1" t="s">
        <v>1938</v>
      </c>
      <c r="FO1" t="s">
        <v>1939</v>
      </c>
      <c r="FP1" t="s">
        <v>1940</v>
      </c>
      <c r="FQ1" t="s">
        <v>1941</v>
      </c>
      <c r="FR1" t="s">
        <v>1942</v>
      </c>
      <c r="FS1" t="s">
        <v>1943</v>
      </c>
      <c r="FT1" t="s">
        <v>1944</v>
      </c>
      <c r="FU1" t="s">
        <v>1945</v>
      </c>
      <c r="FV1" t="s">
        <v>1946</v>
      </c>
      <c r="FW1" t="s">
        <v>1947</v>
      </c>
      <c r="FX1" t="s">
        <v>1948</v>
      </c>
      <c r="FY1" t="s">
        <v>1949</v>
      </c>
      <c r="FZ1" t="s">
        <v>1950</v>
      </c>
      <c r="GA1" t="s">
        <v>1951</v>
      </c>
      <c r="GB1" t="s">
        <v>1952</v>
      </c>
      <c r="GC1" t="s">
        <v>1953</v>
      </c>
      <c r="GD1" t="s">
        <v>1954</v>
      </c>
      <c r="GE1" t="s">
        <v>1955</v>
      </c>
      <c r="GF1" t="s">
        <v>1956</v>
      </c>
      <c r="GG1" t="s">
        <v>1957</v>
      </c>
      <c r="GH1" t="s">
        <v>1958</v>
      </c>
      <c r="GI1" t="s">
        <v>1959</v>
      </c>
      <c r="GJ1" t="s">
        <v>1960</v>
      </c>
      <c r="GK1" t="s">
        <v>1961</v>
      </c>
      <c r="GL1" t="s">
        <v>1962</v>
      </c>
      <c r="GM1" t="s">
        <v>1963</v>
      </c>
      <c r="GN1" t="s">
        <v>1964</v>
      </c>
      <c r="GO1" t="s">
        <v>1965</v>
      </c>
      <c r="GP1" t="s">
        <v>1966</v>
      </c>
      <c r="GQ1" t="s">
        <v>1967</v>
      </c>
      <c r="GR1" t="s">
        <v>1968</v>
      </c>
      <c r="GS1" t="s">
        <v>1969</v>
      </c>
      <c r="GT1" t="s">
        <v>1970</v>
      </c>
      <c r="GU1" t="s">
        <v>1971</v>
      </c>
      <c r="GV1" t="s">
        <v>1972</v>
      </c>
      <c r="GW1" t="s">
        <v>1973</v>
      </c>
      <c r="GX1" t="s">
        <v>1974</v>
      </c>
      <c r="GY1" t="s">
        <v>1975</v>
      </c>
      <c r="GZ1" t="s">
        <v>1976</v>
      </c>
      <c r="HA1" t="s">
        <v>1977</v>
      </c>
      <c r="HB1" t="s">
        <v>1978</v>
      </c>
      <c r="HC1" t="s">
        <v>1979</v>
      </c>
      <c r="HD1" t="s">
        <v>1980</v>
      </c>
      <c r="HE1" t="s">
        <v>1981</v>
      </c>
      <c r="HF1" t="s">
        <v>1982</v>
      </c>
      <c r="HG1" t="s">
        <v>1983</v>
      </c>
      <c r="HH1" t="s">
        <v>1984</v>
      </c>
      <c r="HI1" t="s">
        <v>1985</v>
      </c>
      <c r="HJ1" t="s">
        <v>1986</v>
      </c>
      <c r="HK1" t="s">
        <v>1987</v>
      </c>
      <c r="HL1" t="s">
        <v>1988</v>
      </c>
      <c r="HM1" t="s">
        <v>1989</v>
      </c>
      <c r="HN1" t="s">
        <v>1990</v>
      </c>
      <c r="HO1" t="s">
        <v>1991</v>
      </c>
      <c r="HP1" t="s">
        <v>1992</v>
      </c>
      <c r="HQ1" t="s">
        <v>1993</v>
      </c>
      <c r="HR1" t="s">
        <v>1994</v>
      </c>
      <c r="HS1" t="s">
        <v>1995</v>
      </c>
      <c r="HT1" t="s">
        <v>1996</v>
      </c>
      <c r="HU1" t="s">
        <v>1997</v>
      </c>
      <c r="HV1" t="s">
        <v>1998</v>
      </c>
      <c r="HW1" t="s">
        <v>1999</v>
      </c>
      <c r="HX1" t="s">
        <v>2000</v>
      </c>
      <c r="HY1" t="s">
        <v>2001</v>
      </c>
      <c r="HZ1" t="s">
        <v>2002</v>
      </c>
      <c r="IA1" t="s">
        <v>2003</v>
      </c>
      <c r="IB1" t="s">
        <v>2004</v>
      </c>
      <c r="IC1" t="s">
        <v>2005</v>
      </c>
      <c r="ID1" t="s">
        <v>2006</v>
      </c>
      <c r="IE1" t="s">
        <v>2007</v>
      </c>
      <c r="IF1" t="s">
        <v>2008</v>
      </c>
      <c r="IG1" t="s">
        <v>2009</v>
      </c>
      <c r="IH1" t="s">
        <v>2010</v>
      </c>
      <c r="II1" t="s">
        <v>2011</v>
      </c>
      <c r="IJ1" t="s">
        <v>2012</v>
      </c>
      <c r="IK1" t="s">
        <v>2013</v>
      </c>
      <c r="IL1" t="s">
        <v>2014</v>
      </c>
      <c r="IM1" t="s">
        <v>2015</v>
      </c>
      <c r="IN1" t="s">
        <v>2016</v>
      </c>
      <c r="IO1" t="s">
        <v>2017</v>
      </c>
      <c r="IP1" t="s">
        <v>2018</v>
      </c>
      <c r="IQ1" t="s">
        <v>2019</v>
      </c>
      <c r="IR1" t="s">
        <v>2020</v>
      </c>
      <c r="IS1" t="s">
        <v>2021</v>
      </c>
      <c r="IT1" t="s">
        <v>2022</v>
      </c>
      <c r="IU1" t="s">
        <v>2023</v>
      </c>
      <c r="IV1" t="s">
        <v>2024</v>
      </c>
      <c r="IW1" t="s">
        <v>2025</v>
      </c>
      <c r="IX1" t="s">
        <v>2026</v>
      </c>
      <c r="IY1" t="s">
        <v>2027</v>
      </c>
      <c r="IZ1" t="s">
        <v>2028</v>
      </c>
      <c r="JA1" t="s">
        <v>2029</v>
      </c>
      <c r="JB1" t="s">
        <v>2030</v>
      </c>
      <c r="JC1" t="s">
        <v>2031</v>
      </c>
      <c r="JD1" t="s">
        <v>2032</v>
      </c>
      <c r="JE1" t="s">
        <v>2033</v>
      </c>
      <c r="JF1" t="s">
        <v>2034</v>
      </c>
      <c r="JG1" t="s">
        <v>2035</v>
      </c>
      <c r="JH1" t="s">
        <v>2036</v>
      </c>
      <c r="JI1" t="s">
        <v>2037</v>
      </c>
      <c r="JJ1" t="s">
        <v>2038</v>
      </c>
      <c r="JK1" t="s">
        <v>2039</v>
      </c>
      <c r="JL1" t="s">
        <v>2040</v>
      </c>
      <c r="JM1" t="s">
        <v>2041</v>
      </c>
      <c r="JN1" t="s">
        <v>2042</v>
      </c>
      <c r="JO1" t="s">
        <v>2043</v>
      </c>
      <c r="JP1" t="s">
        <v>2044</v>
      </c>
      <c r="JQ1" t="s">
        <v>2045</v>
      </c>
      <c r="JR1" t="s">
        <v>2046</v>
      </c>
      <c r="JS1" t="s">
        <v>2047</v>
      </c>
      <c r="JT1" t="s">
        <v>2048</v>
      </c>
      <c r="JU1" t="s">
        <v>2049</v>
      </c>
      <c r="JV1" t="s">
        <v>2050</v>
      </c>
      <c r="JW1" t="s">
        <v>2051</v>
      </c>
      <c r="JX1" t="s">
        <v>2052</v>
      </c>
      <c r="JY1" t="s">
        <v>2053</v>
      </c>
      <c r="JZ1" t="s">
        <v>2054</v>
      </c>
      <c r="KA1" t="s">
        <v>2055</v>
      </c>
      <c r="KB1" t="s">
        <v>2056</v>
      </c>
      <c r="KC1" t="s">
        <v>2057</v>
      </c>
      <c r="KD1" t="s">
        <v>2058</v>
      </c>
      <c r="KE1" t="s">
        <v>2059</v>
      </c>
      <c r="KF1" t="s">
        <v>2060</v>
      </c>
      <c r="KG1" t="s">
        <v>2061</v>
      </c>
      <c r="KH1" t="s">
        <v>2062</v>
      </c>
      <c r="KI1" t="s">
        <v>2063</v>
      </c>
      <c r="KJ1" t="s">
        <v>2064</v>
      </c>
      <c r="KK1" t="s">
        <v>2065</v>
      </c>
      <c r="KL1" t="s">
        <v>2066</v>
      </c>
      <c r="KM1" s="4" t="s">
        <v>2067</v>
      </c>
      <c r="KO1" t="s">
        <v>2068</v>
      </c>
      <c r="KP1" t="s">
        <v>2069</v>
      </c>
      <c r="KQ1" t="s">
        <v>2070</v>
      </c>
      <c r="KR1" s="4" t="s">
        <v>2071</v>
      </c>
      <c r="KS1" s="5" t="s">
        <v>2072</v>
      </c>
      <c r="KT1" s="5" t="s">
        <v>2073</v>
      </c>
      <c r="KU1" s="5" t="s">
        <v>2074</v>
      </c>
      <c r="KV1" s="5" t="s">
        <v>2075</v>
      </c>
      <c r="KW1" s="2" t="s">
        <v>1803</v>
      </c>
    </row>
    <row r="2" spans="1:309">
      <c r="A2" s="4" t="s">
        <v>2076</v>
      </c>
      <c r="B2" t="b">
        <v>0</v>
      </c>
      <c r="C2" t="s">
        <v>2077</v>
      </c>
      <c r="D2" t="str">
        <f>IF(B2,C2,"")</f>
        <v/>
      </c>
      <c r="E2" s="4" t="str">
        <f>_xlfn.TEXTJOIN(", ",TRUE,D2,D3,D4,D5,D6)</f>
        <v/>
      </c>
      <c r="F2" s="6" t="s">
        <v>2071</v>
      </c>
      <c r="G2" s="6" t="s">
        <v>2078</v>
      </c>
      <c r="H2" s="6" t="s">
        <v>2079</v>
      </c>
      <c r="I2" s="6" t="s">
        <v>2080</v>
      </c>
      <c r="J2" s="6" t="s">
        <v>2081</v>
      </c>
      <c r="K2" s="6" t="s">
        <v>2082</v>
      </c>
      <c r="L2" s="6" t="s">
        <v>2083</v>
      </c>
      <c r="M2" t="s">
        <v>2084</v>
      </c>
      <c r="N2" t="s">
        <v>2085</v>
      </c>
      <c r="O2" s="4" t="str">
        <f t="shared" ref="O2:O33" si="1">_xlfn.TEXTJOIN("-",TRUE,M2,N2)</f>
        <v>PR0000-No processing</v>
      </c>
      <c r="P2" t="s">
        <v>2086</v>
      </c>
      <c r="Q2" t="s">
        <v>2087</v>
      </c>
      <c r="R2" s="4" t="str">
        <f>_xlfn.TEXTJOIN("-",TRUE,P2,Q2)</f>
        <v>PC0001-Men's apparel</v>
      </c>
      <c r="S2" t="s">
        <v>2088</v>
      </c>
      <c r="T2" t="s">
        <v>2089</v>
      </c>
      <c r="U2" s="4" t="str">
        <f>_xlfn.TEXTJOIN("-",TRUE,S2,T2)</f>
        <v>PD0001-Overcoats, jackets, vests</v>
      </c>
      <c r="V2" t="s">
        <v>2090</v>
      </c>
      <c r="W2" t="s">
        <v>2077</v>
      </c>
      <c r="X2" s="4" t="str">
        <f>_xlfn.TEXTJOIN("-",TRUE,V2,W2)</f>
        <v>RM0001-Alpaca</v>
      </c>
      <c r="Y2" s="4" t="s">
        <v>2091</v>
      </c>
      <c r="Z2" s="6" t="s">
        <v>2092</v>
      </c>
      <c r="AB2" s="2" t="s">
        <v>2077</v>
      </c>
      <c r="AC2" s="2" t="s">
        <v>2093</v>
      </c>
      <c r="AD2" s="2" t="s">
        <v>2094</v>
      </c>
      <c r="AE2" s="2" t="s">
        <v>2095</v>
      </c>
      <c r="AF2" s="2" t="s">
        <v>2096</v>
      </c>
      <c r="AG2" s="2" t="s">
        <v>2097</v>
      </c>
      <c r="AH2" s="2" t="s">
        <v>2098</v>
      </c>
      <c r="AI2" s="2" t="s">
        <v>2099</v>
      </c>
      <c r="AJ2" s="3" t="s">
        <v>2100</v>
      </c>
      <c r="AK2" s="6" t="s">
        <v>2101</v>
      </c>
      <c r="AL2" s="6" t="s">
        <v>2102</v>
      </c>
      <c r="AM2" t="s">
        <v>2077</v>
      </c>
      <c r="AN2" s="4" t="b">
        <v>1</v>
      </c>
      <c r="AO2" t="s">
        <v>2103</v>
      </c>
      <c r="AP2" t="s">
        <v>2104</v>
      </c>
      <c r="AQ2" s="4" t="s">
        <v>2105</v>
      </c>
      <c r="AR2" t="s">
        <v>2106</v>
      </c>
      <c r="AS2" s="4" t="s">
        <v>1818</v>
      </c>
      <c r="AT2" t="s">
        <v>2107</v>
      </c>
      <c r="AX2" t="str" cm="1">
        <f t="array" ref="AX2:AX36">_xlfn._xlws.FILTER($AU:$AU,$AV:$AV=AX$1)</f>
        <v>Balkh</v>
      </c>
      <c r="AY2" t="str" cm="1">
        <f t="array" ref="AY2:AY14">_xlfn._xlws.FILTER($AU:$AU,$AV:$AV=AY$1)</f>
        <v>Berat</v>
      </c>
      <c r="AZ2" t="str" cm="1">
        <f t="array" ref="AZ2:AZ60">_xlfn._xlws.FILTER($AU:$AU,$AV:$AV=AZ$1)</f>
        <v>Adrar</v>
      </c>
      <c r="BA2" t="str" cm="1">
        <f t="array" ref="BA2:BA9">_xlfn._xlws.FILTER($AU:$AU,$AV:$AV=BA$1)</f>
        <v>Canillo</v>
      </c>
      <c r="BB2" t="str" cm="1">
        <f t="array" ref="BB2:BB20">_xlfn._xlws.FILTER($AU:$AU,$AV:$AV=BB$1)</f>
        <v>Bengo</v>
      </c>
      <c r="BC2" t="str" cm="1">
        <f t="array" ref="BC2:BC10">_xlfn._xlws.FILTER($AU:$AU,$AV:$AV=BC$1)</f>
        <v>Saint George</v>
      </c>
      <c r="BD2" t="str" cm="1">
        <f t="array" ref="BD2:BD25">_xlfn._xlws.FILTER($AU:$AU,$AV:$AV=BD$1)</f>
        <v>Salta</v>
      </c>
      <c r="BE2" t="str" cm="1">
        <f t="array" ref="BE2:BE13">_xlfn._xlws.FILTER($AU:$AU,$AV:$AV=BE$1)</f>
        <v>Aragatsotn</v>
      </c>
      <c r="BF2" t="str" cm="1">
        <f t="array" ref="BF2:BF9">_xlfn._xlws.FILTER($AU:$AU,$AV:$AV=BF$1)</f>
        <v>Australian Capital Territory</v>
      </c>
      <c r="BG2" t="str" cm="1">
        <f t="array" ref="BG2:BG11">_xlfn._xlws.FILTER($AU:$AU,$AV:$AV=BG$1)</f>
        <v>Burgenland</v>
      </c>
      <c r="BH2" t="str" cm="1">
        <f t="array" ref="BH2:BH79">_xlfn._xlws.FILTER($AU:$AU,$AV:$AV=BH$1)</f>
        <v>Absheron</v>
      </c>
      <c r="BI2" t="str" cm="1">
        <f t="array" ref="BI2:BI34">_xlfn._xlws.FILTER($AU:$AU,$AV:$AV=BI$1)</f>
        <v>Acklins</v>
      </c>
      <c r="BJ2" t="str" cm="1">
        <f t="array" ref="BJ2:BJ6">_xlfn._xlws.FILTER($AU:$AU,$AV:$AV=BJ$1)</f>
        <v>Capital Governorate</v>
      </c>
      <c r="BK2" t="str" cm="1">
        <f t="array" ref="BK2:BK9">_xlfn._xlws.FILTER($AU:$AU,$AV:$AV=BK$1)</f>
        <v>Barishal</v>
      </c>
      <c r="BL2" t="str" cm="1">
        <f t="array" ref="BL2:BL13">_xlfn._xlws.FILTER($AU:$AU,$AV:$AV=BL$1)</f>
        <v>Christ Church</v>
      </c>
      <c r="BM2" t="str" cm="1">
        <f t="array" ref="BM2:BM9">_xlfn._xlws.FILTER($AU:$AU,$AV:$AV=BM$1)</f>
        <v>Brest Region</v>
      </c>
      <c r="BN2" t="str" cm="1">
        <f t="array" ref="BN2:BN5">_xlfn._xlws.FILTER($AU:$AU,$AV:$AV=BN$1)</f>
        <v>Brussels Hoofdstedelijk Gewest</v>
      </c>
      <c r="BO2" t="str" cm="1">
        <f t="array" ref="BO2:BO8">_xlfn._xlws.FILTER($AU:$AU,$AV:$AV=BO$1)</f>
        <v>Belize</v>
      </c>
      <c r="BP2" t="str" cm="1">
        <f t="array" ref="BP2:BP14">_xlfn._xlws.FILTER($AU:$AU,$AV:$AV=BP$1)</f>
        <v>Atacora</v>
      </c>
      <c r="BQ2" t="str" cm="1">
        <f t="array" ref="BQ2:BQ22">_xlfn._xlws.FILTER($AU:$AU,$AV:$AV=BQ$1)</f>
        <v>Paro</v>
      </c>
      <c r="BR2" t="str" cm="1">
        <f t="array" ref="BR2:BR11">_xlfn._xlws.FILTER($AU:$AU,$AV:$AV=BR$1)</f>
        <v>El Beni</v>
      </c>
      <c r="BS2" t="str" cm="1">
        <f t="array" ref="BS2:BS4">_xlfn._xlws.FILTER($AU:$AU,$AV:$AV=BS$1)</f>
        <v>Bonaire</v>
      </c>
      <c r="BT2" t="str" cm="1">
        <f t="array" ref="BT2:BT5">_xlfn._xlws.FILTER($AU:$AU,$AV:$AV=BT$1)</f>
        <v>Federation of Bosnia and Herzegovina</v>
      </c>
      <c r="BU2" t="str" cm="1">
        <f t="array" ref="BU2:BU18">_xlfn._xlws.FILTER($AU:$AU,$AV:$AV=BU$1)</f>
        <v>Central</v>
      </c>
      <c r="BV2" t="str" cm="1">
        <f t="array" ref="BV2:BV28">_xlfn._xlws.FILTER($AU:$AU,$AV:$AV=BV$1)</f>
        <v>Acre</v>
      </c>
      <c r="BW2" t="str" cm="1">
        <f t="array" ref="BW2:BW6">_xlfn._xlws.FILTER($AU:$AU,$AV:$AV=BW$1)</f>
        <v>Belait</v>
      </c>
      <c r="BX2" t="str" cm="1">
        <f t="array" ref="BX2:BX30">_xlfn._xlws.FILTER($AU:$AU,$AV:$AV=BX$1)</f>
        <v>Blagoevgard</v>
      </c>
      <c r="BY2" t="str" cm="1">
        <f t="array" ref="BY2:BY15">_xlfn._xlws.FILTER($AU:$AU,$AV:$AV=BY$1)</f>
        <v>Boucle du Mouhoun</v>
      </c>
      <c r="BZ2" t="str" cm="1">
        <f t="array" ref="BZ2:BZ20">_xlfn._xlws.FILTER($AU:$AU,$AV:$AV=BZ$1)</f>
        <v>Bubanza</v>
      </c>
      <c r="CA2" t="str" cm="1">
        <f t="array" ref="CA2:CA4">_xlfn._xlws.FILTER($AU:$AU,$AV:$AV=CA$1)</f>
        <v>Ilhas de Barlavento</v>
      </c>
      <c r="CB2" t="str" cm="1">
        <f t="array" ref="CB2:CB27">_xlfn._xlws.FILTER($AU:$AU,$AV:$AV=CB$1)</f>
        <v>Phnom Penh</v>
      </c>
      <c r="CC2" t="str" cm="1">
        <f t="array" ref="CC2:CC12">_xlfn._xlws.FILTER($AU:$AU,$AV:$AV=CC$1)</f>
        <v>Adamaoua</v>
      </c>
      <c r="CD2" t="str" cm="1">
        <f t="array" ref="CD2:CD14">_xlfn._xlws.FILTER($AU:$AU,$AV:$AV=CD$1)</f>
        <v>Alberta</v>
      </c>
      <c r="CE2" t="str" cm="1">
        <f t="array" ref="CE2:CE19">_xlfn._xlws.FILTER($AU:$AU,$AV:$AV=CE$1)</f>
        <v>Bangui</v>
      </c>
      <c r="CF2" t="str" cm="1">
        <f t="array" ref="CF2:CF25">_xlfn._xlws.FILTER($AU:$AU,$AV:$AV=CF$1)</f>
        <v>Batha</v>
      </c>
      <c r="CG2" t="str" cm="1">
        <f t="array" ref="CG2:CG18">_xlfn._xlws.FILTER($AU:$AU,$AV:$AV=CG$1)</f>
        <v>Aisén del General Carlos Ibañez del Campo</v>
      </c>
      <c r="CH2" t="str" cm="1">
        <f t="array" ref="CH2:CH32">_xlfn._xlws.FILTER($AU:$AU,$AV:$AV=CH$1)</f>
        <v>Beijing Shi</v>
      </c>
      <c r="CI2" t="str" cm="1">
        <f t="array" ref="CI2:CI35">_xlfn._xlws.FILTER($AU:$AU,$AV:$AV=CI$1)</f>
        <v>Distrito Capital de Bogotá</v>
      </c>
      <c r="CJ2" t="str" cm="1">
        <f t="array" ref="CJ2:CJ5">_xlfn._xlws.FILTER($AU:$AU,$AV:$AV=CJ$1)</f>
        <v>Anjouan</v>
      </c>
      <c r="CK2" t="str" cm="1">
        <f t="array" ref="CK2:CK28">_xlfn._xlws.FILTER($AU:$AU,$AV:$AV=CK$1)</f>
        <v>Kinshasa</v>
      </c>
      <c r="CL2" t="str" cm="1">
        <f t="array" ref="CL2:CL14">_xlfn._xlws.FILTER($AU:$AU,$AV:$AV=CL$1)</f>
        <v>Bouenza</v>
      </c>
      <c r="CM2" t="str" cm="1">
        <f t="array" ref="CM2:CM9">_xlfn._xlws.FILTER($AU:$AU,$AV:$AV=CM$1)</f>
        <v>Alajuela</v>
      </c>
      <c r="CN2" t="str" cm="1">
        <f t="array" ref="CN2:CN16">_xlfn._xlws.FILTER($AU:$AU,$AV:$AV=CN$1)</f>
        <v>Abidjan</v>
      </c>
      <c r="CO2" t="str" cm="1">
        <f t="array" ref="CO2:CO23">_xlfn._xlws.FILTER($AU:$AU,$AV:$AV=CO$1)</f>
        <v>Zagreb County</v>
      </c>
      <c r="CP2" t="str" cm="1">
        <f t="array" ref="CP2:CP18">_xlfn._xlws.FILTER($AU:$AU,$AV:$AV=CP$1)</f>
        <v>Pinar del Río</v>
      </c>
      <c r="CQ2" t="str" cm="1">
        <f t="array" ref="CQ2:CQ8">_xlfn._xlws.FILTER($AU:$AU,$AV:$AV=CQ$1)</f>
        <v>Nicosia</v>
      </c>
      <c r="CR2" t="str" cm="1">
        <f t="array" ref="CR2:CR16">_xlfn._xlws.FILTER($AU:$AU,$AV:$AV=CR$1)</f>
        <v>Prague</v>
      </c>
      <c r="CS2" t="str" cm="1">
        <f t="array" ref="CS2:CS7">_xlfn._xlws.FILTER($AU:$AU,$AV:$AV=CS$1)</f>
        <v>North Denmark Region</v>
      </c>
      <c r="CT2" t="str" cm="1">
        <f t="array" ref="CT2:CT8">_xlfn._xlws.FILTER($AU:$AU,$AV:$AV=CT$1)</f>
        <v>Djibouti</v>
      </c>
      <c r="CU2" t="str" cm="1">
        <f t="array" ref="CU2:CU12">_xlfn._xlws.FILTER($AU:$AU,$AV:$AV=CU$1)</f>
        <v>Saint Andrew</v>
      </c>
      <c r="CV2" t="str" cm="1">
        <f t="array" ref="CV2:CV12">_xlfn._xlws.FILTER($AU:$AU,$AV:$AV=CV$1)</f>
        <v>Cibao Nordeste</v>
      </c>
      <c r="CW2" t="str" cm="1">
        <f t="array" ref="CW2:CW26">_xlfn._xlws.FILTER($AU:$AU,$AV:$AV=CW$1)</f>
        <v>Azuay</v>
      </c>
      <c r="CX2" t="str" cm="1">
        <f t="array" ref="CX2:CX28">_xlfn._xlws.FILTER($AU:$AU,$AV:$AV=CX$1)</f>
        <v>Alexandria</v>
      </c>
      <c r="CY2" t="str" cm="1">
        <f t="array" ref="CY2:CY16">_xlfn._xlws.FILTER($AU:$AU,$AV:$AV=CY$1)</f>
        <v>Ahuachapán</v>
      </c>
      <c r="CZ2" t="str" cm="1">
        <f t="array" ref="CZ2:CZ4">_xlfn._xlws.FILTER($AU:$AU,$AV:$AV=CZ$1)</f>
        <v>Región Continental</v>
      </c>
      <c r="DA2" t="str" cm="1">
        <f t="array" ref="DA2:DA8">_xlfn._xlws.FILTER($AU:$AU,$AV:$AV=DA$1)</f>
        <v>Anseba</v>
      </c>
      <c r="DB2" t="str" cm="1">
        <f t="array" ref="DB2:DB17">_xlfn._xlws.FILTER($AU:$AU,$AV:$AV=DB$1)</f>
        <v>Harju</v>
      </c>
      <c r="DC2" t="str" cm="1">
        <f t="array" ref="DC2:DC6">_xlfn._xlws.FILTER($AU:$AU,$AV:$AV=DC$1)</f>
        <v>Hhohho</v>
      </c>
      <c r="DD2" t="str" cm="1">
        <f t="array" ref="DD2:DD15">_xlfn._xlws.FILTER($AU:$AU,$AV:$AV=DD$1)</f>
        <v>Addis Ababa</v>
      </c>
      <c r="DE2" t="str" cm="1">
        <f t="array" ref="DE2:DE7">_xlfn._xlws.FILTER($AU:$AU,$AV:$AV=DE$1)</f>
        <v>Rotuma</v>
      </c>
      <c r="DF2" t="str" cm="1">
        <f t="array" ref="DF2:DF21">_xlfn._xlws.FILTER($AU:$AU,$AV:$AV=DF$1)</f>
        <v>Ahvenanmaan maakunta</v>
      </c>
      <c r="DG2" t="str" cm="1">
        <f t="array" ref="DG2:DG16">_xlfn._xlws.FILTER($AU:$AU,$AV:$AV=DG$1)</f>
        <v>Corse</v>
      </c>
      <c r="DH2" t="str" cm="1">
        <f t="array" ref="DH2:DH11">_xlfn._xlws.FILTER($AU:$AU,$AV:$AV=DH$1)</f>
        <v>Estuaire</v>
      </c>
      <c r="DI2" t="str" cm="1">
        <f t="array" ref="DI2:DI8">_xlfn._xlws.FILTER($AU:$AU,$AV:$AV=DI$1)</f>
        <v>Banjul</v>
      </c>
      <c r="DJ2" t="str" cm="1">
        <f t="array" ref="DJ2:DJ14">_xlfn._xlws.FILTER($AU:$AU,$AV:$AV=DJ$1)</f>
        <v>Abkhazia</v>
      </c>
      <c r="DK2" t="str" cm="1">
        <f t="array" ref="DK2:DK18">_xlfn._xlws.FILTER($AU:$AU,$AV:$AV=DK$1)</f>
        <v>Brandenburg</v>
      </c>
      <c r="DL2" t="str" cm="1">
        <f t="array" ref="DL2:DL18">_xlfn._xlws.FILTER($AU:$AU,$AV:$AV=DL$1)</f>
        <v>Greater Accra</v>
      </c>
      <c r="DM2" t="str" cm="1">
        <f t="array" ref="DM2:DM16">_xlfn._xlws.FILTER($AU:$AU,$AV:$AV=DM$1)</f>
        <v>Ágion Óros</v>
      </c>
      <c r="DN2" t="str" cm="1">
        <f t="array" ref="DN2:DN7">_xlfn._xlws.FILTER($AU:$AU,$AV:$AV=DN$1)</f>
        <v>Avannaata Kommunia</v>
      </c>
      <c r="DO2" t="str" cm="1">
        <f t="array" ref="DO2:DO9">_xlfn._xlws.FILTER($AU:$AU,$AV:$AV=DO$1)</f>
        <v>Saint Andrew</v>
      </c>
      <c r="DP2" t="str" cm="1">
        <f t="array" ref="DP2:DP46">_xlfn._xlws.FILTER($AU:$AU,$AV:$AV=DP$1)</f>
        <v>Alta Verapaz</v>
      </c>
      <c r="DQ2" t="str" cm="1">
        <f t="array" ref="DQ2:DQ10">_xlfn._xlws.FILTER($AU:$AU,$AV:$AV=DQ$1)</f>
        <v>Boké</v>
      </c>
      <c r="DR2" t="str" cm="1">
        <f t="array" ref="DR2:DR5">_xlfn._xlws.FILTER($AU:$AU,$AV:$AV=DR$1)</f>
        <v>Leste</v>
      </c>
      <c r="DS2" t="str" cm="1">
        <f t="array" ref="DS2:DS12">_xlfn._xlws.FILTER($AU:$AU,$AV:$AV=DS$1)</f>
        <v>Barima-Waini</v>
      </c>
      <c r="DT2" t="str" cm="1">
        <f t="array" ref="DT2:DT12">_xlfn._xlws.FILTER($AU:$AU,$AV:$AV=DT$1)</f>
        <v>Artibonite</v>
      </c>
      <c r="DU2" t="str" cm="1">
        <f t="array" ref="DU2:DU20">_xlfn._xlws.FILTER($AU:$AU,$AV:$AV=DU$1)</f>
        <v>Atlántida</v>
      </c>
      <c r="DV2" t="str" cm="1">
        <f t="array" ref="DV2:DV45">_xlfn._xlws.FILTER($AU:$AU,$AV:$AV=DV$1)</f>
        <v>Budapest</v>
      </c>
      <c r="DW2" t="str" cm="1">
        <f t="array" ref="DW2:DW10">_xlfn._xlws.FILTER($AU:$AU,$AV:$AV=DW$1)</f>
        <v>Höfuðborgarsvæði</v>
      </c>
      <c r="DX2" t="str" cm="1">
        <f t="array" ref="DX2:DX41">_xlfn._xlws.FILTER($AU:$AU,$AV:$AV=DX$1)</f>
        <v>Andhra Pradesh</v>
      </c>
      <c r="DY2" t="str" cm="1">
        <f t="array" ref="DY2:DY9">_xlfn._xlws.FILTER($AU:$AU,$AV:$AV=DY$1)</f>
        <v>Jawa</v>
      </c>
      <c r="DZ2" t="str" cm="1">
        <f t="array" ref="DZ2:DZ33">_xlfn._xlws.FILTER($AU:$AU,$AV:$AV=DZ$1)</f>
        <v>Markazī</v>
      </c>
      <c r="EA2" t="str" cm="1">
        <f t="array" ref="EA2:EA21">_xlfn._xlws.FILTER($AU:$AU,$AV:$AV=EA$1)</f>
        <v>Al Anbār</v>
      </c>
      <c r="EB2" t="str" cm="1">
        <f t="array" ref="EB2:EB6">_xlfn._xlws.FILTER($AU:$AU,$AV:$AV=EB$1)</f>
        <v>Connaught</v>
      </c>
      <c r="EC2" t="str" cm="1">
        <f t="array" ref="EC2:EC7">_xlfn._xlws.FILTER($AU:$AU,$AV:$AV=EC$1)</f>
        <v>Al Janūbī</v>
      </c>
      <c r="ED2" t="str" cm="1">
        <f t="array" ref="ED2:ED22">_xlfn._xlws.FILTER($AU:$AU,$AV:$AV=ED$1)</f>
        <v>Piemonte</v>
      </c>
      <c r="EE2" t="str" cm="1">
        <f t="array" ref="EE2:EE16">_xlfn._xlws.FILTER($AU:$AU,$AV:$AV=EE$1)</f>
        <v>Kingston</v>
      </c>
      <c r="EF2" t="str" cm="1">
        <f t="array" ref="EF2:EF49">_xlfn._xlws.FILTER($AU:$AU,$AV:$AV=EF$1)</f>
        <v>Hokkaido</v>
      </c>
      <c r="EG2" t="str" cm="1">
        <f t="array" ref="EG2:EG14">_xlfn._xlws.FILTER($AU:$AU,$AV:$AV=EG$1)</f>
        <v>‘Ajlūn</v>
      </c>
      <c r="EH2" t="str" cm="1">
        <f t="array" ref="EH2:EH38">_xlfn._xlws.FILTER($AU:$AU,$AV:$AV=EH$1)</f>
        <v>Aqmola oblysy</v>
      </c>
      <c r="EI2" t="str" cm="1">
        <f t="array" ref="EI2:EI49">_xlfn._xlws.FILTER($AU:$AU,$AV:$AV=EI$1)</f>
        <v>Baringo</v>
      </c>
      <c r="EJ2" t="str" cm="1">
        <f t="array" ref="EJ2:EJ5">_xlfn._xlws.FILTER($AU:$AU,$AV:$AV=EJ$1)</f>
        <v>Gilbert Islands</v>
      </c>
      <c r="EK2" t="str" cm="1">
        <f t="array" ref="EK2:EK15">_xlfn._xlws.FILTER($AU:$AU,$AV:$AV=EK$1)</f>
        <v>Pyongyang</v>
      </c>
      <c r="EL2" t="str" cm="1">
        <f t="array" ref="EL2:EL19">_xlfn._xlws.FILTER($AU:$AU,$AV:$AV=EL$1)</f>
        <v>Seoul</v>
      </c>
      <c r="EM2" t="str" cm="1">
        <f t="array" ref="EM2:EM8">_xlfn._xlws.FILTER($AU:$AU,$AV:$AV=EM$1)</f>
        <v>Al Aḩmadī</v>
      </c>
      <c r="EN2" t="str" cm="1">
        <f t="array" ref="EN2:EN10">_xlfn._xlws.FILTER($AU:$AU,$AV:$AV=EN$1)</f>
        <v>Batken</v>
      </c>
      <c r="EO2" t="str" cm="1">
        <f t="array" ref="EO2:EO20">_xlfn._xlws.FILTER($AU:$AU,$AV:$AV=EO$1)</f>
        <v>Viangchan</v>
      </c>
      <c r="EP2" t="str" cm="1">
        <f t="array" ref="EP2:EP14">_xlfn._xlws.FILTER($AU:$AU,$AV:$AV=EP$1)</f>
        <v>Daugavpils</v>
      </c>
      <c r="EQ2" t="str" cm="1">
        <f t="array" ref="EQ2:EQ10">_xlfn._xlws.FILTER($AU:$AU,$AV:$AV=EQ$1)</f>
        <v>Aakkâr</v>
      </c>
      <c r="ER2" t="str" cm="1">
        <f t="array" ref="ER2:ER12">_xlfn._xlws.FILTER($AU:$AU,$AV:$AV=ER$1)</f>
        <v>Maseru</v>
      </c>
      <c r="ES2" t="str" cm="1">
        <f t="array" ref="ES2:ES17">_xlfn._xlws.FILTER($AU:$AU,$AV:$AV=ES$1)</f>
        <v>Bong</v>
      </c>
      <c r="ET2" t="str" cm="1">
        <f t="array" ref="ET2:ET24">_xlfn._xlws.FILTER($AU:$AU,$AV:$AV=ET$1)</f>
        <v>Banghāzī</v>
      </c>
      <c r="EU2" t="str" cm="1">
        <f t="array" ref="EU2:EU13">_xlfn._xlws.FILTER($AU:$AU,$AV:$AV=EU$1)</f>
        <v>Balzers</v>
      </c>
      <c r="EV2" t="str" cm="1">
        <f t="array" ref="EV2:EV12">_xlfn._xlws.FILTER($AU:$AU,$AV:$AV=EV$1)</f>
        <v>Alytaus apskritis</v>
      </c>
      <c r="EW2" t="str" cm="1">
        <f t="array" ref="EW2:EW14">_xlfn._xlws.FILTER($AU:$AU,$AV:$AV=EW$1)</f>
        <v>Capellen</v>
      </c>
      <c r="EX2" t="str" cm="1">
        <f t="array" ref="EX2:EX8">_xlfn._xlws.FILTER($AU:$AU,$AV:$AV=EX$1)</f>
        <v>Toamasina</v>
      </c>
      <c r="EY2" t="str" cm="1">
        <f t="array" ref="EY2:EY5">_xlfn._xlws.FILTER($AU:$AU,$AV:$AV=EY$1)</f>
        <v>Central Region</v>
      </c>
      <c r="EZ2" t="str" cm="1">
        <f t="array" ref="EZ2:EZ18">_xlfn._xlws.FILTER($AU:$AU,$AV:$AV=EZ$1)</f>
        <v>Johor</v>
      </c>
      <c r="FA2" t="str" cm="1">
        <f t="array" ref="FA2:FA23">_xlfn._xlws.FILTER($AU:$AU,$AV:$AV=FA$1)</f>
        <v>South Ari Atoll</v>
      </c>
      <c r="FB2" t="str" cm="1">
        <f t="array" ref="FB2:FB13">_xlfn._xlws.FILTER($AU:$AU,$AV:$AV=FB$1)</f>
        <v>Kayes</v>
      </c>
      <c r="FC2" t="str" cm="1">
        <f t="array" ref="FC2:FC70">_xlfn._xlws.FILTER($AU:$AU,$AV:$AV=FC$1)</f>
        <v>Attard</v>
      </c>
      <c r="FD2" t="str" cm="1">
        <f t="array" ref="FD2:FD4">_xlfn._xlws.FILTER($AU:$AU,$AV:$AV=FD$1)</f>
        <v>Ralik chain</v>
      </c>
      <c r="FE2" t="str" cm="1">
        <f t="array" ref="FE2:FE17">_xlfn._xlws.FILTER($AU:$AU,$AV:$AV=FE$1)</f>
        <v>Hodh ech Chargui</v>
      </c>
      <c r="FF2" t="str" cm="1">
        <f t="array" ref="FF2:FF14">_xlfn._xlws.FILTER($AU:$AU,$AV:$AV=FF$1)</f>
        <v>Agalega Islands</v>
      </c>
      <c r="FG2" t="str" cm="1">
        <f t="array" ref="FG2:FG34">_xlfn._xlws.FILTER($AU:$AU,$AV:$AV=FG$1)</f>
        <v>Ciudad de México</v>
      </c>
      <c r="FH2" t="str" cm="1">
        <f t="array" ref="FH2:FH6">_xlfn._xlws.FILTER($AU:$AU,$AV:$AV=FH$1)</f>
        <v>Kosrae</v>
      </c>
      <c r="FI2" t="str" cm="1">
        <f t="array" ref="FI2:FI39">_xlfn._xlws.FILTER($AU:$AU,$AV:$AV=FI$1)</f>
        <v>Găgăuzia, Unitatea teritorială autonomă (UTAG)</v>
      </c>
      <c r="FJ2" t="str" cm="1">
        <f t="array" ref="FJ2:FJ19">_xlfn._xlws.FILTER($AU:$AU,$AV:$AV=FJ$1)</f>
        <v>La Colle</v>
      </c>
      <c r="FK2" t="str" cm="1">
        <f t="array" ref="FK2:FK24">_xlfn._xlws.FILTER($AU:$AU,$AV:$AV=FK$1)</f>
        <v>Orhon</v>
      </c>
      <c r="FL2" t="str" cm="1">
        <f t="array" ref="FL2:FL27">_xlfn._xlws.FILTER($AU:$AU,$AV:$AV=FL$1)</f>
        <v>Andrijevica</v>
      </c>
      <c r="FM2" t="str" cm="1">
        <f t="array" ref="FM2:FM14">_xlfn._xlws.FILTER($AU:$AU,$AV:$AV=FM$1)</f>
        <v>Tanger-Tétouan-Al Hoceïma</v>
      </c>
      <c r="FN2" t="str" cm="1">
        <f t="array" ref="FN2:FN13">_xlfn._xlws.FILTER($AU:$AU,$AV:$AV=FN$1)</f>
        <v>Niassa</v>
      </c>
      <c r="FO2" t="str" cm="1">
        <f t="array" ref="FO2:FO17">_xlfn._xlws.FILTER($AU:$AU,$AV:$AV=FO$1)</f>
        <v>Sagaing</v>
      </c>
      <c r="FP2" t="str" cm="1">
        <f t="array" ref="FP2:FP16">_xlfn._xlws.FILTER($AU:$AU,$AV:$AV=FP$1)</f>
        <v>Zambezi</v>
      </c>
      <c r="FQ2" t="str" cm="1">
        <f t="array" ref="FQ2:FQ16">_xlfn._xlws.FILTER($AU:$AU,$AV:$AV=FQ$1)</f>
        <v>Aiwo</v>
      </c>
      <c r="FR2" t="str" cm="1">
        <f t="array" ref="FR2:FR14">_xlfn._xlws.FILTER($AU:$AU,$AV:$AV=FR$1)</f>
        <v>Central</v>
      </c>
      <c r="FS2" t="str" cm="1">
        <f t="array" ref="FS2:FS14">_xlfn._xlws.FILTER($AU:$AU,$AV:$AV=FS$1)</f>
        <v>Drenthe</v>
      </c>
      <c r="FT2" t="str" cm="1">
        <f t="array" ref="FT2:FT19">_xlfn._xlws.FILTER($AU:$AU,$AV:$AV=FT$1)</f>
        <v>Auckland</v>
      </c>
      <c r="FU2" t="str" cm="1">
        <f t="array" ref="FU2:FU19">_xlfn._xlws.FILTER($AU:$AU,$AV:$AV=FU$1)</f>
        <v>Costa Caribe Norte</v>
      </c>
      <c r="FV2" t="str" cm="1">
        <f t="array" ref="FV2:FV10">_xlfn._xlws.FILTER($AU:$AU,$AV:$AV=FV$1)</f>
        <v>Agadez</v>
      </c>
      <c r="FW2" t="str" cm="1">
        <f t="array" ref="FW2:FW39">_xlfn._xlws.FILTER($AU:$AU,$AV:$AV=FW$1)</f>
        <v>Abuja Federal Capital Territory</v>
      </c>
      <c r="FX2" t="str" cm="1">
        <f t="array" ref="FX2:FX82">_xlfn._xlws.FILTER($AU:$AU,$AV:$AV=FX$1)</f>
        <v>Veles</v>
      </c>
      <c r="FY2" t="str" cm="1">
        <f t="array" ref="FY2:FY13">_xlfn._xlws.FILTER($AU:$AU,$AV:$AV=FY$1)</f>
        <v>Oslo</v>
      </c>
      <c r="FZ2" t="str" cm="1">
        <f t="array" ref="FZ2:FZ13">_xlfn._xlws.FILTER($AU:$AU,$AV:$AV=FZ$1)</f>
        <v>Janūb al Bāţinah</v>
      </c>
      <c r="GA2" t="str" cm="1">
        <f t="array" ref="GA2:GA8">_xlfn._xlws.FILTER($AU:$AU,$AV:$AV=GA$1)</f>
        <v>Islamabad</v>
      </c>
      <c r="GB2" t="str" cm="1">
        <f t="array" ref="GB2:GB18">_xlfn._xlws.FILTER($AU:$AU,$AV:$AV=GB$1)</f>
        <v>Aimeliik</v>
      </c>
      <c r="GC2" t="str" cm="1">
        <f t="array" ref="GC2:GC18">_xlfn._xlws.FILTER($AU:$AU,$AV:$AV=GC$1)</f>
        <v>Bethlehem</v>
      </c>
      <c r="GD2" t="str" cm="1">
        <f t="array" ref="GD2:GD16">_xlfn._xlws.FILTER($AU:$AU,$AV:$AV=GD$1)</f>
        <v>Bocas del Toro</v>
      </c>
      <c r="GE2" t="str" cm="1">
        <f t="array" ref="GE2:GE24">_xlfn._xlws.FILTER($AU:$AU,$AV:$AV=GE$1)</f>
        <v>National Capital District (Port Moresby)</v>
      </c>
      <c r="GF2" t="str" cm="1">
        <f t="array" ref="GF2:GF20">_xlfn._xlws.FILTER($AU:$AU,$AV:$AV=GF$1)</f>
        <v>Concepción</v>
      </c>
      <c r="GG2" t="str" cm="1">
        <f t="array" ref="GG2:GG27">_xlfn._xlws.FILTER($AU:$AU,$AV:$AV=GG$1)</f>
        <v>Amazonas</v>
      </c>
      <c r="GH2" t="str" cm="1">
        <f t="array" ref="GH2:GH19">_xlfn._xlws.FILTER($AU:$AU,$AV:$AV=GH$1)</f>
        <v>National Capital Region</v>
      </c>
      <c r="GI2" t="str" cm="1">
        <f t="array" ref="GI2:GI18">_xlfn._xlws.FILTER($AU:$AU,$AV:$AV=GI$1)</f>
        <v>Lower Silesia</v>
      </c>
      <c r="GJ2" t="str" cm="1">
        <f t="array" ref="GJ2:GJ22">_xlfn._xlws.FILTER($AU:$AU,$AV:$AV=GJ$1)</f>
        <v>Aveiro</v>
      </c>
      <c r="GK2" t="str" cm="1">
        <f t="array" ref="GK2:GK10">_xlfn._xlws.FILTER($AU:$AU,$AV:$AV=GK$1)</f>
        <v>Ad Dawḩah</v>
      </c>
      <c r="GL2" t="str" cm="1">
        <f t="array" ref="GL2:GL44">_xlfn._xlws.FILTER($AU:$AU,$AV:$AV=GL$1)</f>
        <v>Alba</v>
      </c>
      <c r="GM2" t="str" cm="1">
        <f t="array" ref="GM2:GM85">_xlfn._xlws.FILTER($AU:$AU,$AV:$AV=GM$1)</f>
        <v>Adygeya, Respublika</v>
      </c>
      <c r="GN2" t="str" cm="1">
        <f t="array" ref="GN2:GN7">_xlfn._xlws.FILTER($AU:$AU,$AV:$AV=GN$1)</f>
        <v>City of Kigali</v>
      </c>
      <c r="GO2" t="str" cm="1">
        <f t="array" ref="GO2:GO5">_xlfn._xlws.FILTER($AU:$AU,$AV:$AV=GO$1)</f>
        <v>Ascension</v>
      </c>
      <c r="GP2" t="str" cm="1">
        <f t="array" ref="GP2:GP4">_xlfn._xlws.FILTER($AU:$AU,$AV:$AV=GP$1)</f>
        <v>Saint Kitts</v>
      </c>
      <c r="GQ2" t="str" cm="1">
        <f t="array" ref="GQ2:GQ12">_xlfn._xlws.FILTER($AU:$AU,$AV:$AV=GQ$1)</f>
        <v>Anse la Raye</v>
      </c>
      <c r="GR2" t="str" cm="1">
        <f t="array" ref="GR2:GR8">_xlfn._xlws.FILTER($AU:$AU,$AV:$AV=GR$1)</f>
        <v>Charlotte</v>
      </c>
      <c r="GS2" t="str" cm="1">
        <f t="array" ref="GS2:GS13">_xlfn._xlws.FILTER($AU:$AU,$AV:$AV=GS$1)</f>
        <v>A'ana</v>
      </c>
      <c r="GT2" t="str" cm="1">
        <f t="array" ref="GT2:GT11">_xlfn._xlws.FILTER($AU:$AU,$AV:$AV=GT$1)</f>
        <v>Acquaviva</v>
      </c>
      <c r="GU2" t="str" cm="1">
        <f t="array" ref="GU2:GU9">_xlfn._xlws.FILTER($AU:$AU,$AV:$AV=GU$1)</f>
        <v>Água Grande</v>
      </c>
      <c r="GV2" t="str" cm="1">
        <f t="array" ref="GV2:GV15">_xlfn._xlws.FILTER($AU:$AU,$AV:$AV=GV$1)</f>
        <v>Ar Riyāḑ</v>
      </c>
      <c r="GW2" t="str" cm="1">
        <f t="array" ref="GW2:GW16">_xlfn._xlws.FILTER($AU:$AU,$AV:$AV=GW$1)</f>
        <v>Diourbel</v>
      </c>
      <c r="GX2" t="str" cm="1">
        <f t="array" ref="GX2:GX34">_xlfn._xlws.FILTER($AU:$AU,$AV:$AV=GX$1)</f>
        <v>Beograd</v>
      </c>
      <c r="GY2" t="str" cm="1">
        <f t="array" ref="GY2:GY29">_xlfn._xlws.FILTER($AU:$AU,$AV:$AV=GY$1)</f>
        <v>Anse aux Pins</v>
      </c>
      <c r="GZ2" t="str" cm="1">
        <f t="array" ref="GZ2:GZ7">_xlfn._xlws.FILTER($AU:$AU,$AV:$AV=GZ$1)</f>
        <v>Eastern</v>
      </c>
      <c r="HA2" t="str" cm="1">
        <f t="array" ref="HA2:HA7">_xlfn._xlws.FILTER($AU:$AU,$AV:$AV=HA$1)</f>
        <v>Central Singapore</v>
      </c>
      <c r="HB2" t="str" cm="1">
        <f t="array" ref="HB2:HB10">_xlfn._xlws.FILTER($AU:$AU,$AV:$AV=HB$1)</f>
        <v>Banskobystrický kraj</v>
      </c>
      <c r="HC2" t="str" cm="1">
        <f t="array" ref="HC2:HC214">_xlfn._xlws.FILTER($AU:$AU,$AV:$AV=HC$1)</f>
        <v>Ajdovščina</v>
      </c>
      <c r="HD2" t="str" cm="1">
        <f t="array" ref="HD2:HD12">_xlfn._xlws.FILTER($AU:$AU,$AV:$AV=HD$1)</f>
        <v>Central</v>
      </c>
      <c r="HE2" t="str" cm="1">
        <f t="array" ref="HE2:HE20">_xlfn._xlws.FILTER($AU:$AU,$AV:$AV=HE$1)</f>
        <v>Awdal</v>
      </c>
      <c r="HF2" t="str" cm="1">
        <f t="array" ref="HF2:HF10">_xlfn._xlws.FILTER($AU:$AU,$AV:$AV=HF$1)</f>
        <v>Eastern Cape</v>
      </c>
      <c r="HG2" t="str" cm="1">
        <f t="array" ref="HG2:HG12">_xlfn._xlws.FILTER($AU:$AU,$AV:$AV=HG$1)</f>
        <v>Northern Bahr el Ghazal</v>
      </c>
      <c r="HH2" t="str" cm="1">
        <f t="array" ref="HH2:HH21">_xlfn._xlws.FILTER($AU:$AU,$AV:$AV=HH$1)</f>
        <v>Andalusia</v>
      </c>
      <c r="HI2" t="str" cm="1">
        <f t="array" ref="HI2:HI11">_xlfn._xlws.FILTER($AU:$AU,$AV:$AV=HI$1)</f>
        <v>Western Province</v>
      </c>
      <c r="HJ2" t="str" cm="1">
        <f t="array" ref="HJ2:HJ20">_xlfn._xlws.FILTER($AU:$AU,$AV:$AV=HJ$1)</f>
        <v>Central Darfur</v>
      </c>
      <c r="HK2" t="str" cm="1">
        <f t="array" ref="HK2:HK12">_xlfn._xlws.FILTER($AU:$AU,$AV:$AV=HK$1)</f>
        <v>Brokopondo</v>
      </c>
      <c r="HL2" t="str" cm="1">
        <f t="array" ref="HL2:HL23">_xlfn._xlws.FILTER($AU:$AU,$AV:$AV=HL$1)</f>
        <v>Stockholms län [SE-01]</v>
      </c>
      <c r="HM2" t="str" cm="1">
        <f t="array" ref="HM2:HM28">_xlfn._xlws.FILTER($AU:$AU,$AV:$AV=HM$1)</f>
        <v>Aargau</v>
      </c>
      <c r="HN2" t="str" cm="1">
        <f t="array" ref="HN2:HN16">_xlfn._xlws.FILTER($AU:$AU,$AV:$AV=HN$1)</f>
        <v>Dimashq</v>
      </c>
      <c r="HO2" t="str" cm="1">
        <f t="array" ref="HO2:HO24">_xlfn._xlws.FILTER($AU:$AU,$AV:$AV=HO$1)</f>
        <v>Chiayi</v>
      </c>
      <c r="HP2" t="str" cm="1">
        <f t="array" ref="HP2:HP6">_xlfn._xlws.FILTER($AU:$AU,$AV:$AV=HP$1)</f>
        <v>Dushanbe</v>
      </c>
      <c r="HQ2" t="str" cm="1">
        <f t="array" ref="HQ2:HQ33">_xlfn._xlws.FILTER($AU:$AU,$AV:$AV=HQ$1)</f>
        <v>Arusha</v>
      </c>
      <c r="HR2" t="str" cm="1">
        <f t="array" ref="HR2:HR80">_xlfn._xlws.FILTER($AU:$AU,$AV:$AV=HR$1)</f>
        <v>Krung Thep Maha Nakhon</v>
      </c>
      <c r="HS2" t="str" cm="1">
        <f t="array" ref="HS2:HS15">_xlfn._xlws.FILTER($AU:$AU,$AV:$AV=HS$1)</f>
        <v>Aileu</v>
      </c>
      <c r="HT2" t="str" cm="1">
        <f t="array" ref="HT2:HT6">_xlfn._xlws.FILTER($AU:$AU,$AV:$AV=HT$1)</f>
        <v>Centrale</v>
      </c>
      <c r="HU2" t="str" cm="1">
        <f t="array" ref="HU2:HU7">_xlfn._xlws.FILTER($AU:$AU,$AV:$AV=HU$1)</f>
        <v>Eua</v>
      </c>
      <c r="HV2" t="str" cm="1">
        <f t="array" ref="HV2:HV17">_xlfn._xlws.FILTER($AU:$AU,$AV:$AV=HV$1)</f>
        <v>Arima</v>
      </c>
      <c r="HW2" t="str" cm="1">
        <f t="array" ref="HW2:HW26">_xlfn._xlws.FILTER($AU:$AU,$AV:$AV=HW$1)</f>
        <v>Tunis</v>
      </c>
      <c r="HX2" t="str" cm="1">
        <f t="array" ref="HX2:HX82">_xlfn._xlws.FILTER($AU:$AU,$AV:$AV=HX$1)</f>
        <v>Adana</v>
      </c>
      <c r="HY2" t="str" cm="1">
        <f t="array" ref="HY2:HY7">_xlfn._xlws.FILTER($AU:$AU,$AV:$AV=HY$1)</f>
        <v>Ahal</v>
      </c>
      <c r="HZ2" t="str" cm="1">
        <f t="array" ref="HZ2:HZ10">_xlfn._xlws.FILTER($AU:$AU,$AV:$AV=HZ$1)</f>
        <v>Funafuti</v>
      </c>
      <c r="IA2" t="str" cm="1">
        <f t="array" ref="IA2:IA6">_xlfn._xlws.FILTER($AU:$AU,$AV:$AV=IA$1)</f>
        <v>Central</v>
      </c>
      <c r="IB2" t="str" cm="1">
        <f t="array" ref="IB2:IB29">_xlfn._xlws.FILTER($AU:$AU,$AV:$AV=IB$1)</f>
        <v>Avtonomna Respublika Krym</v>
      </c>
      <c r="IC2" t="str" cm="1">
        <f t="array" ref="IC2:IC9">_xlfn._xlws.FILTER($AU:$AU,$AV:$AV=IC$1)</f>
        <v>‘Ajmān</v>
      </c>
      <c r="ID2" t="str" cm="1">
        <f t="array" ref="ID2:ID6">_xlfn._xlws.FILTER($AU:$AU,$AV:$AV=ID$1)</f>
        <v>England</v>
      </c>
      <c r="IE2" t="str" cm="1">
        <f t="array" ref="IE2:IE11">_xlfn._xlws.FILTER($AU:$AU,$AV:$AV=IE$1)</f>
        <v>Johnston Atoll</v>
      </c>
      <c r="IF2" t="str" cm="1">
        <f t="array" ref="IF2:IF52">_xlfn._xlws.FILTER($AU:$AU,$AV:$AV=IF$1)</f>
        <v>Alaska</v>
      </c>
      <c r="IG2" t="str" cm="1">
        <f t="array" ref="IG2:IG21">_xlfn._xlws.FILTER($AU:$AU,$AV:$AV=IG$1)</f>
        <v>Artigas</v>
      </c>
      <c r="IH2" t="str" cm="1">
        <f t="array" ref="IH2:IH15">_xlfn._xlws.FILTER($AU:$AU,$AV:$AV=IH$1)</f>
        <v>Andijon</v>
      </c>
      <c r="II2" t="str" cm="1">
        <f t="array" ref="II2:II8">_xlfn._xlws.FILTER($AU:$AU,$AV:$AV=II$1)</f>
        <v>Malampa</v>
      </c>
      <c r="IJ2" t="str" cm="1">
        <f t="array" ref="IJ2:IJ27">_xlfn._xlws.FILTER($AU:$AU,$AV:$AV=IJ$1)</f>
        <v>Distrito Capital</v>
      </c>
      <c r="IK2" t="str" cm="1">
        <f t="array" ref="IK2:IK65">_xlfn._xlws.FILTER($AU:$AU,$AV:$AV=IK$1)</f>
        <v>Lai Châu</v>
      </c>
      <c r="IL2" t="str" cm="1">
        <f t="array" ref="IL2:IL5">_xlfn._xlws.FILTER($AU:$AU,$AV:$AV=IL$1)</f>
        <v>Alo</v>
      </c>
      <c r="IM2" t="str" cm="1">
        <f t="array" ref="IM2:IM24">_xlfn._xlws.FILTER($AU:$AU,$AV:$AV=IM$1)</f>
        <v>Abyan</v>
      </c>
      <c r="IN2" t="str" cm="1">
        <f t="array" ref="IN2:IN12">_xlfn._xlws.FILTER($AU:$AU,$AV:$AV=IN$1)</f>
        <v>Western</v>
      </c>
      <c r="IO2" t="str" cm="1">
        <f t="array" ref="IO2:IO12">_xlfn._xlws.FILTER($AU:$AU,$AV:$AV=IO$1)</f>
        <v>Bulawayo</v>
      </c>
      <c r="IP2" t="str" cm="1">
        <f t="array" ref="IP2">_xlfn._xlws.FILTER($AU:$AU,$AV:$AV=IP$1)</f>
        <v>Åland Islands</v>
      </c>
      <c r="IQ2" t="str" cm="1">
        <f t="array" ref="IQ2">_xlfn._xlws.FILTER($AU:$AU,$AV:$AV=IQ$1)</f>
        <v>American Samoa</v>
      </c>
      <c r="IR2" t="str" cm="1">
        <f t="array" ref="IR2">_xlfn._xlws.FILTER($AU:$AU,$AV:$AV=IR$1)</f>
        <v>Anguilla</v>
      </c>
      <c r="IS2" t="str" cm="1">
        <f t="array" ref="IS2">_xlfn._xlws.FILTER($AU:$AU,$AV:$AV=IS$1)</f>
        <v>Antarctica</v>
      </c>
      <c r="IT2" t="str" cm="1">
        <f t="array" ref="IT2">_xlfn._xlws.FILTER($AU:$AU,$AV:$AV=IT$1)</f>
        <v>Aruba</v>
      </c>
      <c r="IU2" t="str" cm="1">
        <f t="array" ref="IU2">_xlfn._xlws.FILTER($AU:$AU,$AV:$AV=IU$1)</f>
        <v>Bermuda</v>
      </c>
      <c r="IV2" t="str" cm="1">
        <f t="array" ref="IV2">_xlfn._xlws.FILTER($AU:$AU,$AV:$AV=IV$1)</f>
        <v>Bouvet Island</v>
      </c>
      <c r="IW2" t="str" cm="1">
        <f t="array" ref="IW2">_xlfn._xlws.FILTER($AU:$AU,$AV:$AV=IW$1)</f>
        <v>British Indian Ocean Territory</v>
      </c>
      <c r="IX2" t="str" cm="1">
        <f t="array" ref="IX2">_xlfn._xlws.FILTER($AU:$AU,$AV:$AV=IX$1)</f>
        <v>Cayman Islands</v>
      </c>
      <c r="IY2" t="str" cm="1">
        <f t="array" ref="IY2">_xlfn._xlws.FILTER($AU:$AU,$AV:$AV=IY$1)</f>
        <v>Christmas Island</v>
      </c>
      <c r="IZ2" t="str" cm="1">
        <f t="array" ref="IZ2">_xlfn._xlws.FILTER($AU:$AU,$AV:$AV=IZ$1)</f>
        <v>Cocos (Keeling) Islands</v>
      </c>
      <c r="JA2" t="str" cm="1">
        <f t="array" ref="JA2">_xlfn._xlws.FILTER($AU:$AU,$AV:$AV=JA$1)</f>
        <v>Cook Islands</v>
      </c>
      <c r="JB2" t="str" cm="1">
        <f t="array" ref="JB2">_xlfn._xlws.FILTER($AU:$AU,$AV:$AV=JB$1)</f>
        <v>Curaçao</v>
      </c>
      <c r="JC2" t="str" cm="1">
        <f t="array" ref="JC2">_xlfn._xlws.FILTER($AU:$AU,$AV:$AV=JC$1)</f>
        <v>Falkland Islands (Malvinas)</v>
      </c>
      <c r="JD2" t="str" cm="1">
        <f t="array" ref="JD2">_xlfn._xlws.FILTER($AU:$AU,$AV:$AV=JD$1)</f>
        <v>Faroe Islands</v>
      </c>
      <c r="JE2" t="str" cm="1">
        <f t="array" ref="JE2">_xlfn._xlws.FILTER($AU:$AU,$AV:$AV=JE$1)</f>
        <v>French Guiana</v>
      </c>
      <c r="JF2" t="str" cm="1">
        <f t="array" ref="JF2">_xlfn._xlws.FILTER($AU:$AU,$AV:$AV=JF$1)</f>
        <v>French Polynesia</v>
      </c>
      <c r="JG2" t="str" cm="1">
        <f t="array" ref="JG2">_xlfn._xlws.FILTER($AU:$AU,$AV:$AV=JG$1)</f>
        <v>French Southern Territories</v>
      </c>
      <c r="JH2" t="str" cm="1">
        <f t="array" ref="JH2">_xlfn._xlws.FILTER($AU:$AU,$AV:$AV=JH$1)</f>
        <v>Gibraltar</v>
      </c>
      <c r="JI2" t="str" cm="1">
        <f t="array" ref="JI2">_xlfn._xlws.FILTER($AU:$AU,$AV:$AV=JI$1)</f>
        <v>Guadeloupe</v>
      </c>
      <c r="JJ2" t="str" cm="1">
        <f t="array" ref="JJ2">_xlfn._xlws.FILTER($AU:$AU,$AV:$AV=JJ$1)</f>
        <v>Guam</v>
      </c>
      <c r="JK2" t="str" cm="1">
        <f t="array" ref="JK2">_xlfn._xlws.FILTER($AU:$AU,$AV:$AV=JK$1)</f>
        <v>Guernsey</v>
      </c>
      <c r="JL2" t="str" cm="1">
        <f t="array" ref="JL2">_xlfn._xlws.FILTER($AU:$AU,$AV:$AV=JL$1)</f>
        <v>Heard Island and McDonald Islands</v>
      </c>
      <c r="JM2" t="str" cm="1">
        <f t="array" ref="JM2">_xlfn._xlws.FILTER($AU:$AU,$AV:$AV=JM$1)</f>
        <v>Holy See</v>
      </c>
      <c r="JN2" t="str" cm="1">
        <f t="array" ref="JN2">_xlfn._xlws.FILTER($AU:$AU,$AV:$AV=JN$1)</f>
        <v>Hong Kong</v>
      </c>
      <c r="JO2" t="str" cm="1">
        <f t="array" ref="JO2">_xlfn._xlws.FILTER($AU:$AU,$AV:$AV=JO$1)</f>
        <v>Isle of Man</v>
      </c>
      <c r="JP2" t="str" cm="1">
        <f t="array" ref="JP2">_xlfn._xlws.FILTER($AU:$AU,$AV:$AV=JP$1)</f>
        <v>Jersey</v>
      </c>
      <c r="JQ2" t="str" cm="1">
        <f t="array" ref="JQ2">_xlfn._xlws.FILTER($AU:$AU,$AV:$AV=JQ$1)</f>
        <v>Macao</v>
      </c>
      <c r="JR2" t="str" cm="1">
        <f t="array" ref="JR2">_xlfn._xlws.FILTER($AU:$AU,$AV:$AV=JR$1)</f>
        <v>Martinique</v>
      </c>
      <c r="JS2" t="str" cm="1">
        <f t="array" ref="JS2">_xlfn._xlws.FILTER($AU:$AU,$AV:$AV=JS$1)</f>
        <v>Mayotte</v>
      </c>
      <c r="JT2" t="str" cm="1">
        <f t="array" ref="JT2">_xlfn._xlws.FILTER($AU:$AU,$AV:$AV=JT$1)</f>
        <v>Montserrat</v>
      </c>
      <c r="JU2" t="str" cm="1">
        <f t="array" ref="JU2">_xlfn._xlws.FILTER($AU:$AU,$AV:$AV=JU$1)</f>
        <v>New Caledonia</v>
      </c>
      <c r="JV2" t="str" cm="1">
        <f t="array" ref="JV2">_xlfn._xlws.FILTER($AU:$AU,$AV:$AV=JV$1)</f>
        <v>Niue</v>
      </c>
      <c r="JW2" t="str" cm="1">
        <f t="array" ref="JW2">_xlfn._xlws.FILTER($AU:$AU,$AV:$AV=JW$1)</f>
        <v>Norfolk Island</v>
      </c>
      <c r="JX2" t="str" cm="1">
        <f t="array" ref="JX2">_xlfn._xlws.FILTER($AU:$AU,$AV:$AV=JX$1)</f>
        <v>Northern Mariana Islands</v>
      </c>
      <c r="JY2" t="str" cm="1">
        <f t="array" ref="JY2">_xlfn._xlws.FILTER($AU:$AU,$AV:$AV=JY$1)</f>
        <v>Pitcairn</v>
      </c>
      <c r="JZ2" t="str" cm="1">
        <f t="array" ref="JZ2">_xlfn._xlws.FILTER($AU:$AU,$AV:$AV=JZ$1)</f>
        <v>Puerto Rico</v>
      </c>
      <c r="KA2" t="str" cm="1">
        <f t="array" ref="KA2">_xlfn._xlws.FILTER($AU:$AU,$AV:$AV=KA$1)</f>
        <v>Réunion</v>
      </c>
      <c r="KB2" t="str" cm="1">
        <f t="array" ref="KB2">_xlfn._xlws.FILTER($AU:$AU,$AV:$AV=KB$1)</f>
        <v>Saint Barthélemy</v>
      </c>
      <c r="KC2" t="str" cm="1">
        <f t="array" ref="KC2">_xlfn._xlws.FILTER($AU:$AU,$AV:$AV=KC$1)</f>
        <v>Saint Martin, French part</v>
      </c>
      <c r="KD2" t="str" cm="1">
        <f t="array" ref="KD2">_xlfn._xlws.FILTER($AU:$AU,$AV:$AV=KD$1)</f>
        <v>Saint Pierre and Miquelon</v>
      </c>
      <c r="KE2" t="str" cm="1">
        <f t="array" ref="KE2">_xlfn._xlws.FILTER($AU:$AU,$AV:$AV=KE$1)</f>
        <v>Sint Maarten, Dutch part</v>
      </c>
      <c r="KF2" t="str" cm="1">
        <f t="array" ref="KF2">_xlfn._xlws.FILTER($AU:$AU,$AV:$AV=KF$1)</f>
        <v>South Georgia and the South Sandwich Islands</v>
      </c>
      <c r="KG2" t="str" cm="1">
        <f t="array" ref="KG2">_xlfn._xlws.FILTER($AU:$AU,$AV:$AV=KG$1)</f>
        <v>Svalbard and Jan Mayen</v>
      </c>
      <c r="KH2" t="str" cm="1">
        <f t="array" ref="KH2">_xlfn._xlws.FILTER($AU:$AU,$AV:$AV=KH$1)</f>
        <v>Tokelau</v>
      </c>
      <c r="KI2" t="str" cm="1">
        <f t="array" ref="KI2">_xlfn._xlws.FILTER($AU:$AU,$AV:$AV=KI$1)</f>
        <v>Turks and Caicos Islands</v>
      </c>
      <c r="KJ2" t="str" cm="1">
        <f t="array" ref="KJ2">_xlfn._xlws.FILTER($AU:$AU,$AV:$AV=KJ$1)</f>
        <v>Virgin Islands, British</v>
      </c>
      <c r="KK2" t="str" cm="1">
        <f t="array" ref="KK2">_xlfn._xlws.FILTER($AU:$AU,$AV:$AV=KK$1)</f>
        <v>Virgin Islands, U.S.</v>
      </c>
      <c r="KL2" t="str" cm="1">
        <f t="array" ref="KL2">_xlfn._xlws.FILTER($AU:$AU,$AV:$AV=KL$1)</f>
        <v>Western Sahara</v>
      </c>
      <c r="KM2" s="4" t="str" cm="1">
        <f t="array" ref="KM2">_xlfn._xlws.FILTER($AU:$AU,$AV:$AV=KM$1)</f>
        <v>Northern Mariana Islands (the)</v>
      </c>
      <c r="KO2" t="s">
        <v>2108</v>
      </c>
      <c r="KQ2" t="s">
        <v>2109</v>
      </c>
      <c r="KR2" s="4" t="s">
        <v>2110</v>
      </c>
      <c r="KS2" s="6" t="s">
        <v>2111</v>
      </c>
      <c r="KT2" s="6" t="s">
        <v>82</v>
      </c>
      <c r="KU2" s="6" t="s">
        <v>1813</v>
      </c>
      <c r="KV2" s="6" t="s">
        <v>2112</v>
      </c>
      <c r="KW2" t="s">
        <v>263</v>
      </c>
    </row>
    <row r="3" spans="1:309">
      <c r="A3" s="4" t="s">
        <v>2113</v>
      </c>
      <c r="B3" t="b">
        <v>0</v>
      </c>
      <c r="C3" t="s">
        <v>2114</v>
      </c>
      <c r="D3" t="str">
        <f>IF(B3,C3,"")</f>
        <v/>
      </c>
      <c r="F3" s="6" t="s">
        <v>2115</v>
      </c>
      <c r="G3" s="6" t="s">
        <v>2116</v>
      </c>
      <c r="H3" s="6" t="s">
        <v>2117</v>
      </c>
      <c r="I3" s="6" t="s">
        <v>2118</v>
      </c>
      <c r="J3" s="6" t="s">
        <v>2119</v>
      </c>
      <c r="K3" s="6" t="s">
        <v>2120</v>
      </c>
      <c r="L3" s="6" t="s">
        <v>2121</v>
      </c>
      <c r="M3" t="s">
        <v>2122</v>
      </c>
      <c r="N3" t="s">
        <v>2123</v>
      </c>
      <c r="O3" s="4" t="str">
        <f t="shared" si="1"/>
        <v>PR0001-Boiling</v>
      </c>
      <c r="P3" t="s">
        <v>2124</v>
      </c>
      <c r="Q3" t="s">
        <v>2125</v>
      </c>
      <c r="R3" s="4" t="str">
        <f t="shared" ref="R3:R48" si="2">_xlfn.TEXTJOIN("-",TRUE,P3,Q3)</f>
        <v>PC0002-Women's apparel</v>
      </c>
      <c r="S3" t="s">
        <v>2126</v>
      </c>
      <c r="T3" t="s">
        <v>2127</v>
      </c>
      <c r="U3" s="4" t="str">
        <f t="shared" ref="U3:U66" si="3">_xlfn.TEXTJOIN("-",TRUE,S3,T3)</f>
        <v>PD0002-Suits, suit- pants</v>
      </c>
      <c r="V3" t="s">
        <v>2128</v>
      </c>
      <c r="W3" t="s">
        <v>2129</v>
      </c>
      <c r="X3" s="4" t="str">
        <f t="shared" ref="X3:X66" si="4">_xlfn.TEXTJOIN("-",TRUE,V3,W3)</f>
        <v>RM0002-In-conversion alpaca</v>
      </c>
      <c r="Y3" s="4" t="s">
        <v>2130</v>
      </c>
      <c r="Z3" s="6" t="s">
        <v>2131</v>
      </c>
      <c r="AB3" t="str" cm="1">
        <f t="array" ref="AB3:AB334">_xlfn.UNIQUE(_xlfn._xlws.FILTER(Criterion_list!$C:$C,ISNUMBER(SEARCH(Ref!AB$2,Criterion_list!$G:$G))))</f>
        <v>1.1.6</v>
      </c>
      <c r="AC3" t="e" cm="1" vm="2">
        <f t="array" ref="AC3">_xlfn.UNIQUE(_xlfn._xlws.FILTER(Criterion_list!$C:$C,ISNUMBER(SEARCH(Ref!AC$2,Criterion_list!$G:$G))))</f>
        <v>#VALUE!</v>
      </c>
      <c r="AD3" t="e" cm="1" vm="2">
        <f t="array" ref="AD3">_xlfn.UNIQUE(_xlfn._xlws.FILTER(Criterion_list!$C:$C,ISNUMBER(SEARCH(Ref!AD$2,Criterion_list!$G:$G))))</f>
        <v>#VALUE!</v>
      </c>
      <c r="AE3" t="e" cm="1" vm="2">
        <f t="array" ref="AE3">_xlfn.UNIQUE(_xlfn._xlws.FILTER(Criterion_list!$C:$C,ISNUMBER(SEARCH(Ref!AE$2,Criterion_list!$G:$G))))</f>
        <v>#VALUE!</v>
      </c>
      <c r="AF3" t="e" cm="1" vm="2">
        <f t="array" ref="AF3">_xlfn.UNIQUE(_xlfn._xlws.FILTER(Criterion_list!$C:$C,ISNUMBER(SEARCH(Ref!AF$2,Criterion_list!$G:$G))))</f>
        <v>#VALUE!</v>
      </c>
      <c r="AG3" t="str" cm="1">
        <f t="array" ref="AG3:AG335">_xlfn.UNIQUE(_xlfn._xlws.FILTER(Criterion_list!$C:$C,ISNUMBER(SEARCH(Ref!AG$2,Criterion_list!$G:$G))))</f>
        <v>1.1.6</v>
      </c>
      <c r="AH3" t="str" cm="1">
        <f t="array" ref="AH3:AH64">_xlfn.UNIQUE(_xlfn._xlws.FILTER(Criterion_list!$C:$C,ISNUMBER(SEARCH(Ref!AH$2,Criterion_list!$G:$G))))</f>
        <v>2.1.9</v>
      </c>
      <c r="AI3" t="e" cm="1" vm="2">
        <f t="array" ref="AI3">_xlfn.UNIQUE(_xlfn._xlws.FILTER(Criterion_list!$C:$C,ISNUMBER(SEARCH(Ref!AI$2,Criterion_list!$G:$G))))</f>
        <v>#VALUE!</v>
      </c>
      <c r="AJ3" s="4" t="e" cm="1" vm="2">
        <f t="array" ref="AJ3">_xlfn.UNIQUE(_xlfn._xlws.FILTER(Criterion_list!$C:$C,ISNUMBER(SEARCH(Ref!AJ$2,Criterion_list!$G:$G))))</f>
        <v>#VALUE!</v>
      </c>
      <c r="AK3" s="6" t="s">
        <v>2132</v>
      </c>
      <c r="AL3" s="6" t="s">
        <v>2133</v>
      </c>
      <c r="AM3" t="s">
        <v>2134</v>
      </c>
      <c r="AN3" s="4" t="b">
        <v>0</v>
      </c>
      <c r="AQ3" s="4" t="s">
        <v>2135</v>
      </c>
      <c r="AR3" t="s">
        <v>2136</v>
      </c>
      <c r="AS3" s="4" t="s">
        <v>2018</v>
      </c>
      <c r="AT3" t="s">
        <v>2137</v>
      </c>
      <c r="AU3" t="s">
        <v>2138</v>
      </c>
      <c r="AV3" t="s">
        <v>2139</v>
      </c>
      <c r="AX3" t="str">
        <v>Bamyan</v>
      </c>
      <c r="AY3" t="str">
        <v>Durrës</v>
      </c>
      <c r="AZ3" t="str">
        <v>Chlef</v>
      </c>
      <c r="BA3" t="str">
        <v>Encamp</v>
      </c>
      <c r="BB3" t="str">
        <v>Benguela</v>
      </c>
      <c r="BC3" t="str">
        <v>Saint John</v>
      </c>
      <c r="BD3" t="str">
        <v>Buenos Aires</v>
      </c>
      <c r="BE3" t="str">
        <v>Ararat</v>
      </c>
      <c r="BF3" t="str">
        <v>New South Wales</v>
      </c>
      <c r="BG3" t="str">
        <v>Carinthia</v>
      </c>
      <c r="BH3" t="str">
        <v>Agdam</v>
      </c>
      <c r="BI3" t="str">
        <v>Bimini</v>
      </c>
      <c r="BJ3" t="str">
        <v>Southern Governorate</v>
      </c>
      <c r="BK3" t="str">
        <v>Chattogram</v>
      </c>
      <c r="BL3" t="str">
        <v>Saint Andrew</v>
      </c>
      <c r="BM3" t="str">
        <v>City of Minsk</v>
      </c>
      <c r="BN3" t="str">
        <v>Vlaams Gewest</v>
      </c>
      <c r="BO3" t="str">
        <v>Cayo</v>
      </c>
      <c r="BP3" t="str">
        <v>Alibori</v>
      </c>
      <c r="BQ3" t="str">
        <v>Chhukha</v>
      </c>
      <c r="BR3" t="str">
        <v>Cochabamba</v>
      </c>
      <c r="BS3" t="str">
        <v>Saba</v>
      </c>
      <c r="BT3" t="str">
        <v>Brčko District</v>
      </c>
      <c r="BU3" t="str">
        <v>Chobe</v>
      </c>
      <c r="BV3" t="str">
        <v>Alagos</v>
      </c>
      <c r="BW3" t="str">
        <v>Brunei-Muara</v>
      </c>
      <c r="BX3" t="str">
        <v>Burgas</v>
      </c>
      <c r="BY3" t="str">
        <v>Cascades</v>
      </c>
      <c r="BZ3" t="str">
        <v>Bujumbura Rural</v>
      </c>
      <c r="CA3" t="str">
        <v>Ilhas de Sotavento</v>
      </c>
      <c r="CB3" t="str">
        <v>Banteay Mean Choay</v>
      </c>
      <c r="CC3" t="str">
        <v>Centre</v>
      </c>
      <c r="CD3" t="str">
        <v>British Columbia</v>
      </c>
      <c r="CE3" t="str">
        <v>Gribingui</v>
      </c>
      <c r="CF3" t="str">
        <v>Bahr el Ghazal</v>
      </c>
      <c r="CG3" t="str">
        <v>Antofagasta</v>
      </c>
      <c r="CH3" t="str">
        <v>Chongqing Shi</v>
      </c>
      <c r="CI3" t="str">
        <v>Amazonas</v>
      </c>
      <c r="CJ3" t="str">
        <v>Grande Comore</v>
      </c>
      <c r="CK3" t="str">
        <v>Kongo Central</v>
      </c>
      <c r="CL3" t="str">
        <v>Pool</v>
      </c>
      <c r="CM3" t="str">
        <v>Cartago</v>
      </c>
      <c r="CN3" t="str">
        <v>Yamoussoukro</v>
      </c>
      <c r="CO3" t="str">
        <v>Krapina-Zagorje</v>
      </c>
      <c r="CP3" t="str">
        <v>La Habana</v>
      </c>
      <c r="CQ3" t="str">
        <v>Limassol</v>
      </c>
      <c r="CR3" t="str">
        <v>Central Bohemia</v>
      </c>
      <c r="CS3" t="str">
        <v>Central Denmark Region</v>
      </c>
      <c r="CT3" t="str">
        <v>Arta</v>
      </c>
      <c r="CU3" t="str">
        <v>Saint David</v>
      </c>
      <c r="CV3" t="str">
        <v>Cibao Noroeste</v>
      </c>
      <c r="CW3" t="str">
        <v>Bolívar</v>
      </c>
      <c r="CX3" t="str">
        <v>Aswan</v>
      </c>
      <c r="CY3" t="str">
        <v>Cabañas</v>
      </c>
      <c r="CZ3" t="str">
        <v>Región Insular</v>
      </c>
      <c r="DA3" t="str">
        <v>Southern Red Sea</v>
      </c>
      <c r="DB3" t="str">
        <v>Hiiu</v>
      </c>
      <c r="DC3" t="str">
        <v>Lubombo</v>
      </c>
      <c r="DD3" t="str">
        <v>Dire Dawa</v>
      </c>
      <c r="DE3" t="str">
        <v>Central</v>
      </c>
      <c r="DF3" t="str">
        <v>Etelä-Karjala</v>
      </c>
      <c r="DG3" t="str">
        <v>Auvergne-Rhône-Alpes</v>
      </c>
      <c r="DH3" t="str">
        <v>Haut-Ogooué</v>
      </c>
      <c r="DI3" t="str">
        <v>Lower River</v>
      </c>
      <c r="DJ3" t="str">
        <v>Ajaria</v>
      </c>
      <c r="DK3" t="str">
        <v>Berlin</v>
      </c>
      <c r="DL3" t="str">
        <v>Ahafo</v>
      </c>
      <c r="DM3" t="str">
        <v>Eastern Macedonia and Thrace</v>
      </c>
      <c r="DN3" t="str">
        <v>Kommune Kujalleq</v>
      </c>
      <c r="DO3" t="str">
        <v>Saint David</v>
      </c>
      <c r="DP3" t="str">
        <v>Baja Verapaz</v>
      </c>
      <c r="DQ3" t="str">
        <v>Kindia</v>
      </c>
      <c r="DR3" t="str">
        <v>Norte</v>
      </c>
      <c r="DS3" t="str">
        <v>Cuyuni-Mazaruni</v>
      </c>
      <c r="DT3" t="str">
        <v>Centre</v>
      </c>
      <c r="DU3" t="str">
        <v>Choluteca</v>
      </c>
      <c r="DV3" t="str">
        <v>Békéscsaba</v>
      </c>
      <c r="DW3" t="str">
        <v>Suðurnes</v>
      </c>
      <c r="DX3" t="str">
        <v>Arunāchal Pradesh</v>
      </c>
      <c r="DY3" t="str">
        <v>Kalimantan</v>
      </c>
      <c r="DZ3" t="str">
        <v>Gīlān</v>
      </c>
      <c r="EA3" t="str">
        <v>Arbīl</v>
      </c>
      <c r="EB3" t="str">
        <v>Leinster</v>
      </c>
      <c r="EC3" t="str">
        <v>Ḩayfā</v>
      </c>
      <c r="ED3" t="str">
        <v>Lombardia</v>
      </c>
      <c r="EE3" t="str">
        <v>Saint Andrew</v>
      </c>
      <c r="EF3" t="str">
        <v>Aomori</v>
      </c>
      <c r="EG3" t="str">
        <v>Al ‘A̅şimah</v>
      </c>
      <c r="EH3" t="str">
        <v>Aqtöbe oblysy</v>
      </c>
      <c r="EI3" t="str">
        <v>Bomet</v>
      </c>
      <c r="EJ3" t="str">
        <v>Line Islands</v>
      </c>
      <c r="EK3" t="str">
        <v>South Pyongan</v>
      </c>
      <c r="EL3" t="str">
        <v>Busan</v>
      </c>
      <c r="EM3" t="str">
        <v>Al Farwānīyah</v>
      </c>
      <c r="EN3" t="str">
        <v>Chüy</v>
      </c>
      <c r="EO3" t="str">
        <v>Attapu</v>
      </c>
      <c r="EP3" t="str">
        <v>Jelgava</v>
      </c>
      <c r="EQ3" t="str">
        <v>Liban-Nord</v>
      </c>
      <c r="ER3" t="str">
        <v>Botha-Bothe</v>
      </c>
      <c r="ES3" t="str">
        <v>Bomi</v>
      </c>
      <c r="ET3" t="str">
        <v>Al Buţnān</v>
      </c>
      <c r="EU3" t="str">
        <v>Eschen</v>
      </c>
      <c r="EV3" t="str">
        <v>Klaipėdos apskritis</v>
      </c>
      <c r="EW3" t="str">
        <v>Clervaux</v>
      </c>
      <c r="EX3" t="str">
        <v>Antsiranana</v>
      </c>
      <c r="EY3" t="str">
        <v>Northern Region</v>
      </c>
      <c r="EZ3" t="str">
        <v>Kedah</v>
      </c>
      <c r="FA3" t="str">
        <v>North Ari Atoll</v>
      </c>
      <c r="FB3" t="str">
        <v>Taoudénit</v>
      </c>
      <c r="FC3" t="str">
        <v>Balzan</v>
      </c>
      <c r="FD3" t="str">
        <v>Ratak chain</v>
      </c>
      <c r="FE3" t="str">
        <v>Hodh el Gharbi</v>
      </c>
      <c r="FF3" t="str">
        <v>Cargados Carajos Shoals</v>
      </c>
      <c r="FG3" t="str">
        <v>Aguascalientes</v>
      </c>
      <c r="FH3" t="str">
        <v>Pohnpei</v>
      </c>
      <c r="FI3" t="str">
        <v>Bălți</v>
      </c>
      <c r="FJ3" t="str">
        <v>La Condamine</v>
      </c>
      <c r="FK3" t="str">
        <v>Darhan uul</v>
      </c>
      <c r="FL3" t="str">
        <v>Bar</v>
      </c>
      <c r="FM3" t="str">
        <v>L'Oriental</v>
      </c>
      <c r="FN3" t="str">
        <v>Manica</v>
      </c>
      <c r="FO3" t="str">
        <v>Bago</v>
      </c>
      <c r="FP3" t="str">
        <v>Erongo</v>
      </c>
      <c r="FQ3" t="str">
        <v>Anabar</v>
      </c>
      <c r="FR3" t="str">
        <v>Mid Western</v>
      </c>
      <c r="FS3" t="str">
        <v>Flevoland</v>
      </c>
      <c r="FT3" t="str">
        <v>Bay of Plenty</v>
      </c>
      <c r="FU3" t="str">
        <v>Costa Caribe Sur</v>
      </c>
      <c r="FV3" t="str">
        <v>Diffa</v>
      </c>
      <c r="FW3" t="str">
        <v>Abia</v>
      </c>
      <c r="FX3" t="str">
        <v>Gradsko</v>
      </c>
      <c r="FY3" t="str">
        <v>Rogaland</v>
      </c>
      <c r="FZ3" t="str">
        <v>Shamāl al Bāţinah</v>
      </c>
      <c r="GA3" t="str">
        <v>Gilgit-Baltistan</v>
      </c>
      <c r="GB3" t="str">
        <v>Airai</v>
      </c>
      <c r="GC3" t="str">
        <v>Deir El Balah</v>
      </c>
      <c r="GD3" t="str">
        <v>Panamá Oeste</v>
      </c>
      <c r="GE3" t="str">
        <v>Chimbu</v>
      </c>
      <c r="GF3" t="str">
        <v>Alto Paraná</v>
      </c>
      <c r="GG3" t="str">
        <v>Ancash</v>
      </c>
      <c r="GH3" t="str">
        <v>Ilocos (Region I)</v>
      </c>
      <c r="GI3" t="str">
        <v>Kuyavia-Pomerania</v>
      </c>
      <c r="GJ3" t="str">
        <v>Beja</v>
      </c>
      <c r="GK3" t="str">
        <v>Al Khawr wa adh Dhakhīrah</v>
      </c>
      <c r="GL3" t="str">
        <v>Argeș</v>
      </c>
      <c r="GM3" t="str">
        <v>Altay, Respublika</v>
      </c>
      <c r="GN3" t="str">
        <v>Eastern</v>
      </c>
      <c r="GO3" t="str">
        <v>Saint Helena</v>
      </c>
      <c r="GP3" t="str">
        <v>Nevis</v>
      </c>
      <c r="GQ3" t="str">
        <v>Castries</v>
      </c>
      <c r="GR3" t="str">
        <v>Saint Andrew</v>
      </c>
      <c r="GS3" t="str">
        <v>Aiga-i-le-Tai</v>
      </c>
      <c r="GT3" t="str">
        <v>Chiesanuova</v>
      </c>
      <c r="GU3" t="str">
        <v>Cantagalo</v>
      </c>
      <c r="GV3" t="str">
        <v>Makkah al Mukarramah</v>
      </c>
      <c r="GW3" t="str">
        <v>Dakar</v>
      </c>
      <c r="GX3" t="str">
        <v>Severnobački okrug</v>
      </c>
      <c r="GY3" t="str">
        <v>Anse Boileau</v>
      </c>
      <c r="GZ3" t="str">
        <v>Northern</v>
      </c>
      <c r="HA3" t="str">
        <v>North East</v>
      </c>
      <c r="HB3" t="str">
        <v>Bratislavský kraj</v>
      </c>
      <c r="HC3" t="str">
        <v>Beltinci</v>
      </c>
      <c r="HD3" t="str">
        <v>Choiseul</v>
      </c>
      <c r="HE3" t="str">
        <v>Bakool</v>
      </c>
      <c r="HF3" t="str">
        <v>Free State</v>
      </c>
      <c r="HG3" t="str">
        <v>Western Bahr el Ghazal</v>
      </c>
      <c r="HH3" t="str">
        <v>Aragon</v>
      </c>
      <c r="HI3" t="str">
        <v>Central Province</v>
      </c>
      <c r="HJ3" t="str">
        <v>East Darfur</v>
      </c>
      <c r="HK3" t="str">
        <v>Commewijne</v>
      </c>
      <c r="HL3" t="str">
        <v>Västerbottens län [SE-24]</v>
      </c>
      <c r="HM3" t="str">
        <v>Appenzell Innerrhoden</v>
      </c>
      <c r="HN3" t="str">
        <v>Dar'ā</v>
      </c>
      <c r="HO3" t="str">
        <v>Hsinchu</v>
      </c>
      <c r="HP3" t="str">
        <v>Kŭhistoni Badakhshon</v>
      </c>
      <c r="HQ3" t="str">
        <v>Dar es Salaam</v>
      </c>
      <c r="HR3" t="str">
        <v>Samut Prakan</v>
      </c>
      <c r="HS3" t="str">
        <v>Ainaro</v>
      </c>
      <c r="HT3" t="str">
        <v>Kara</v>
      </c>
      <c r="HU3" t="str">
        <v>Ha'apai</v>
      </c>
      <c r="HV3" t="str">
        <v>Chaguanas</v>
      </c>
      <c r="HW3" t="str">
        <v>L'Ariana</v>
      </c>
      <c r="HX3" t="str">
        <v>Adıyaman</v>
      </c>
      <c r="HY3" t="str">
        <v>Balkan</v>
      </c>
      <c r="HZ3" t="str">
        <v>Niutao</v>
      </c>
      <c r="IA3" t="str">
        <v>Eastern</v>
      </c>
      <c r="IB3" t="str">
        <v>Vinnytska oblast</v>
      </c>
      <c r="IC3" t="str">
        <v>Abu Dhabi</v>
      </c>
      <c r="ID3" t="str">
        <v>Northern Ireland</v>
      </c>
      <c r="IE3" t="str">
        <v>Midway Islands</v>
      </c>
      <c r="IF3" t="str">
        <v>Alabama</v>
      </c>
      <c r="IG3" t="str">
        <v>Canelones</v>
      </c>
      <c r="IH3" t="str">
        <v>Buxoro</v>
      </c>
      <c r="II3" t="str">
        <v>Pénama</v>
      </c>
      <c r="IJ3" t="str">
        <v>Anzoátegui</v>
      </c>
      <c r="IK3" t="str">
        <v>Lào Cai</v>
      </c>
      <c r="IL3" t="str">
        <v>Sigave</v>
      </c>
      <c r="IM3" t="str">
        <v>‘Adan</v>
      </c>
      <c r="IN3" t="str">
        <v>Central</v>
      </c>
      <c r="IO3" t="str">
        <v>Harare</v>
      </c>
      <c r="KO3" t="s">
        <v>2140</v>
      </c>
      <c r="KQ3" t="s">
        <v>2141</v>
      </c>
      <c r="KR3" s="4" t="s">
        <v>2142</v>
      </c>
      <c r="KS3" s="6" t="s">
        <v>2143</v>
      </c>
      <c r="KT3" s="6" t="s">
        <v>81</v>
      </c>
      <c r="KU3" s="6" t="s">
        <v>2104</v>
      </c>
      <c r="KV3" s="6" t="s">
        <v>700</v>
      </c>
      <c r="KW3" t="s">
        <v>539</v>
      </c>
    </row>
    <row r="4" spans="1:309">
      <c r="A4" s="4" t="s">
        <v>2144</v>
      </c>
      <c r="B4" t="b">
        <v>0</v>
      </c>
      <c r="C4" t="s">
        <v>2097</v>
      </c>
      <c r="D4" t="str">
        <f>IF(B4,C4,"")</f>
        <v/>
      </c>
      <c r="F4" s="6" t="s">
        <v>2145</v>
      </c>
      <c r="G4" s="6" t="s">
        <v>2146</v>
      </c>
      <c r="H4" s="6" t="s">
        <v>2147</v>
      </c>
      <c r="I4" s="6" t="s">
        <v>2148</v>
      </c>
      <c r="J4" s="6" t="s">
        <v>2149</v>
      </c>
      <c r="K4" s="6" t="s">
        <v>2150</v>
      </c>
      <c r="L4" s="6" t="s">
        <v>2151</v>
      </c>
      <c r="M4" t="s">
        <v>2152</v>
      </c>
      <c r="N4" t="s">
        <v>2153</v>
      </c>
      <c r="O4" s="4" t="str">
        <f t="shared" si="1"/>
        <v>PR0002-Breeding</v>
      </c>
      <c r="P4" t="s">
        <v>2154</v>
      </c>
      <c r="Q4" t="s">
        <v>2155</v>
      </c>
      <c r="R4" s="4" t="str">
        <f t="shared" si="2"/>
        <v>PC0003-Babies' apparel</v>
      </c>
      <c r="S4" t="s">
        <v>2156</v>
      </c>
      <c r="T4" t="s">
        <v>2157</v>
      </c>
      <c r="U4" s="4" t="str">
        <f t="shared" si="3"/>
        <v>PD0003-Pants, trousers</v>
      </c>
      <c r="V4" t="s">
        <v>2158</v>
      </c>
      <c r="W4" t="s">
        <v>2159</v>
      </c>
      <c r="X4" s="4" t="str">
        <f t="shared" si="4"/>
        <v>RM0003-Organic alpaca</v>
      </c>
      <c r="Y4" s="4" t="s">
        <v>2160</v>
      </c>
      <c r="Z4" s="6" t="s">
        <v>2161</v>
      </c>
      <c r="AB4" t="str">
        <v>1.1.9</v>
      </c>
      <c r="AG4" t="str">
        <v>1.1.9</v>
      </c>
      <c r="AH4" t="str">
        <v>5.1.1</v>
      </c>
      <c r="AM4" t="s">
        <v>2097</v>
      </c>
      <c r="AR4" t="s">
        <v>2162</v>
      </c>
      <c r="AS4" s="4" t="s">
        <v>1819</v>
      </c>
      <c r="AT4" t="s">
        <v>2163</v>
      </c>
      <c r="AU4" t="s">
        <v>2164</v>
      </c>
      <c r="AV4" t="s">
        <v>1818</v>
      </c>
      <c r="AX4" t="str">
        <v>Badghis</v>
      </c>
      <c r="AY4" t="str">
        <v>Elbasan</v>
      </c>
      <c r="AZ4" t="str">
        <v>Laghouat</v>
      </c>
      <c r="BA4" t="str">
        <v>La Massana</v>
      </c>
      <c r="BB4" t="str">
        <v>Bié</v>
      </c>
      <c r="BC4" t="str">
        <v>Saint Mary</v>
      </c>
      <c r="BD4" t="str">
        <v>Ciudad Autónoma de Buenos Aires</v>
      </c>
      <c r="BE4" t="str">
        <v>Armavir</v>
      </c>
      <c r="BF4" t="str">
        <v>Northern Territory</v>
      </c>
      <c r="BG4" t="str">
        <v>Lower Austria</v>
      </c>
      <c r="BH4" t="str">
        <v>Agdash</v>
      </c>
      <c r="BI4" t="str">
        <v>Black Point</v>
      </c>
      <c r="BJ4" t="str">
        <v>Muharraq Governorate</v>
      </c>
      <c r="BK4" t="str">
        <v>Dhaka</v>
      </c>
      <c r="BL4" t="str">
        <v>Saint George</v>
      </c>
      <c r="BM4" t="str">
        <v>Gomel Region</v>
      </c>
      <c r="BN4" t="str">
        <v xml:space="preserve">Waals Gewest </v>
      </c>
      <c r="BO4" t="str">
        <v>Corozal</v>
      </c>
      <c r="BP4" t="str">
        <v>Atlantique</v>
      </c>
      <c r="BQ4" t="str">
        <v>Haa</v>
      </c>
      <c r="BR4" t="str">
        <v>Chuquisaca</v>
      </c>
      <c r="BS4" t="str">
        <v>Sint Eustatius</v>
      </c>
      <c r="BT4" t="str">
        <v>Republika Srpska</v>
      </c>
      <c r="BU4" t="str">
        <v>Francistown</v>
      </c>
      <c r="BV4" t="str">
        <v>Amazonas</v>
      </c>
      <c r="BW4" t="str">
        <v>Temburong</v>
      </c>
      <c r="BX4" t="str">
        <v>Varna</v>
      </c>
      <c r="BY4" t="str">
        <v>Centre</v>
      </c>
      <c r="BZ4" t="str">
        <v>Bujumbura Mairie</v>
      </c>
      <c r="CA4" t="str">
        <v>Cabo Verde</v>
      </c>
      <c r="CB4" t="str">
        <v>Kracheh</v>
      </c>
      <c r="CC4" t="str">
        <v>Far North</v>
      </c>
      <c r="CD4" t="str">
        <v>Manitoba</v>
      </c>
      <c r="CE4" t="str">
        <v>Sangha</v>
      </c>
      <c r="CF4" t="str">
        <v>Borkou</v>
      </c>
      <c r="CG4" t="str">
        <v>Arica y Parinacota</v>
      </c>
      <c r="CH4" t="str">
        <v>Shanghai Shi</v>
      </c>
      <c r="CI4" t="str">
        <v>Antioquia</v>
      </c>
      <c r="CJ4" t="str">
        <v>Mohéli</v>
      </c>
      <c r="CK4" t="str">
        <v>Bas-Uele</v>
      </c>
      <c r="CL4" t="str">
        <v>Sangha</v>
      </c>
      <c r="CM4" t="str">
        <v>Guanacaste</v>
      </c>
      <c r="CN4" t="str">
        <v>Bas-Sassandra</v>
      </c>
      <c r="CO4" t="str">
        <v>Sisak-Moslavina</v>
      </c>
      <c r="CP4" t="str">
        <v>Matanzas</v>
      </c>
      <c r="CQ4" t="str">
        <v>Larnaca</v>
      </c>
      <c r="CR4" t="str">
        <v>South Bohemia</v>
      </c>
      <c r="CS4" t="str">
        <v>Region of Southern Denmark</v>
      </c>
      <c r="CT4" t="str">
        <v>Ali Sabieh</v>
      </c>
      <c r="CU4" t="str">
        <v>Saint George</v>
      </c>
      <c r="CV4" t="str">
        <v>Cibao Norte</v>
      </c>
      <c r="CW4" t="str">
        <v>Carchi</v>
      </c>
      <c r="CX4" t="str">
        <v>Asyut</v>
      </c>
      <c r="CY4" t="str">
        <v>Chalatenango</v>
      </c>
      <c r="CZ4" t="str">
        <v>Equatorial Guinea</v>
      </c>
      <c r="DA4" t="str">
        <v>Debub</v>
      </c>
      <c r="DB4" t="str">
        <v>Ida-Viru</v>
      </c>
      <c r="DC4" t="str">
        <v>Manzini</v>
      </c>
      <c r="DD4" t="str">
        <v>Afar</v>
      </c>
      <c r="DE4" t="str">
        <v>Eastern</v>
      </c>
      <c r="DF4" t="str">
        <v>Etelä-Pohjanmaa</v>
      </c>
      <c r="DG4" t="str">
        <v>Bourgogne-Franche-Comté</v>
      </c>
      <c r="DH4" t="str">
        <v>Moyen-Ogooué</v>
      </c>
      <c r="DI4" t="str">
        <v>Central River</v>
      </c>
      <c r="DJ4" t="str">
        <v>Guria</v>
      </c>
      <c r="DK4" t="str">
        <v>Baden-Württemberg</v>
      </c>
      <c r="DL4" t="str">
        <v>Ashanti</v>
      </c>
      <c r="DM4" t="str">
        <v>Central Macedonia</v>
      </c>
      <c r="DN4" t="str">
        <v>Qeqqata Kommunia</v>
      </c>
      <c r="DO4" t="str">
        <v>Saint George</v>
      </c>
      <c r="DP4" t="str">
        <v>Chimaltenango</v>
      </c>
      <c r="DQ4" t="str">
        <v>Faranah</v>
      </c>
      <c r="DR4" t="str">
        <v>Sul</v>
      </c>
      <c r="DS4" t="str">
        <v>Demerara-Mahaica</v>
      </c>
      <c r="DT4" t="str">
        <v>Grande’Anse</v>
      </c>
      <c r="DU4" t="str">
        <v>Colón</v>
      </c>
      <c r="DV4" t="str">
        <v>Debrecen</v>
      </c>
      <c r="DW4" t="str">
        <v>Vesturland</v>
      </c>
      <c r="DX4" t="str">
        <v>Assam</v>
      </c>
      <c r="DY4" t="str">
        <v>Maluku</v>
      </c>
      <c r="DZ4" t="str">
        <v>Māzandarān</v>
      </c>
      <c r="EA4" t="str">
        <v>Al Başrah</v>
      </c>
      <c r="EB4" t="str">
        <v>Munster</v>
      </c>
      <c r="EC4" t="str">
        <v>Al Quds</v>
      </c>
      <c r="ED4" t="str">
        <v>Veneto</v>
      </c>
      <c r="EE4" t="str">
        <v>Saint Thomas</v>
      </c>
      <c r="EF4" t="str">
        <v>Iwate</v>
      </c>
      <c r="EG4" t="str">
        <v>Al ‘Aqabah</v>
      </c>
      <c r="EH4" t="str">
        <v>Almaty</v>
      </c>
      <c r="EI4" t="str">
        <v>Bungoma</v>
      </c>
      <c r="EJ4" t="str">
        <v>Phoenix Islands</v>
      </c>
      <c r="EK4" t="str">
        <v>North Pyongan</v>
      </c>
      <c r="EL4" t="str">
        <v>Daegu</v>
      </c>
      <c r="EM4" t="str">
        <v>Ḩawallī</v>
      </c>
      <c r="EN4" t="str">
        <v>Bishkek Shaary</v>
      </c>
      <c r="EO4" t="str">
        <v>Bokèo</v>
      </c>
      <c r="EP4" t="str">
        <v>Jēkabpils</v>
      </c>
      <c r="EQ4" t="str">
        <v>Beyrouth</v>
      </c>
      <c r="ER4" t="str">
        <v>Leribe</v>
      </c>
      <c r="ES4" t="str">
        <v>Grand Cape Mount</v>
      </c>
      <c r="ET4" t="str">
        <v>Darnah</v>
      </c>
      <c r="EU4" t="str">
        <v>Gamprin</v>
      </c>
      <c r="EV4" t="str">
        <v>Kauno apskritis</v>
      </c>
      <c r="EW4" t="str">
        <v>Diekirch</v>
      </c>
      <c r="EX4" t="str">
        <v>Fianarantsoa</v>
      </c>
      <c r="EY4" t="str">
        <v>Southern Region</v>
      </c>
      <c r="EZ4" t="str">
        <v>Kelantan</v>
      </c>
      <c r="FA4" t="str">
        <v>Faadhippolhu</v>
      </c>
      <c r="FB4" t="str">
        <v>Koulikoro</v>
      </c>
      <c r="FC4" t="str">
        <v>Birgu</v>
      </c>
      <c r="FD4" t="str">
        <v>Marshall Islands</v>
      </c>
      <c r="FE4" t="str">
        <v>Assaba</v>
      </c>
      <c r="FF4" t="str">
        <v>Rodrigues Island</v>
      </c>
      <c r="FG4" t="str">
        <v>Baja California</v>
      </c>
      <c r="FH4" t="str">
        <v>Chuuk</v>
      </c>
      <c r="FI4" t="str">
        <v>Bender [Tighina]</v>
      </c>
      <c r="FJ4" t="str">
        <v>Fontvieille</v>
      </c>
      <c r="FK4" t="str">
        <v>Hentiy</v>
      </c>
      <c r="FL4" t="str">
        <v>Berane</v>
      </c>
      <c r="FM4" t="str">
        <v>Fès-Meknès</v>
      </c>
      <c r="FN4" t="str">
        <v>Gaza</v>
      </c>
      <c r="FO4" t="str">
        <v>Magway</v>
      </c>
      <c r="FP4" t="str">
        <v>Hardap</v>
      </c>
      <c r="FQ4" t="str">
        <v>Anetan</v>
      </c>
      <c r="FR4" t="str">
        <v>Western</v>
      </c>
      <c r="FS4" t="str">
        <v>Friesland</v>
      </c>
      <c r="FT4" t="str">
        <v>Canterbury</v>
      </c>
      <c r="FU4" t="str">
        <v>Boaco</v>
      </c>
      <c r="FV4" t="str">
        <v>Dosso</v>
      </c>
      <c r="FW4" t="str">
        <v>Adamawa</v>
      </c>
      <c r="FX4" t="str">
        <v>Demir Kapija</v>
      </c>
      <c r="FY4" t="str">
        <v>Møre og Romsdal</v>
      </c>
      <c r="FZ4" t="str">
        <v>Al Buraymī</v>
      </c>
      <c r="GA4" t="str">
        <v>Azad Jammu and Kashmir</v>
      </c>
      <c r="GB4" t="str">
        <v>Angaur</v>
      </c>
      <c r="GC4" t="str">
        <v>Gaza</v>
      </c>
      <c r="GD4" t="str">
        <v>Coclé</v>
      </c>
      <c r="GE4" t="str">
        <v>Central</v>
      </c>
      <c r="GF4" t="str">
        <v>Central</v>
      </c>
      <c r="GG4" t="str">
        <v>Apurímac</v>
      </c>
      <c r="GH4" t="str">
        <v>Cagayan Valley (Region II)</v>
      </c>
      <c r="GI4" t="str">
        <v>Lublin</v>
      </c>
      <c r="GJ4" t="str">
        <v>Braga</v>
      </c>
      <c r="GK4" t="str">
        <v>Ash Shamāl</v>
      </c>
      <c r="GL4" t="str">
        <v>Arad</v>
      </c>
      <c r="GM4" t="str">
        <v>Bashkortostan, Respublika</v>
      </c>
      <c r="GN4" t="str">
        <v>Northern</v>
      </c>
      <c r="GO4" t="str">
        <v>Tristan da Cunha</v>
      </c>
      <c r="GP4" t="str">
        <v>Saint Kitts and Nevis</v>
      </c>
      <c r="GQ4" t="str">
        <v>Choiseul</v>
      </c>
      <c r="GR4" t="str">
        <v>Saint David</v>
      </c>
      <c r="GS4" t="str">
        <v>Atua</v>
      </c>
      <c r="GT4" t="str">
        <v>Domagnano</v>
      </c>
      <c r="GU4" t="str">
        <v>Caué</v>
      </c>
      <c r="GV4" t="str">
        <v>Al Madīnah al Munawwarah</v>
      </c>
      <c r="GW4" t="str">
        <v>Fatick</v>
      </c>
      <c r="GX4" t="str">
        <v>Srednjebanatski okrug</v>
      </c>
      <c r="GY4" t="str">
        <v>Anse Etoile</v>
      </c>
      <c r="GZ4" t="str">
        <v>North Western</v>
      </c>
      <c r="HA4" t="str">
        <v>North West</v>
      </c>
      <c r="HB4" t="str">
        <v>Košický kraj</v>
      </c>
      <c r="HC4" t="str">
        <v>Bled</v>
      </c>
      <c r="HD4" t="str">
        <v>Capital Territory (Honiara)</v>
      </c>
      <c r="HE4" t="str">
        <v>Banaadir</v>
      </c>
      <c r="HF4" t="str">
        <v>Gauteng</v>
      </c>
      <c r="HG4" t="str">
        <v>Central Equatoria</v>
      </c>
      <c r="HH4" t="str">
        <v>Principality of Asturias</v>
      </c>
      <c r="HI4" t="str">
        <v>Southern Province</v>
      </c>
      <c r="HJ4" t="str">
        <v>North Darfur</v>
      </c>
      <c r="HK4" t="str">
        <v>Coronie</v>
      </c>
      <c r="HL4" t="str">
        <v>Norrbottens län [SE-25]</v>
      </c>
      <c r="HM4" t="str">
        <v>Appenzell Ausserrhoden</v>
      </c>
      <c r="HN4" t="str">
        <v>Dayr az Zawr</v>
      </c>
      <c r="HO4" t="str">
        <v>Keelung</v>
      </c>
      <c r="HP4" t="str">
        <v>Khatlon</v>
      </c>
      <c r="HQ4" t="str">
        <v>Dodoma</v>
      </c>
      <c r="HR4" t="str">
        <v>Nonthaburi</v>
      </c>
      <c r="HS4" t="str">
        <v>Baucau</v>
      </c>
      <c r="HT4" t="str">
        <v>Maritime (Région)</v>
      </c>
      <c r="HU4" t="str">
        <v>Niuas</v>
      </c>
      <c r="HV4" t="str">
        <v>Couva-Tabaquite-Talparo</v>
      </c>
      <c r="HW4" t="str">
        <v>Ben Arous</v>
      </c>
      <c r="HX4" t="str">
        <v>Afyonkarahisar</v>
      </c>
      <c r="HY4" t="str">
        <v>Daşoguz</v>
      </c>
      <c r="HZ4" t="str">
        <v>Nukufetau</v>
      </c>
      <c r="IA4" t="str">
        <v>Northern</v>
      </c>
      <c r="IB4" t="str">
        <v>Volynska oblast</v>
      </c>
      <c r="IC4" t="str">
        <v>Dubai</v>
      </c>
      <c r="ID4" t="str">
        <v>Scotland</v>
      </c>
      <c r="IE4" t="str">
        <v>Navassa Island</v>
      </c>
      <c r="IF4" t="str">
        <v>Arkansas</v>
      </c>
      <c r="IG4" t="str">
        <v>Cerro Largo</v>
      </c>
      <c r="IH4" t="str">
        <v>Farg‘ona</v>
      </c>
      <c r="II4" t="str">
        <v>Sanma</v>
      </c>
      <c r="IJ4" t="str">
        <v>Apure</v>
      </c>
      <c r="IK4" t="str">
        <v>Hà Giang</v>
      </c>
      <c r="IL4" t="str">
        <v>Uvea</v>
      </c>
      <c r="IM4" t="str">
        <v>‘Amrān</v>
      </c>
      <c r="IN4" t="str">
        <v>Eastern</v>
      </c>
      <c r="IO4" t="str">
        <v>Manicaland</v>
      </c>
      <c r="KO4" t="s">
        <v>2165</v>
      </c>
      <c r="KR4" s="4" t="s">
        <v>2166</v>
      </c>
      <c r="KS4" s="6" t="s">
        <v>2167</v>
      </c>
      <c r="KT4" s="6" t="s">
        <v>83</v>
      </c>
      <c r="KU4" s="6" t="s">
        <v>2168</v>
      </c>
      <c r="KV4" s="6" t="s">
        <v>706</v>
      </c>
      <c r="KW4" s="4" t="s">
        <v>2169</v>
      </c>
    </row>
    <row r="5" spans="1:309">
      <c r="B5" t="b">
        <v>0</v>
      </c>
      <c r="C5" t="s">
        <v>2098</v>
      </c>
      <c r="D5" t="str">
        <f>IF(B5,C5,"")</f>
        <v/>
      </c>
      <c r="F5" s="6" t="s">
        <v>2170</v>
      </c>
      <c r="G5" s="6" t="s">
        <v>2171</v>
      </c>
      <c r="K5" s="6" t="s">
        <v>2172</v>
      </c>
      <c r="M5" t="s">
        <v>2173</v>
      </c>
      <c r="N5" t="s">
        <v>2174</v>
      </c>
      <c r="O5" s="4" t="str">
        <f t="shared" si="1"/>
        <v>PR0003-Biological recycling</v>
      </c>
      <c r="P5" t="s">
        <v>2175</v>
      </c>
      <c r="Q5" t="s">
        <v>2176</v>
      </c>
      <c r="R5" s="4" t="str">
        <f t="shared" si="2"/>
        <v>PC0004-Children's apparel</v>
      </c>
      <c r="S5" t="s">
        <v>2177</v>
      </c>
      <c r="T5" t="s">
        <v>2178</v>
      </c>
      <c r="U5" s="4" t="str">
        <f t="shared" si="3"/>
        <v>PD0004-Sweaters, pullovers, cardigans</v>
      </c>
      <c r="V5" t="s">
        <v>2179</v>
      </c>
      <c r="W5" t="s">
        <v>2180</v>
      </c>
      <c r="X5" s="4" t="str">
        <f t="shared" si="4"/>
        <v>RM0004-Recycled pre/post-consumer alpaca</v>
      </c>
      <c r="Y5" s="4" t="s">
        <v>2181</v>
      </c>
      <c r="Z5" s="6" t="s">
        <v>2182</v>
      </c>
      <c r="AB5" t="str">
        <v>1.1.12</v>
      </c>
      <c r="AG5" t="str">
        <v>1.1.12</v>
      </c>
      <c r="AH5" t="str">
        <v>5.1.2</v>
      </c>
      <c r="AM5" t="s">
        <v>2100</v>
      </c>
      <c r="AR5" t="s">
        <v>2183</v>
      </c>
      <c r="AS5" s="4" t="s">
        <v>1820</v>
      </c>
      <c r="AT5" t="s">
        <v>2184</v>
      </c>
      <c r="AU5" t="s">
        <v>2185</v>
      </c>
      <c r="AV5" t="s">
        <v>1818</v>
      </c>
      <c r="AX5" t="str">
        <v>Badakhshan</v>
      </c>
      <c r="AY5" t="str">
        <v>Fier</v>
      </c>
      <c r="AZ5" t="str">
        <v>Oum el Bouaghi</v>
      </c>
      <c r="BA5" t="str">
        <v>Ordino</v>
      </c>
      <c r="BB5" t="str">
        <v>Cabinda</v>
      </c>
      <c r="BC5" t="str">
        <v>Saint Paul</v>
      </c>
      <c r="BD5" t="str">
        <v>San Luis</v>
      </c>
      <c r="BE5" t="str">
        <v>Yerevan</v>
      </c>
      <c r="BF5" t="str">
        <v>Queensland</v>
      </c>
      <c r="BG5" t="str">
        <v>Upper Austria</v>
      </c>
      <c r="BH5" t="str">
        <v>Aghjabadi</v>
      </c>
      <c r="BI5" t="str">
        <v>Berry Islands</v>
      </c>
      <c r="BJ5" t="str">
        <v>Northern Governorate</v>
      </c>
      <c r="BK5" t="str">
        <v>Khulna</v>
      </c>
      <c r="BL5" t="str">
        <v>Saint James</v>
      </c>
      <c r="BM5" t="str">
        <v>Grodno Region</v>
      </c>
      <c r="BN5" t="str">
        <v>Belgium</v>
      </c>
      <c r="BO5" t="str">
        <v>Orange Walk</v>
      </c>
      <c r="BP5" t="str">
        <v>Borgou</v>
      </c>
      <c r="BQ5" t="str">
        <v>Samtse</v>
      </c>
      <c r="BR5" t="str">
        <v>La Paz</v>
      </c>
      <c r="BT5" t="str">
        <v>Bosnia and Herzegovina</v>
      </c>
      <c r="BU5" t="str">
        <v>Gaborone</v>
      </c>
      <c r="BV5" t="str">
        <v>Amapa</v>
      </c>
      <c r="BW5" t="str">
        <v>Tutong</v>
      </c>
      <c r="BX5" t="str">
        <v>Veliko Tarnovo</v>
      </c>
      <c r="BY5" t="str">
        <v>Centre-Est</v>
      </c>
      <c r="BZ5" t="str">
        <v>Bururi</v>
      </c>
      <c r="CB5" t="str">
        <v>Mondol Kiri</v>
      </c>
      <c r="CC5" t="str">
        <v>East</v>
      </c>
      <c r="CD5" t="str">
        <v>New Brunswick</v>
      </c>
      <c r="CE5" t="str">
        <v>Ouham</v>
      </c>
      <c r="CF5" t="str">
        <v>Chari-Baguirmi</v>
      </c>
      <c r="CG5" t="str">
        <v>La Araucanía</v>
      </c>
      <c r="CH5" t="str">
        <v>Tianjin Shi</v>
      </c>
      <c r="CI5" t="str">
        <v>Arauca</v>
      </c>
      <c r="CJ5" t="str">
        <v>Comoros</v>
      </c>
      <c r="CK5" t="str">
        <v>Equator</v>
      </c>
      <c r="CL5" t="str">
        <v>Plateaux</v>
      </c>
      <c r="CM5" t="str">
        <v>Heredia</v>
      </c>
      <c r="CN5" t="str">
        <v>Comoé</v>
      </c>
      <c r="CO5" t="str">
        <v>Karlovac</v>
      </c>
      <c r="CP5" t="str">
        <v>Villa Clara</v>
      </c>
      <c r="CQ5" t="str">
        <v>Famagusta</v>
      </c>
      <c r="CR5" t="str">
        <v>Plzeň</v>
      </c>
      <c r="CS5" t="str">
        <v>Capital Region of Denmark</v>
      </c>
      <c r="CT5" t="str">
        <v>Dikhil</v>
      </c>
      <c r="CU5" t="str">
        <v>Saint John</v>
      </c>
      <c r="CV5" t="str">
        <v>Cibao Sur</v>
      </c>
      <c r="CW5" t="str">
        <v>Orellana</v>
      </c>
      <c r="CX5" t="str">
        <v>Red Sea</v>
      </c>
      <c r="CY5" t="str">
        <v>Cuscatlán</v>
      </c>
      <c r="DA5" t="str">
        <v>Gash-Barka</v>
      </c>
      <c r="DB5" t="str">
        <v>Jõgeva</v>
      </c>
      <c r="DC5" t="str">
        <v>Shiselweni</v>
      </c>
      <c r="DD5" t="str">
        <v>Amara</v>
      </c>
      <c r="DE5" t="str">
        <v>Northern</v>
      </c>
      <c r="DF5" t="str">
        <v>Etelä-Savo</v>
      </c>
      <c r="DG5" t="str">
        <v>Bretagne</v>
      </c>
      <c r="DH5" t="str">
        <v>Ngounié</v>
      </c>
      <c r="DI5" t="str">
        <v>North Bank</v>
      </c>
      <c r="DJ5" t="str">
        <v>Imereti</v>
      </c>
      <c r="DK5" t="str">
        <v>Bavaria</v>
      </c>
      <c r="DL5" t="str">
        <v>Bono East</v>
      </c>
      <c r="DM5" t="str">
        <v>Western Macedonia</v>
      </c>
      <c r="DN5" t="str">
        <v>Kommune Qeqertalik</v>
      </c>
      <c r="DO5" t="str">
        <v>Saint John</v>
      </c>
      <c r="DP5" t="str">
        <v>Chiquimula</v>
      </c>
      <c r="DQ5" t="str">
        <v>Kankan</v>
      </c>
      <c r="DR5" t="str">
        <v>Valle</v>
      </c>
      <c r="DS5" t="str">
        <v>East Berbice-Corentyne</v>
      </c>
      <c r="DT5" t="str">
        <v>Nord</v>
      </c>
      <c r="DU5" t="str">
        <v>Comayagua</v>
      </c>
      <c r="DV5" t="str">
        <v>Dunaújváros</v>
      </c>
      <c r="DW5" t="str">
        <v>Vestfirðir</v>
      </c>
      <c r="DX5" t="str">
        <v>Bihār</v>
      </c>
      <c r="DY5" t="str">
        <v>Nusa Tenggara</v>
      </c>
      <c r="DZ5" t="str">
        <v>Āz̄ārbāyjān-e Shārqī</v>
      </c>
      <c r="EA5" t="str">
        <v>Bābil</v>
      </c>
      <c r="EB5" t="str">
        <v>Ulster</v>
      </c>
      <c r="EC5" t="str">
        <v>Al Awsaţ</v>
      </c>
      <c r="ED5" t="str">
        <v>Liguria</v>
      </c>
      <c r="EE5" t="str">
        <v>Portland</v>
      </c>
      <c r="EF5" t="str">
        <v>Miyagi</v>
      </c>
      <c r="EG5" t="str">
        <v>Aţ Ţafīlah</v>
      </c>
      <c r="EH5" t="str">
        <v>Almaty oblysy</v>
      </c>
      <c r="EI5" t="str">
        <v>Busia</v>
      </c>
      <c r="EJ5" t="str">
        <v>Kiribati</v>
      </c>
      <c r="EK5" t="str">
        <v>Chagang</v>
      </c>
      <c r="EL5" t="str">
        <v>Incheon</v>
      </c>
      <c r="EM5" t="str">
        <v>Al Jahrā’</v>
      </c>
      <c r="EN5" t="str">
        <v>Osh Shaary</v>
      </c>
      <c r="EO5" t="str">
        <v>Bolikhamxai</v>
      </c>
      <c r="EP5" t="str">
        <v>Jūrmala</v>
      </c>
      <c r="EQ5" t="str">
        <v>Baalbek-Hermel</v>
      </c>
      <c r="ER5" t="str">
        <v>Berea</v>
      </c>
      <c r="ES5" t="str">
        <v>Grand Bassa</v>
      </c>
      <c r="ET5" t="str">
        <v>Ghāt</v>
      </c>
      <c r="EU5" t="str">
        <v>Mauren</v>
      </c>
      <c r="EV5" t="str">
        <v>Marijampolės apskritis</v>
      </c>
      <c r="EW5" t="str">
        <v>Echternach</v>
      </c>
      <c r="EX5" t="str">
        <v>Mahajanga</v>
      </c>
      <c r="EY5" t="str">
        <v>Malawi</v>
      </c>
      <c r="EZ5" t="str">
        <v>Melaka</v>
      </c>
      <c r="FA5" t="str">
        <v>Felidhu Atoll</v>
      </c>
      <c r="FB5" t="str">
        <v>Sikasso</v>
      </c>
      <c r="FC5" t="str">
        <v>Birkirkara</v>
      </c>
      <c r="FE5" t="str">
        <v>Gorgol</v>
      </c>
      <c r="FF5" t="str">
        <v>Black River</v>
      </c>
      <c r="FG5" t="str">
        <v>Baja California Sur</v>
      </c>
      <c r="FH5" t="str">
        <v>Yap</v>
      </c>
      <c r="FI5" t="str">
        <v>Chișinău</v>
      </c>
      <c r="FJ5" t="str">
        <v>La Gare</v>
      </c>
      <c r="FK5" t="str">
        <v>Hövsgöl</v>
      </c>
      <c r="FL5" t="str">
        <v>Bijelo Polje</v>
      </c>
      <c r="FM5" t="str">
        <v>Rabat-Salé-Kénitra</v>
      </c>
      <c r="FN5" t="str">
        <v>Inhambane</v>
      </c>
      <c r="FO5" t="str">
        <v>Mandalay</v>
      </c>
      <c r="FP5" t="str">
        <v>Karas</v>
      </c>
      <c r="FQ5" t="str">
        <v>Anibare</v>
      </c>
      <c r="FR5" t="str">
        <v>Eastern</v>
      </c>
      <c r="FS5" t="str">
        <v>Gelderland</v>
      </c>
      <c r="FT5" t="str">
        <v>Gisborne</v>
      </c>
      <c r="FU5" t="str">
        <v>Carazo</v>
      </c>
      <c r="FV5" t="str">
        <v>Maradi</v>
      </c>
      <c r="FW5" t="str">
        <v>Akwa Ibom</v>
      </c>
      <c r="FX5" t="str">
        <v>Kavadarci</v>
      </c>
      <c r="FY5" t="str">
        <v>Nordland</v>
      </c>
      <c r="FZ5" t="str">
        <v>Ad Dākhilīyah</v>
      </c>
      <c r="GA5" t="str">
        <v>Balochistan</v>
      </c>
      <c r="GB5" t="str">
        <v>Hatohobei</v>
      </c>
      <c r="GC5" t="str">
        <v>Hebron</v>
      </c>
      <c r="GD5" t="str">
        <v>Colón</v>
      </c>
      <c r="GE5" t="str">
        <v>East New Britain</v>
      </c>
      <c r="GF5" t="str">
        <v>Ñeembucú</v>
      </c>
      <c r="GG5" t="str">
        <v>Arequipa</v>
      </c>
      <c r="GH5" t="str">
        <v>Central Luzon (Region III)</v>
      </c>
      <c r="GI5" t="str">
        <v>Lubusz</v>
      </c>
      <c r="GJ5" t="str">
        <v>Bragança</v>
      </c>
      <c r="GK5" t="str">
        <v>Ar Rayyān</v>
      </c>
      <c r="GL5" t="str">
        <v>București</v>
      </c>
      <c r="GM5" t="str">
        <v>Buryatiya, Respublika</v>
      </c>
      <c r="GN5" t="str">
        <v>Western</v>
      </c>
      <c r="GO5" t="str">
        <v>Saint Helena, Ascension and Tristan da Cunha</v>
      </c>
      <c r="GQ5" t="str">
        <v>Dennery</v>
      </c>
      <c r="GR5" t="str">
        <v>Saint George</v>
      </c>
      <c r="GS5" t="str">
        <v>Fa'asaleleaga</v>
      </c>
      <c r="GT5" t="str">
        <v>Faetano</v>
      </c>
      <c r="GU5" t="str">
        <v>Lembá</v>
      </c>
      <c r="GV5" t="str">
        <v>Ash Sharqīyah</v>
      </c>
      <c r="GW5" t="str">
        <v>Kaffrine</v>
      </c>
      <c r="GX5" t="str">
        <v>Severnobanatski okrug</v>
      </c>
      <c r="GY5" t="str">
        <v>Au Cap</v>
      </c>
      <c r="GZ5" t="str">
        <v>Southern</v>
      </c>
      <c r="HA5" t="str">
        <v>South East</v>
      </c>
      <c r="HB5" t="str">
        <v>Nitriansky kraj</v>
      </c>
      <c r="HC5" t="str">
        <v>Bohinj</v>
      </c>
      <c r="HD5" t="str">
        <v>Guadalcanal</v>
      </c>
      <c r="HE5" t="str">
        <v>Bari</v>
      </c>
      <c r="HF5" t="str">
        <v>Kwazulu-Natal</v>
      </c>
      <c r="HG5" t="str">
        <v>Eastern Equatoria</v>
      </c>
      <c r="HH5" t="str">
        <v>Cantabria</v>
      </c>
      <c r="HI5" t="str">
        <v>Northern Province</v>
      </c>
      <c r="HJ5" t="str">
        <v>South Darfur</v>
      </c>
      <c r="HK5" t="str">
        <v>Marowijne</v>
      </c>
      <c r="HL5" t="str">
        <v>Uppsala län [SE-03]</v>
      </c>
      <c r="HM5" t="str">
        <v>Bern</v>
      </c>
      <c r="HN5" t="str">
        <v>Al Ḩasakah</v>
      </c>
      <c r="HO5" t="str">
        <v>Changhua</v>
      </c>
      <c r="HP5" t="str">
        <v>nohiyahoi tobei jumhurí</v>
      </c>
      <c r="HQ5" t="str">
        <v>Iringa</v>
      </c>
      <c r="HR5" t="str">
        <v>Pathum Thani</v>
      </c>
      <c r="HS5" t="str">
        <v>Bobonaro</v>
      </c>
      <c r="HT5" t="str">
        <v>Plateaux</v>
      </c>
      <c r="HU5" t="str">
        <v>Tongatapu</v>
      </c>
      <c r="HV5" t="str">
        <v>Diego Martin</v>
      </c>
      <c r="HW5" t="str">
        <v>La Manouba</v>
      </c>
      <c r="HX5" t="str">
        <v>Ağrı</v>
      </c>
      <c r="HY5" t="str">
        <v>Lebap</v>
      </c>
      <c r="HZ5" t="str">
        <v>Nukulaelae</v>
      </c>
      <c r="IA5" t="str">
        <v>Western</v>
      </c>
      <c r="IB5" t="str">
        <v>Luhanska oblast</v>
      </c>
      <c r="IC5" t="str">
        <v>Fujairah</v>
      </c>
      <c r="ID5" t="str">
        <v>Wales </v>
      </c>
      <c r="IE5" t="str">
        <v>Wake Island</v>
      </c>
      <c r="IF5" t="str">
        <v>Arizona</v>
      </c>
      <c r="IG5" t="str">
        <v>Colonia</v>
      </c>
      <c r="IH5" t="str">
        <v>Jizzax</v>
      </c>
      <c r="II5" t="str">
        <v>Shéfa</v>
      </c>
      <c r="IJ5" t="str">
        <v>Aragua</v>
      </c>
      <c r="IK5" t="str">
        <v>Cao Bằng</v>
      </c>
      <c r="IL5" t="str">
        <v>Wallis and Futuna</v>
      </c>
      <c r="IM5" t="str">
        <v>Al Bayḑā’</v>
      </c>
      <c r="IN5" t="str">
        <v>Luapula</v>
      </c>
      <c r="IO5" t="str">
        <v>Mashonaland Central</v>
      </c>
      <c r="KO5" t="s">
        <v>2186</v>
      </c>
      <c r="KR5" s="4" t="s">
        <v>2187</v>
      </c>
      <c r="KS5" s="6" t="s">
        <v>2188</v>
      </c>
    </row>
    <row r="6" spans="1:309">
      <c r="B6" t="b">
        <v>0</v>
      </c>
      <c r="C6" t="s">
        <v>2134</v>
      </c>
      <c r="D6" t="str">
        <f>IF(B6,C6,"")</f>
        <v/>
      </c>
      <c r="F6" s="6" t="s">
        <v>2189</v>
      </c>
      <c r="G6" s="6" t="s">
        <v>2190</v>
      </c>
      <c r="K6" s="6" t="s">
        <v>2191</v>
      </c>
      <c r="M6" t="s">
        <v>2192</v>
      </c>
      <c r="N6" t="s">
        <v>2193</v>
      </c>
      <c r="O6" s="4" t="str">
        <f t="shared" si="1"/>
        <v>PR0004-Chemical recycling</v>
      </c>
      <c r="P6" t="s">
        <v>2194</v>
      </c>
      <c r="Q6" t="s">
        <v>2195</v>
      </c>
      <c r="R6" s="4" t="str">
        <f t="shared" si="2"/>
        <v>PC0005-Unisex apparel</v>
      </c>
      <c r="S6" t="s">
        <v>2196</v>
      </c>
      <c r="T6" t="s">
        <v>2197</v>
      </c>
      <c r="U6" s="4" t="str">
        <f t="shared" si="3"/>
        <v>PD0005-Shirts, blouses</v>
      </c>
      <c r="V6" t="s">
        <v>2198</v>
      </c>
      <c r="W6" t="s">
        <v>2199</v>
      </c>
      <c r="X6" s="4" t="str">
        <f t="shared" si="4"/>
        <v>RM0005-Recycled pre-consumer alpaca</v>
      </c>
      <c r="Y6" s="4" t="s">
        <v>2200</v>
      </c>
      <c r="Z6" s="6" t="s">
        <v>2201</v>
      </c>
      <c r="AB6" t="str">
        <v>2.1.1.1</v>
      </c>
      <c r="AG6" t="str">
        <v>2.1.1.1</v>
      </c>
      <c r="AH6" t="str">
        <v>5.2.1</v>
      </c>
      <c r="AR6" t="s">
        <v>2202</v>
      </c>
      <c r="AS6" s="4" t="s">
        <v>2019</v>
      </c>
      <c r="AT6" t="s">
        <v>2203</v>
      </c>
      <c r="AU6" t="s">
        <v>2204</v>
      </c>
      <c r="AV6" t="s">
        <v>1818</v>
      </c>
      <c r="AX6" t="str">
        <v>Baghlan</v>
      </c>
      <c r="AY6" t="str">
        <v>Gjirokastër</v>
      </c>
      <c r="AZ6" t="str">
        <v>Batna</v>
      </c>
      <c r="BA6" t="str">
        <v>Sant Julià de Lòria</v>
      </c>
      <c r="BB6" t="str">
        <v>Cuando Cubango</v>
      </c>
      <c r="BC6" t="str">
        <v>Saint Peter</v>
      </c>
      <c r="BD6" t="str">
        <v>Entre Ríos</v>
      </c>
      <c r="BE6" t="str">
        <v>Gegharkunik</v>
      </c>
      <c r="BF6" t="str">
        <v>South Australia</v>
      </c>
      <c r="BG6" t="str">
        <v>Salzburg</v>
      </c>
      <c r="BH6" t="str">
        <v>Agstafa</v>
      </c>
      <c r="BI6" t="str">
        <v>Central Eleuthera</v>
      </c>
      <c r="BJ6" t="str">
        <v>Bahrain</v>
      </c>
      <c r="BK6" t="str">
        <v>Rajshahi</v>
      </c>
      <c r="BL6" t="str">
        <v>Saint John</v>
      </c>
      <c r="BM6" t="str">
        <v>Mogilev Region</v>
      </c>
      <c r="BO6" t="str">
        <v>Stann Creek</v>
      </c>
      <c r="BP6" t="str">
        <v>Collines</v>
      </c>
      <c r="BQ6" t="str">
        <v>Thimphu</v>
      </c>
      <c r="BR6" t="str">
        <v>Pando</v>
      </c>
      <c r="BU6" t="str">
        <v>Ghanzi</v>
      </c>
      <c r="BV6" t="str">
        <v>Bahia</v>
      </c>
      <c r="BW6" t="str">
        <v>Brunei Darussalam</v>
      </c>
      <c r="BX6" t="str">
        <v>Vidin</v>
      </c>
      <c r="BY6" t="str">
        <v>Centre-Nord</v>
      </c>
      <c r="BZ6" t="str">
        <v>Cankuzo</v>
      </c>
      <c r="CB6" t="str">
        <v>Preah Vihear</v>
      </c>
      <c r="CC6" t="str">
        <v>Litoral</v>
      </c>
      <c r="CD6" t="str">
        <v>Newfoundland and Labrador</v>
      </c>
      <c r="CE6" t="str">
        <v>Bamingui-Bangoran</v>
      </c>
      <c r="CF6" t="str">
        <v>Ennedi-Est</v>
      </c>
      <c r="CG6" t="str">
        <v>Atacama</v>
      </c>
      <c r="CH6" t="str">
        <v>Anhui Sheng</v>
      </c>
      <c r="CI6" t="str">
        <v>Atlántico</v>
      </c>
      <c r="CK6" t="str">
        <v>Haut-Katanga</v>
      </c>
      <c r="CL6" t="str">
        <v>Cuvette-Ouest</v>
      </c>
      <c r="CM6" t="str">
        <v>Limón</v>
      </c>
      <c r="CN6" t="str">
        <v>Denguélé</v>
      </c>
      <c r="CO6" t="str">
        <v>Varaždin</v>
      </c>
      <c r="CP6" t="str">
        <v>Cienfuegos</v>
      </c>
      <c r="CQ6" t="str">
        <v>Paphos</v>
      </c>
      <c r="CR6" t="str">
        <v>Karlovy Vary</v>
      </c>
      <c r="CS6" t="str">
        <v>Region Zealand</v>
      </c>
      <c r="CT6" t="str">
        <v>Obock</v>
      </c>
      <c r="CU6" t="str">
        <v>Saint Joseph</v>
      </c>
      <c r="CV6" t="str">
        <v>El Valle</v>
      </c>
      <c r="CW6" t="str">
        <v>Esmeraldas</v>
      </c>
      <c r="CX6" t="str">
        <v>Beheira</v>
      </c>
      <c r="CY6" t="str">
        <v>La Libertad</v>
      </c>
      <c r="DA6" t="str">
        <v>Maekel</v>
      </c>
      <c r="DB6" t="str">
        <v>Järva</v>
      </c>
      <c r="DC6" t="str">
        <v>Eswatini</v>
      </c>
      <c r="DD6" t="str">
        <v>Benshangul-Gumaz</v>
      </c>
      <c r="DE6" t="str">
        <v>Western</v>
      </c>
      <c r="DF6" t="str">
        <v>Kainuu</v>
      </c>
      <c r="DG6" t="str">
        <v>Centre-Val de Loire</v>
      </c>
      <c r="DH6" t="str">
        <v>Nyanga</v>
      </c>
      <c r="DI6" t="str">
        <v>Upper River</v>
      </c>
      <c r="DJ6" t="str">
        <v>K'akheti</v>
      </c>
      <c r="DK6" t="str">
        <v>Bremen</v>
      </c>
      <c r="DL6" t="str">
        <v>Bono</v>
      </c>
      <c r="DM6" t="str">
        <v>Epirus</v>
      </c>
      <c r="DN6" t="str">
        <v>Kommuneqarfik Sermersooq</v>
      </c>
      <c r="DO6" t="str">
        <v>Saint Mark</v>
      </c>
      <c r="DP6" t="str">
        <v>Escuintla</v>
      </c>
      <c r="DQ6" t="str">
        <v>Labé</v>
      </c>
      <c r="DS6" t="str">
        <v>Essequibo Islands-West Demerara</v>
      </c>
      <c r="DT6" t="str">
        <v>Nord-Est</v>
      </c>
      <c r="DU6" t="str">
        <v>Copán</v>
      </c>
      <c r="DV6" t="str">
        <v>Eger</v>
      </c>
      <c r="DW6" t="str">
        <v>Norðurland vestra</v>
      </c>
      <c r="DX6" t="str">
        <v>Chhattīsgarh</v>
      </c>
      <c r="DY6" t="str">
        <v>Papua</v>
      </c>
      <c r="DZ6" t="str">
        <v>Āz̄ārbāyjān-e Ghārbī</v>
      </c>
      <c r="EA6" t="str">
        <v>Baghdād</v>
      </c>
      <c r="EB6" t="str">
        <v>Ireland</v>
      </c>
      <c r="EC6" t="str">
        <v>Tall Abīb</v>
      </c>
      <c r="ED6" t="str">
        <v>Emilia-Romagna</v>
      </c>
      <c r="EE6" t="str">
        <v>Saint Mary</v>
      </c>
      <c r="EF6" t="str">
        <v>Akita</v>
      </c>
      <c r="EG6" t="str">
        <v>Az Zarqā’</v>
      </c>
      <c r="EH6" t="str">
        <v>Nur-Sultan</v>
      </c>
      <c r="EI6" t="str">
        <v>Elgeyo/Marakwet</v>
      </c>
      <c r="EK6" t="str">
        <v>South Hwanghae</v>
      </c>
      <c r="EL6" t="str">
        <v>Gwangju</v>
      </c>
      <c r="EM6" t="str">
        <v>Al ‘Āşimah</v>
      </c>
      <c r="EN6" t="str">
        <v>Jalal-Abad</v>
      </c>
      <c r="EO6" t="str">
        <v>Champasak</v>
      </c>
      <c r="EP6" t="str">
        <v>Liepāja</v>
      </c>
      <c r="EQ6" t="str">
        <v>Béqaa</v>
      </c>
      <c r="ER6" t="str">
        <v>Mafeteng</v>
      </c>
      <c r="ES6" t="str">
        <v>Grand Gedeh</v>
      </c>
      <c r="ET6" t="str">
        <v>Al Jabal al Akhḑar</v>
      </c>
      <c r="EU6" t="str">
        <v>Planken</v>
      </c>
      <c r="EV6" t="str">
        <v>Panevėžio apskritis</v>
      </c>
      <c r="EW6" t="str">
        <v>Esch-sur-Alzette</v>
      </c>
      <c r="EX6" t="str">
        <v>Antananarivo</v>
      </c>
      <c r="EZ6" t="str">
        <v>Negeri Sembilan</v>
      </c>
      <c r="FA6" t="str">
        <v>Hahdhunmathi</v>
      </c>
      <c r="FB6" t="str">
        <v>Ségou</v>
      </c>
      <c r="FC6" t="str">
        <v>Birżebbuġa</v>
      </c>
      <c r="FE6" t="str">
        <v>Brakna</v>
      </c>
      <c r="FF6" t="str">
        <v>Flacq</v>
      </c>
      <c r="FG6" t="str">
        <v>Campeche</v>
      </c>
      <c r="FH6" t="str">
        <v>Micronesia</v>
      </c>
      <c r="FI6" t="str">
        <v>Anenii Noi</v>
      </c>
      <c r="FJ6" t="str">
        <v>Jardin Exotique</v>
      </c>
      <c r="FK6" t="str">
        <v>Hovd</v>
      </c>
      <c r="FL6" t="str">
        <v>Budva</v>
      </c>
      <c r="FM6" t="str">
        <v>Béni Mellal-Khénifra</v>
      </c>
      <c r="FN6" t="str">
        <v>Maputo</v>
      </c>
      <c r="FO6" t="str">
        <v>Tanintharyi</v>
      </c>
      <c r="FP6" t="str">
        <v>Kavango East</v>
      </c>
      <c r="FQ6" t="str">
        <v>Baitsi</v>
      </c>
      <c r="FR6" t="str">
        <v>Far Western</v>
      </c>
      <c r="FS6" t="str">
        <v>Groningen</v>
      </c>
      <c r="FT6" t="str">
        <v>Hawke's Bay</v>
      </c>
      <c r="FU6" t="str">
        <v>Chinandega</v>
      </c>
      <c r="FV6" t="str">
        <v>Tahoua</v>
      </c>
      <c r="FW6" t="str">
        <v>Anambra</v>
      </c>
      <c r="FX6" t="str">
        <v>Lozovo</v>
      </c>
      <c r="FY6" t="str">
        <v>Viken</v>
      </c>
      <c r="FZ6" t="str">
        <v>Masqaţ</v>
      </c>
      <c r="GA6" t="str">
        <v>Khyber Pakhtunkhwa</v>
      </c>
      <c r="GB6" t="str">
        <v>Kayangel</v>
      </c>
      <c r="GC6" t="str">
        <v>Jerusalem</v>
      </c>
      <c r="GD6" t="str">
        <v>Chiriquí</v>
      </c>
      <c r="GE6" t="str">
        <v>Eastern Highlands</v>
      </c>
      <c r="GF6" t="str">
        <v>Amambay</v>
      </c>
      <c r="GG6" t="str">
        <v>Ayacucho</v>
      </c>
      <c r="GH6" t="str">
        <v>Bicol (Region V)</v>
      </c>
      <c r="GI6" t="str">
        <v>Łódź</v>
      </c>
      <c r="GJ6" t="str">
        <v>Castelo Branco</v>
      </c>
      <c r="GK6" t="str">
        <v>Ash Shīḩānīyah</v>
      </c>
      <c r="GL6" t="str">
        <v>Bacău</v>
      </c>
      <c r="GM6" t="str">
        <v>Chechenskaya Respublika</v>
      </c>
      <c r="GN6" t="str">
        <v>Southern</v>
      </c>
      <c r="GQ6" t="str">
        <v>Gros Islet</v>
      </c>
      <c r="GR6" t="str">
        <v>Saint Patrick</v>
      </c>
      <c r="GS6" t="str">
        <v>Gaga'emauga</v>
      </c>
      <c r="GT6" t="str">
        <v>Fiorentino</v>
      </c>
      <c r="GU6" t="str">
        <v>Lobata</v>
      </c>
      <c r="GV6" t="str">
        <v>Al Qaşīm</v>
      </c>
      <c r="GW6" t="str">
        <v>Kolda</v>
      </c>
      <c r="GX6" t="str">
        <v>Južnobanatski okrug</v>
      </c>
      <c r="GY6" t="str">
        <v>Anse Royale</v>
      </c>
      <c r="GZ6" t="str">
        <v>Western Area (Freetown)</v>
      </c>
      <c r="HA6" t="str">
        <v>South West</v>
      </c>
      <c r="HB6" t="str">
        <v>Prešovský kraj</v>
      </c>
      <c r="HC6" t="str">
        <v>Borovnica</v>
      </c>
      <c r="HD6" t="str">
        <v>Isabel</v>
      </c>
      <c r="HE6" t="str">
        <v>Bay</v>
      </c>
      <c r="HF6" t="str">
        <v>Limpopo</v>
      </c>
      <c r="HG6" t="str">
        <v>Western Equatoria</v>
      </c>
      <c r="HH6" t="str">
        <v>Ceuta</v>
      </c>
      <c r="HI6" t="str">
        <v>Eastern Province</v>
      </c>
      <c r="HJ6" t="str">
        <v>West Darfur</v>
      </c>
      <c r="HK6" t="str">
        <v>Nickerie</v>
      </c>
      <c r="HL6" t="str">
        <v>Södermanlands län [SE-04]</v>
      </c>
      <c r="HM6" t="str">
        <v>Basel-Landschaft</v>
      </c>
      <c r="HN6" t="str">
        <v>Ḩimş</v>
      </c>
      <c r="HO6" t="str">
        <v>Chiayi</v>
      </c>
      <c r="HP6" t="str">
        <v>Sughd</v>
      </c>
      <c r="HQ6" t="str">
        <v>Kagera</v>
      </c>
      <c r="HR6" t="str">
        <v>Phra Nakhon Si Ayutthaya</v>
      </c>
      <c r="HS6" t="str">
        <v>Cova Lima</v>
      </c>
      <c r="HT6" t="str">
        <v>Savanes</v>
      </c>
      <c r="HU6" t="str">
        <v>Vava'u</v>
      </c>
      <c r="HV6" t="str">
        <v>Mayaro-Rio Claro</v>
      </c>
      <c r="HW6" t="str">
        <v>Nabeul</v>
      </c>
      <c r="HX6" t="str">
        <v>Amasya</v>
      </c>
      <c r="HY6" t="str">
        <v>Mary</v>
      </c>
      <c r="HZ6" t="str">
        <v>Nanumea</v>
      </c>
      <c r="IA6" t="str">
        <v>Uganda</v>
      </c>
      <c r="IB6" t="str">
        <v>Dnipropetrovska oblast</v>
      </c>
      <c r="IC6" t="str">
        <v>Ras Al Khaimah</v>
      </c>
      <c r="ID6" t="str">
        <v>United Kingdom</v>
      </c>
      <c r="IE6" t="str">
        <v>Baker Island</v>
      </c>
      <c r="IF6" t="str">
        <v>California</v>
      </c>
      <c r="IG6" t="str">
        <v>Durazno</v>
      </c>
      <c r="IH6" t="str">
        <v>Namangan</v>
      </c>
      <c r="II6" t="str">
        <v>Taféa</v>
      </c>
      <c r="IJ6" t="str">
        <v>Barinas</v>
      </c>
      <c r="IK6" t="str">
        <v>Sơn La</v>
      </c>
      <c r="IM6" t="str">
        <v>Aḑ Ḑāli‘</v>
      </c>
      <c r="IN6" t="str">
        <v>Northern</v>
      </c>
      <c r="IO6" t="str">
        <v>Mashonaland East</v>
      </c>
      <c r="KO6" t="s">
        <v>2205</v>
      </c>
      <c r="KR6" s="4" t="s">
        <v>2206</v>
      </c>
      <c r="KS6" s="6" t="s">
        <v>2207</v>
      </c>
    </row>
    <row r="7" spans="1:309">
      <c r="G7" s="6" t="s">
        <v>2208</v>
      </c>
      <c r="K7" s="6" t="s">
        <v>2209</v>
      </c>
      <c r="M7" t="s">
        <v>2210</v>
      </c>
      <c r="N7" t="s">
        <v>2211</v>
      </c>
      <c r="O7" s="4" t="str">
        <f t="shared" si="1"/>
        <v>PR0005-Collecting</v>
      </c>
      <c r="P7" t="s">
        <v>2212</v>
      </c>
      <c r="Q7" t="s">
        <v>2213</v>
      </c>
      <c r="R7" s="4" t="str">
        <f t="shared" si="2"/>
        <v>PC0006-Men's denim apparel</v>
      </c>
      <c r="S7" t="s">
        <v>2214</v>
      </c>
      <c r="T7" t="s">
        <v>2215</v>
      </c>
      <c r="U7" s="4" t="str">
        <f t="shared" si="3"/>
        <v>PD0006-Undergarment, sleepwear, robes</v>
      </c>
      <c r="V7" t="s">
        <v>2216</v>
      </c>
      <c r="W7" t="s">
        <v>2217</v>
      </c>
      <c r="X7" s="4" t="str">
        <f t="shared" si="4"/>
        <v>RM0006-Recycled post-consumer alpaca</v>
      </c>
      <c r="Y7" s="4" t="s">
        <v>2218</v>
      </c>
      <c r="AB7" t="str">
        <v>2.1.1.2</v>
      </c>
      <c r="AG7" t="str">
        <v>2.1.1.2</v>
      </c>
      <c r="AH7" t="str">
        <v>5.2.2</v>
      </c>
      <c r="AR7" t="s">
        <v>2219</v>
      </c>
      <c r="AS7" s="4" t="s">
        <v>1821</v>
      </c>
      <c r="AT7" t="s">
        <v>2220</v>
      </c>
      <c r="AU7" t="s">
        <v>2221</v>
      </c>
      <c r="AV7" t="s">
        <v>1818</v>
      </c>
      <c r="AX7" t="str">
        <v>Daykundi</v>
      </c>
      <c r="AY7" t="str">
        <v>Korçë</v>
      </c>
      <c r="AZ7" t="str">
        <v>Béjaïa</v>
      </c>
      <c r="BA7" t="str">
        <v>Andorra la Vella</v>
      </c>
      <c r="BB7" t="str">
        <v>Cunene</v>
      </c>
      <c r="BC7" t="str">
        <v>Saint Philip</v>
      </c>
      <c r="BD7" t="str">
        <v>La Rioja</v>
      </c>
      <c r="BE7" t="str">
        <v>Kotayk</v>
      </c>
      <c r="BF7" t="str">
        <v>Tasmania</v>
      </c>
      <c r="BG7" t="str">
        <v>Styria</v>
      </c>
      <c r="BH7" t="str">
        <v>Agsu</v>
      </c>
      <c r="BI7" t="str">
        <v>Cat Island</v>
      </c>
      <c r="BK7" t="str">
        <v>Rangpur</v>
      </c>
      <c r="BL7" t="str">
        <v>Saint Joseph</v>
      </c>
      <c r="BM7" t="str">
        <v>Minsk Region</v>
      </c>
      <c r="BO7" t="str">
        <v>Toledo</v>
      </c>
      <c r="BP7" t="str">
        <v>Donga</v>
      </c>
      <c r="BQ7" t="str">
        <v>Tsirang</v>
      </c>
      <c r="BR7" t="str">
        <v>Oruro</v>
      </c>
      <c r="BU7" t="str">
        <v>Jwaneng</v>
      </c>
      <c r="BV7" t="str">
        <v>Ceara</v>
      </c>
      <c r="BX7" t="str">
        <v>Vratsa</v>
      </c>
      <c r="BY7" t="str">
        <v>Centre-Ouest</v>
      </c>
      <c r="BZ7" t="str">
        <v>Cibitoke</v>
      </c>
      <c r="CB7" t="str">
        <v>Prey Veaeng</v>
      </c>
      <c r="CC7" t="str">
        <v>North</v>
      </c>
      <c r="CD7" t="str">
        <v>Nova Scotia</v>
      </c>
      <c r="CE7" t="str">
        <v>Basse-Kotto</v>
      </c>
      <c r="CF7" t="str">
        <v>Ennedi-Ouest</v>
      </c>
      <c r="CG7" t="str">
        <v>Biobío</v>
      </c>
      <c r="CH7" t="str">
        <v>Fujian Sheng</v>
      </c>
      <c r="CI7" t="str">
        <v>Bolívar</v>
      </c>
      <c r="CK7" t="str">
        <v>Haut-Lomami</v>
      </c>
      <c r="CL7" t="str">
        <v>Pointe-Noire</v>
      </c>
      <c r="CM7" t="str">
        <v>Puntarenas</v>
      </c>
      <c r="CN7" t="str">
        <v>Gôh-Djiboua</v>
      </c>
      <c r="CO7" t="str">
        <v>Koprivnica-Križevci</v>
      </c>
      <c r="CP7" t="str">
        <v>Sancti Spíritus</v>
      </c>
      <c r="CQ7" t="str">
        <v>Kyrenia</v>
      </c>
      <c r="CR7" t="str">
        <v>Ústí nad Labem</v>
      </c>
      <c r="CS7" t="str">
        <v>Denmark</v>
      </c>
      <c r="CT7" t="str">
        <v>Tadjourah</v>
      </c>
      <c r="CU7" t="str">
        <v>Saint Luke</v>
      </c>
      <c r="CV7" t="str">
        <v>Enriquillo</v>
      </c>
      <c r="CW7" t="str">
        <v>Cañar</v>
      </c>
      <c r="CX7" t="str">
        <v>Beni Suef</v>
      </c>
      <c r="CY7" t="str">
        <v>Morazán</v>
      </c>
      <c r="DA7" t="str">
        <v>Northern Red Sea</v>
      </c>
      <c r="DB7" t="str">
        <v>Lääne</v>
      </c>
      <c r="DD7" t="str">
        <v>Gambela Peoples</v>
      </c>
      <c r="DE7" t="str">
        <v>Fiji</v>
      </c>
      <c r="DF7" t="str">
        <v>Kanta-Häme</v>
      </c>
      <c r="DG7" t="str">
        <v>Grand-Est</v>
      </c>
      <c r="DH7" t="str">
        <v>Ogooué-Ivindo</v>
      </c>
      <c r="DI7" t="str">
        <v>Western</v>
      </c>
      <c r="DJ7" t="str">
        <v>Kvemo Kartli</v>
      </c>
      <c r="DK7" t="str">
        <v>Hesse</v>
      </c>
      <c r="DL7" t="str">
        <v>Central</v>
      </c>
      <c r="DM7" t="str">
        <v>Thessaly</v>
      </c>
      <c r="DN7" t="str">
        <v>Greenland</v>
      </c>
      <c r="DO7" t="str">
        <v>Saint Patrick</v>
      </c>
      <c r="DP7" t="str">
        <v>Guatemala</v>
      </c>
      <c r="DQ7" t="str">
        <v>Mamou</v>
      </c>
      <c r="DS7" t="str">
        <v>Mahaica-Berbice</v>
      </c>
      <c r="DT7" t="str">
        <v>Nippes</v>
      </c>
      <c r="DU7" t="str">
        <v>Cortés</v>
      </c>
      <c r="DV7" t="str">
        <v>Érd</v>
      </c>
      <c r="DW7" t="str">
        <v>Norðurland eystra</v>
      </c>
      <c r="DX7" t="str">
        <v>Goa</v>
      </c>
      <c r="DY7" t="str">
        <v>Sulawesi</v>
      </c>
      <c r="DZ7" t="str">
        <v>Kermānshāh</v>
      </c>
      <c r="EA7" t="str">
        <v>Dahūk</v>
      </c>
      <c r="EC7" t="str">
        <v>Ash Shamālī</v>
      </c>
      <c r="ED7" t="str">
        <v>Toscana</v>
      </c>
      <c r="EE7" t="str">
        <v>Saint Ann</v>
      </c>
      <c r="EF7" t="str">
        <v>Yamagata</v>
      </c>
      <c r="EG7" t="str">
        <v>Al Balqā’</v>
      </c>
      <c r="EH7" t="str">
        <v>Atyraū oblysy</v>
      </c>
      <c r="EI7" t="str">
        <v>Embu</v>
      </c>
      <c r="EK7" t="str">
        <v>North Hwanghae</v>
      </c>
      <c r="EL7" t="str">
        <v>Daejeon</v>
      </c>
      <c r="EM7" t="str">
        <v>Mubārak al Kabīr</v>
      </c>
      <c r="EN7" t="str">
        <v>Naryn</v>
      </c>
      <c r="EO7" t="str">
        <v>Houaphan</v>
      </c>
      <c r="EP7" t="str">
        <v>Rēzekne</v>
      </c>
      <c r="EQ7" t="str">
        <v>Liban-Sud</v>
      </c>
      <c r="ER7" t="str">
        <v>Mohale's Hoek</v>
      </c>
      <c r="ES7" t="str">
        <v>Grand Kru</v>
      </c>
      <c r="ET7" t="str">
        <v>Al Jabal al Gharbī</v>
      </c>
      <c r="EU7" t="str">
        <v>Ruggell</v>
      </c>
      <c r="EV7" t="str">
        <v>Šiaulių apskritis</v>
      </c>
      <c r="EW7" t="str">
        <v>Grevenmacher</v>
      </c>
      <c r="EX7" t="str">
        <v>Toliara</v>
      </c>
      <c r="EZ7" t="str">
        <v>Pahang</v>
      </c>
      <c r="FA7" t="str">
        <v>North Thiladhunmathi</v>
      </c>
      <c r="FB7" t="str">
        <v>Mopti</v>
      </c>
      <c r="FC7" t="str">
        <v>Bormla</v>
      </c>
      <c r="FE7" t="str">
        <v>Trarza</v>
      </c>
      <c r="FF7" t="str">
        <v>Grand Port</v>
      </c>
      <c r="FG7" t="str">
        <v>Chihuahua</v>
      </c>
      <c r="FI7" t="str">
        <v>Briceni</v>
      </c>
      <c r="FJ7" t="str">
        <v>Larvotto</v>
      </c>
      <c r="FK7" t="str">
        <v>Uvs</v>
      </c>
      <c r="FL7" t="str">
        <v>Cetinje</v>
      </c>
      <c r="FM7" t="str">
        <v>Casablanca-Settat</v>
      </c>
      <c r="FN7" t="str">
        <v>Nampula</v>
      </c>
      <c r="FO7" t="str">
        <v>Yangon</v>
      </c>
      <c r="FP7" t="str">
        <v>Khomas</v>
      </c>
      <c r="FQ7" t="str">
        <v>Boe</v>
      </c>
      <c r="FR7" t="str">
        <v>Nepal</v>
      </c>
      <c r="FS7" t="str">
        <v>Limburg</v>
      </c>
      <c r="FT7" t="str">
        <v>Marlborough</v>
      </c>
      <c r="FU7" t="str">
        <v>Chontales</v>
      </c>
      <c r="FV7" t="str">
        <v>Tillabéri</v>
      </c>
      <c r="FW7" t="str">
        <v>Bauchi</v>
      </c>
      <c r="FX7" t="str">
        <v>Negotino</v>
      </c>
      <c r="FY7" t="str">
        <v>Innlandet</v>
      </c>
      <c r="FZ7" t="str">
        <v>Musandam</v>
      </c>
      <c r="GA7" t="str">
        <v>Punjab</v>
      </c>
      <c r="GB7" t="str">
        <v>Koror</v>
      </c>
      <c r="GC7" t="str">
        <v>Jenin</v>
      </c>
      <c r="GD7" t="str">
        <v>Darién</v>
      </c>
      <c r="GE7" t="str">
        <v>Enga</v>
      </c>
      <c r="GF7" t="str">
        <v>Canindeyú</v>
      </c>
      <c r="GG7" t="str">
        <v>Cajamarca</v>
      </c>
      <c r="GH7" t="str">
        <v>Western Visayas (Region VI)</v>
      </c>
      <c r="GI7" t="str">
        <v>Lesser Poland</v>
      </c>
      <c r="GJ7" t="str">
        <v>Coimbra</v>
      </c>
      <c r="GK7" t="str">
        <v>Umm Şalāl</v>
      </c>
      <c r="GL7" t="str">
        <v>Bihor</v>
      </c>
      <c r="GM7" t="str">
        <v>Chuvashskaya Respublika</v>
      </c>
      <c r="GN7" t="str">
        <v>Rwanda</v>
      </c>
      <c r="GQ7" t="str">
        <v>Laborie</v>
      </c>
      <c r="GR7" t="str">
        <v>Grenadines</v>
      </c>
      <c r="GS7" t="str">
        <v>Gagaifomauga</v>
      </c>
      <c r="GT7" t="str">
        <v>Borgo Maggiore</v>
      </c>
      <c r="GU7" t="str">
        <v>Mé-Zóchi</v>
      </c>
      <c r="GV7" t="str">
        <v>Ḩā'il</v>
      </c>
      <c r="GW7" t="str">
        <v>Kédougou</v>
      </c>
      <c r="GX7" t="str">
        <v>Zapadnobački okrug</v>
      </c>
      <c r="GY7" t="str">
        <v>Baie Lazare</v>
      </c>
      <c r="GZ7" t="str">
        <v>Sierra Leone</v>
      </c>
      <c r="HA7" t="str">
        <v>Singapore</v>
      </c>
      <c r="HB7" t="str">
        <v>Trnavský kraj</v>
      </c>
      <c r="HC7" t="str">
        <v>Bovec</v>
      </c>
      <c r="HD7" t="str">
        <v>Makira-Ulawa</v>
      </c>
      <c r="HE7" t="str">
        <v>Galguduud</v>
      </c>
      <c r="HF7" t="str">
        <v>Mpumalanga</v>
      </c>
      <c r="HG7" t="str">
        <v>Jonglei</v>
      </c>
      <c r="HH7" t="str">
        <v>Castile and León</v>
      </c>
      <c r="HI7" t="str">
        <v>North Western Province</v>
      </c>
      <c r="HJ7" t="str">
        <v>Gedaref</v>
      </c>
      <c r="HK7" t="str">
        <v>Paramaribo</v>
      </c>
      <c r="HL7" t="str">
        <v>Östergötlands län [SE-05]</v>
      </c>
      <c r="HM7" t="str">
        <v>Basel-Stadt</v>
      </c>
      <c r="HN7" t="str">
        <v>Ḩalab</v>
      </c>
      <c r="HO7" t="str">
        <v>Hsinchu</v>
      </c>
      <c r="HQ7" t="str">
        <v>Kaskazini Pemba</v>
      </c>
      <c r="HR7" t="str">
        <v>Ang Thong</v>
      </c>
      <c r="HS7" t="str">
        <v>Díli</v>
      </c>
      <c r="HU7" t="str">
        <v>Tonga</v>
      </c>
      <c r="HV7" t="str">
        <v>Penal-Debe</v>
      </c>
      <c r="HW7" t="str">
        <v>Zaghouan</v>
      </c>
      <c r="HX7" t="str">
        <v>Ankara</v>
      </c>
      <c r="HY7" t="str">
        <v>Aşgabat</v>
      </c>
      <c r="HZ7" t="str">
        <v>Nanumaga</v>
      </c>
      <c r="IB7" t="str">
        <v>Donetska oblast</v>
      </c>
      <c r="IC7" t="str">
        <v>Sharjah</v>
      </c>
      <c r="IE7" t="str">
        <v>Howland Island</v>
      </c>
      <c r="IF7" t="str">
        <v>Colorado</v>
      </c>
      <c r="IG7" t="str">
        <v>Florida</v>
      </c>
      <c r="IH7" t="str">
        <v>Navoiy</v>
      </c>
      <c r="II7" t="str">
        <v>Torba</v>
      </c>
      <c r="IJ7" t="str">
        <v>Bolívar</v>
      </c>
      <c r="IK7" t="str">
        <v>Yên Bái</v>
      </c>
      <c r="IM7" t="str">
        <v>Dhamār</v>
      </c>
      <c r="IN7" t="str">
        <v>North-Western</v>
      </c>
      <c r="IO7" t="str">
        <v>Midlands</v>
      </c>
      <c r="KO7" t="s">
        <v>2222</v>
      </c>
      <c r="KR7" s="4" t="s">
        <v>2223</v>
      </c>
    </row>
    <row r="8" spans="1:309">
      <c r="M8" t="s">
        <v>2224</v>
      </c>
      <c r="N8" t="s">
        <v>2225</v>
      </c>
      <c r="O8" s="4" t="str">
        <f t="shared" si="1"/>
        <v>PR0006-Concentrating</v>
      </c>
      <c r="P8" t="s">
        <v>2226</v>
      </c>
      <c r="Q8" t="s">
        <v>2227</v>
      </c>
      <c r="R8" s="4" t="str">
        <f t="shared" si="2"/>
        <v>PC0007-Women's denim apparel</v>
      </c>
      <c r="S8" t="s">
        <v>2228</v>
      </c>
      <c r="T8" t="s">
        <v>2229</v>
      </c>
      <c r="U8" s="4" t="str">
        <f t="shared" si="3"/>
        <v>PD0007-T-shirts, singlets</v>
      </c>
      <c r="V8" t="s">
        <v>2230</v>
      </c>
      <c r="W8" t="s">
        <v>2231</v>
      </c>
      <c r="X8" s="4" t="str">
        <f t="shared" si="4"/>
        <v>RM0007-Responsible alpaca</v>
      </c>
      <c r="Y8" s="4" t="s">
        <v>2232</v>
      </c>
      <c r="AB8" t="str">
        <v>2.1.2.1</v>
      </c>
      <c r="AG8" t="str">
        <v>2.1.2.1</v>
      </c>
      <c r="AH8" t="str">
        <v>5.2.3</v>
      </c>
      <c r="AR8" t="s">
        <v>2233</v>
      </c>
      <c r="AS8" s="4" t="s">
        <v>1822</v>
      </c>
      <c r="AT8" t="s">
        <v>2234</v>
      </c>
      <c r="AU8" t="s">
        <v>2235</v>
      </c>
      <c r="AV8" t="s">
        <v>1818</v>
      </c>
      <c r="AX8" t="str">
        <v>Farah</v>
      </c>
      <c r="AY8" t="str">
        <v>Kukës</v>
      </c>
      <c r="AZ8" t="str">
        <v>Biskra</v>
      </c>
      <c r="BA8" t="str">
        <v>Escaldes-Engordany</v>
      </c>
      <c r="BB8" t="str">
        <v>Cuanza-Norte</v>
      </c>
      <c r="BC8" t="str">
        <v>Barbuda</v>
      </c>
      <c r="BD8" t="str">
        <v>Santiago del Estero</v>
      </c>
      <c r="BE8" t="str">
        <v>Lori</v>
      </c>
      <c r="BF8" t="str">
        <v>Victoria</v>
      </c>
      <c r="BG8" t="str">
        <v>Tyrol</v>
      </c>
      <c r="BH8" t="str">
        <v>Astara</v>
      </c>
      <c r="BI8" t="str">
        <v>Crooked Island and Long Cay</v>
      </c>
      <c r="BK8" t="str">
        <v>Sylhet</v>
      </c>
      <c r="BL8" t="str">
        <v>Saint Lucy</v>
      </c>
      <c r="BM8" t="str">
        <v>Vitebsk Region</v>
      </c>
      <c r="BO8" t="str">
        <v>Belize</v>
      </c>
      <c r="BP8" t="str">
        <v>Couffo</v>
      </c>
      <c r="BQ8" t="str">
        <v>Dagana</v>
      </c>
      <c r="BR8" t="str">
        <v>Potosí</v>
      </c>
      <c r="BU8" t="str">
        <v>Kgalagadi</v>
      </c>
      <c r="BV8" t="str">
        <v>Distrito Federal</v>
      </c>
      <c r="BX8" t="str">
        <v>Gabrovo</v>
      </c>
      <c r="BY8" t="str">
        <v>Centre-Sud</v>
      </c>
      <c r="BZ8" t="str">
        <v>Gitega</v>
      </c>
      <c r="CB8" t="str">
        <v>Poussat</v>
      </c>
      <c r="CC8" t="str">
        <v>North-West</v>
      </c>
      <c r="CD8" t="str">
        <v>Ontario</v>
      </c>
      <c r="CE8" t="str">
        <v>Haute-Kotto</v>
      </c>
      <c r="CF8" t="str">
        <v>Guéra</v>
      </c>
      <c r="CG8" t="str">
        <v>Coquimbo</v>
      </c>
      <c r="CH8" t="str">
        <v>Guangdong Sheng</v>
      </c>
      <c r="CI8" t="str">
        <v>Boyacá</v>
      </c>
      <c r="CK8" t="str">
        <v>Haut-Uele</v>
      </c>
      <c r="CL8" t="str">
        <v>Lékoumou</v>
      </c>
      <c r="CM8" t="str">
        <v>San José</v>
      </c>
      <c r="CN8" t="str">
        <v>Lacs</v>
      </c>
      <c r="CO8" t="str">
        <v>Bjelovar-Bilogora</v>
      </c>
      <c r="CP8" t="str">
        <v>Ciego de Ávila</v>
      </c>
      <c r="CQ8" t="str">
        <v>Cyprus</v>
      </c>
      <c r="CR8" t="str">
        <v>Liberec</v>
      </c>
      <c r="CT8" t="str">
        <v>Djibouti</v>
      </c>
      <c r="CU8" t="str">
        <v>Saint Mark</v>
      </c>
      <c r="CV8" t="str">
        <v>Higuamo</v>
      </c>
      <c r="CW8" t="str">
        <v>Guayas</v>
      </c>
      <c r="CX8" t="str">
        <v>Cairo</v>
      </c>
      <c r="CY8" t="str">
        <v>La Paz</v>
      </c>
      <c r="DA8" t="str">
        <v>Eritrea</v>
      </c>
      <c r="DB8" t="str">
        <v>Lääne-Viru</v>
      </c>
      <c r="DD8" t="str">
        <v>Harari People</v>
      </c>
      <c r="DF8" t="str">
        <v>Keski-Pohjanmaa</v>
      </c>
      <c r="DG8" t="str">
        <v>Hauts-de-France</v>
      </c>
      <c r="DH8" t="str">
        <v>Ogooué-Lolo</v>
      </c>
      <c r="DI8" t="str">
        <v>Gambia</v>
      </c>
      <c r="DJ8" t="str">
        <v>Mtskheta-Mtianeti</v>
      </c>
      <c r="DK8" t="str">
        <v>Hamburg</v>
      </c>
      <c r="DL8" t="str">
        <v>Eastern</v>
      </c>
      <c r="DM8" t="str">
        <v>Ionian Islands</v>
      </c>
      <c r="DO8" t="str">
        <v>Southern Grenadine Islands</v>
      </c>
      <c r="DP8" t="str">
        <v>Huehuetenango</v>
      </c>
      <c r="DQ8" t="str">
        <v>Nzérékoré</v>
      </c>
      <c r="DS8" t="str">
        <v>Pomeroon-Supenaam</v>
      </c>
      <c r="DT8" t="str">
        <v>Nord-Ouest</v>
      </c>
      <c r="DU8" t="str">
        <v>El Paraíso</v>
      </c>
      <c r="DV8" t="str">
        <v>Győr</v>
      </c>
      <c r="DW8" t="str">
        <v>Austurland</v>
      </c>
      <c r="DX8" t="str">
        <v>Gujarāt</v>
      </c>
      <c r="DY8" t="str">
        <v>Sumatera</v>
      </c>
      <c r="DZ8" t="str">
        <v>Khūzestān</v>
      </c>
      <c r="EA8" t="str">
        <v>Diyālá</v>
      </c>
      <c r="ED8" t="str">
        <v>Umbria</v>
      </c>
      <c r="EE8" t="str">
        <v>Trelawny</v>
      </c>
      <c r="EF8" t="str">
        <v>Fukushima</v>
      </c>
      <c r="EG8" t="str">
        <v>Irbid</v>
      </c>
      <c r="EH8" t="str">
        <v>Qaraghandy oblysy</v>
      </c>
      <c r="EI8" t="str">
        <v>Garissa</v>
      </c>
      <c r="EK8" t="str">
        <v>Kangwon</v>
      </c>
      <c r="EL8" t="str">
        <v>Ulsan</v>
      </c>
      <c r="EM8" t="str">
        <v>Kuwait</v>
      </c>
      <c r="EN8" t="str">
        <v>Osh</v>
      </c>
      <c r="EO8" t="str">
        <v>Khammouan</v>
      </c>
      <c r="EP8" t="str">
        <v>Rīga</v>
      </c>
      <c r="EQ8" t="str">
        <v>Mont-Liban</v>
      </c>
      <c r="ER8" t="str">
        <v>Quthing</v>
      </c>
      <c r="ES8" t="str">
        <v>Gbarpolu</v>
      </c>
      <c r="ET8" t="str">
        <v>Al Jafārah</v>
      </c>
      <c r="EU8" t="str">
        <v>Schaan</v>
      </c>
      <c r="EV8" t="str">
        <v>Tauragės apskritis</v>
      </c>
      <c r="EW8" t="str">
        <v>Luxembourg</v>
      </c>
      <c r="EX8" t="str">
        <v>Madagascar</v>
      </c>
      <c r="EZ8" t="str">
        <v>Pulau Pinang</v>
      </c>
      <c r="FA8" t="str">
        <v>Kolhumadulu</v>
      </c>
      <c r="FB8" t="str">
        <v>Tombouctou</v>
      </c>
      <c r="FC8" t="str">
        <v>Dingli</v>
      </c>
      <c r="FE8" t="str">
        <v>Adrar</v>
      </c>
      <c r="FF8" t="str">
        <v>Moka</v>
      </c>
      <c r="FG8" t="str">
        <v>Chiapas</v>
      </c>
      <c r="FI8" t="str">
        <v>Basarabeasca</v>
      </c>
      <c r="FJ8" t="str">
        <v>Malbousquet</v>
      </c>
      <c r="FK8" t="str">
        <v>Töv</v>
      </c>
      <c r="FL8" t="str">
        <v>Danilovgrad</v>
      </c>
      <c r="FM8" t="str">
        <v>Marrakech-Safi</v>
      </c>
      <c r="FN8" t="str">
        <v>Cabo Delgado</v>
      </c>
      <c r="FO8" t="str">
        <v>Ayeyarwady</v>
      </c>
      <c r="FP8" t="str">
        <v>Kunene</v>
      </c>
      <c r="FQ8" t="str">
        <v>Buada</v>
      </c>
      <c r="FR8" t="str">
        <v>Koshi</v>
      </c>
      <c r="FS8" t="str">
        <v>North Brabant</v>
      </c>
      <c r="FT8" t="str">
        <v>Manawatu-Wanganui</v>
      </c>
      <c r="FU8" t="str">
        <v>Estelí</v>
      </c>
      <c r="FV8" t="str">
        <v>Zinder</v>
      </c>
      <c r="FW8" t="str">
        <v>Benue</v>
      </c>
      <c r="FX8" t="str">
        <v>Rosoman</v>
      </c>
      <c r="FY8" t="str">
        <v>Vestfold og Telemark</v>
      </c>
      <c r="FZ8" t="str">
        <v>Janūb ash Sharqīyah</v>
      </c>
      <c r="GA8" t="str">
        <v>Sindh</v>
      </c>
      <c r="GB8" t="str">
        <v>Melekeok</v>
      </c>
      <c r="GC8" t="str">
        <v>Jericho and Al Aghwar</v>
      </c>
      <c r="GD8" t="str">
        <v>Herrera</v>
      </c>
      <c r="GE8" t="str">
        <v>East Sepik</v>
      </c>
      <c r="GF8" t="str">
        <v>Presidente Hayes</v>
      </c>
      <c r="GG8" t="str">
        <v>El Callao</v>
      </c>
      <c r="GH8" t="str">
        <v>Central Visayas (Region VII)</v>
      </c>
      <c r="GI8" t="str">
        <v>Mazovia</v>
      </c>
      <c r="GJ8" t="str">
        <v>Évora</v>
      </c>
      <c r="GK8" t="str">
        <v>Al Wakrah</v>
      </c>
      <c r="GL8" t="str">
        <v>Bistrița-Năsăud</v>
      </c>
      <c r="GM8" t="str">
        <v>Dagestan, Respublika</v>
      </c>
      <c r="GQ8" t="str">
        <v>Micoud</v>
      </c>
      <c r="GR8" t="str">
        <v>Saint Vincent and the Grenadines</v>
      </c>
      <c r="GS8" t="str">
        <v>Palauli</v>
      </c>
      <c r="GT8" t="str">
        <v>Città di San Marino</v>
      </c>
      <c r="GU8" t="str">
        <v>Príncipe</v>
      </c>
      <c r="GV8" t="str">
        <v>Tabūk</v>
      </c>
      <c r="GW8" t="str">
        <v>Kaolack</v>
      </c>
      <c r="GX8" t="str">
        <v>Južnobački okrug</v>
      </c>
      <c r="GY8" t="str">
        <v>Baie Sainte Anne</v>
      </c>
      <c r="HB8" t="str">
        <v>Trenčiansky kraj</v>
      </c>
      <c r="HC8" t="str">
        <v>Brda</v>
      </c>
      <c r="HD8" t="str">
        <v>Malaita</v>
      </c>
      <c r="HE8" t="str">
        <v>Gedo</v>
      </c>
      <c r="HF8" t="str">
        <v>Northern Cape</v>
      </c>
      <c r="HG8" t="str">
        <v>Lakes</v>
      </c>
      <c r="HH8" t="str">
        <v>Castile-La Mancha</v>
      </c>
      <c r="HI8" t="str">
        <v>North Central Province</v>
      </c>
      <c r="HJ8" t="str">
        <v>West Kordofan</v>
      </c>
      <c r="HK8" t="str">
        <v>Para</v>
      </c>
      <c r="HL8" t="str">
        <v>Jönköpings län [SE-06]</v>
      </c>
      <c r="HM8" t="str">
        <v>Fribourg</v>
      </c>
      <c r="HN8" t="str">
        <v>Ḩamāh</v>
      </c>
      <c r="HO8" t="str">
        <v>Hualien</v>
      </c>
      <c r="HQ8" t="str">
        <v>Kaskazini Unguja</v>
      </c>
      <c r="HR8" t="str">
        <v>Lop Buri</v>
      </c>
      <c r="HS8" t="str">
        <v>Ermera</v>
      </c>
      <c r="HV8" t="str">
        <v>Port of Spain</v>
      </c>
      <c r="HW8" t="str">
        <v>Bizerte</v>
      </c>
      <c r="HX8" t="str">
        <v>Antalya</v>
      </c>
      <c r="HZ8" t="str">
        <v>Nui</v>
      </c>
      <c r="IB8" t="str">
        <v>Zhytomyrska oblast</v>
      </c>
      <c r="IC8" t="str">
        <v>United Arab Emirates</v>
      </c>
      <c r="IE8" t="str">
        <v>Jarvis Island</v>
      </c>
      <c r="IF8" t="str">
        <v>Connecticut</v>
      </c>
      <c r="IG8" t="str">
        <v>Flores</v>
      </c>
      <c r="IH8" t="str">
        <v>Qashqadaryo</v>
      </c>
      <c r="II8" t="str">
        <v>Vanuatu</v>
      </c>
      <c r="IJ8" t="str">
        <v>Carabobo</v>
      </c>
      <c r="IK8" t="str">
        <v>Tuyên Quang</v>
      </c>
      <c r="IM8" t="str">
        <v>Ḩaḑramawt</v>
      </c>
      <c r="IN8" t="str">
        <v>Southern</v>
      </c>
      <c r="IO8" t="str">
        <v>Matabeleland North</v>
      </c>
      <c r="KO8" t="s">
        <v>2236</v>
      </c>
      <c r="KR8" s="4" t="s">
        <v>2237</v>
      </c>
    </row>
    <row r="9" spans="1:309">
      <c r="M9" t="s">
        <v>2238</v>
      </c>
      <c r="N9" t="s">
        <v>2239</v>
      </c>
      <c r="O9" s="4" t="str">
        <f t="shared" si="1"/>
        <v>PR0007-Down processing</v>
      </c>
      <c r="P9" t="s">
        <v>2240</v>
      </c>
      <c r="Q9" t="s">
        <v>2241</v>
      </c>
      <c r="R9" s="4" t="str">
        <f t="shared" si="2"/>
        <v>PC0008-Children's denim apparel</v>
      </c>
      <c r="S9" t="s">
        <v>2242</v>
      </c>
      <c r="T9" t="s">
        <v>2243</v>
      </c>
      <c r="U9" s="4" t="str">
        <f t="shared" si="3"/>
        <v>PD0008-Active wear, sportswear</v>
      </c>
      <c r="V9" t="s">
        <v>2244</v>
      </c>
      <c r="W9" t="s">
        <v>2245</v>
      </c>
      <c r="X9" s="4" t="str">
        <f t="shared" si="4"/>
        <v>RM0400-Recycled pre-consumer organic alpaca</v>
      </c>
      <c r="Y9" s="4" t="s">
        <v>2246</v>
      </c>
      <c r="AB9" t="str">
        <v>2.1.2.2</v>
      </c>
      <c r="AG9" t="str">
        <v>2.1.2.2</v>
      </c>
      <c r="AH9" t="str">
        <v>5.2.4</v>
      </c>
      <c r="AR9" t="s">
        <v>2247</v>
      </c>
      <c r="AS9" s="4" t="s">
        <v>2020</v>
      </c>
      <c r="AT9" t="s">
        <v>2248</v>
      </c>
      <c r="AU9" t="s">
        <v>2249</v>
      </c>
      <c r="AV9" t="s">
        <v>1818</v>
      </c>
      <c r="AX9" t="str">
        <v>Faryab</v>
      </c>
      <c r="AY9" t="str">
        <v>Lezhë</v>
      </c>
      <c r="AZ9" t="str">
        <v>Béchar</v>
      </c>
      <c r="BA9" t="str">
        <v>Andorra</v>
      </c>
      <c r="BB9" t="str">
        <v>Cuanza-Sul</v>
      </c>
      <c r="BC9" t="str">
        <v>Redonda</v>
      </c>
      <c r="BD9" t="str">
        <v>Chaco</v>
      </c>
      <c r="BE9" t="str">
        <v>Shirak</v>
      </c>
      <c r="BF9" t="str">
        <v>Western Australia</v>
      </c>
      <c r="BG9" t="str">
        <v>Vorarlberg</v>
      </c>
      <c r="BH9" t="str">
        <v>Babek</v>
      </c>
      <c r="BI9" t="str">
        <v>Central Abaco</v>
      </c>
      <c r="BK9" t="str">
        <v>Mymensingh</v>
      </c>
      <c r="BL9" t="str">
        <v>Saint Michael</v>
      </c>
      <c r="BM9" t="str">
        <v>Belarus</v>
      </c>
      <c r="BP9" t="str">
        <v>Littoral</v>
      </c>
      <c r="BQ9" t="str">
        <v>Punakha</v>
      </c>
      <c r="BR9" t="str">
        <v>Santa Cruz</v>
      </c>
      <c r="BU9" t="str">
        <v>Kgatleng</v>
      </c>
      <c r="BV9" t="str">
        <v>Espirito Santo</v>
      </c>
      <c r="BX9" t="str">
        <v>Dobrich</v>
      </c>
      <c r="BY9" t="str">
        <v>Est</v>
      </c>
      <c r="BZ9" t="str">
        <v>Kirundo</v>
      </c>
      <c r="CB9" t="str">
        <v>Rotanak Kiri</v>
      </c>
      <c r="CC9" t="str">
        <v>West</v>
      </c>
      <c r="CD9" t="str">
        <v>Prince Edward Island</v>
      </c>
      <c r="CE9" t="str">
        <v>Haut-Mbomou</v>
      </c>
      <c r="CF9" t="str">
        <v>Hadjer Lamis</v>
      </c>
      <c r="CG9" t="str">
        <v>Libertador General Bernardo O'Higgins</v>
      </c>
      <c r="CH9" t="str">
        <v>Gansu Sheng</v>
      </c>
      <c r="CI9" t="str">
        <v>Caldas</v>
      </c>
      <c r="CK9" t="str">
        <v>Ituri</v>
      </c>
      <c r="CL9" t="str">
        <v>Kouilou</v>
      </c>
      <c r="CM9" t="str">
        <v>Costa Rica</v>
      </c>
      <c r="CN9" t="str">
        <v>Lagunes</v>
      </c>
      <c r="CO9" t="str">
        <v>Primorje-Gorski Kotar</v>
      </c>
      <c r="CP9" t="str">
        <v>Camagüey</v>
      </c>
      <c r="CR9" t="str">
        <v>Hradec Králové</v>
      </c>
      <c r="CU9" t="str">
        <v>Saint Patrick</v>
      </c>
      <c r="CV9" t="str">
        <v>Ozama</v>
      </c>
      <c r="CW9" t="str">
        <v>Chimborazo</v>
      </c>
      <c r="CX9" t="str">
        <v>Dakahlia</v>
      </c>
      <c r="CY9" t="str">
        <v>Santa Ana</v>
      </c>
      <c r="DB9" t="str">
        <v>Põlva</v>
      </c>
      <c r="DD9" t="str">
        <v>Oromia</v>
      </c>
      <c r="DF9" t="str">
        <v>Keski-Suomi</v>
      </c>
      <c r="DG9" t="str">
        <v>Île-de-France</v>
      </c>
      <c r="DH9" t="str">
        <v>Ogooué-Maritime</v>
      </c>
      <c r="DJ9" t="str">
        <v>Rach'a-Lechkhumi-Kvemo Svaneti</v>
      </c>
      <c r="DK9" t="str">
        <v>Mecklenburg-Western Pomerania</v>
      </c>
      <c r="DL9" t="str">
        <v>North East</v>
      </c>
      <c r="DM9" t="str">
        <v>Western Greece</v>
      </c>
      <c r="DO9" t="str">
        <v>Grenada</v>
      </c>
      <c r="DP9" t="str">
        <v>Izabal</v>
      </c>
      <c r="DQ9" t="str">
        <v>Conakry</v>
      </c>
      <c r="DS9" t="str">
        <v>Potaro-Siparuni</v>
      </c>
      <c r="DT9" t="str">
        <v>Ouest</v>
      </c>
      <c r="DU9" t="str">
        <v>Francisco Morazán</v>
      </c>
      <c r="DV9" t="str">
        <v>Hódmezővásárhely</v>
      </c>
      <c r="DW9" t="str">
        <v>Suðurland</v>
      </c>
      <c r="DX9" t="str">
        <v>Himāchal Pradesh</v>
      </c>
      <c r="DY9" t="str">
        <v>Indonesia</v>
      </c>
      <c r="DZ9" t="str">
        <v>Fārs</v>
      </c>
      <c r="EA9" t="str">
        <v>Dhī Qār</v>
      </c>
      <c r="ED9" t="str">
        <v>Marche</v>
      </c>
      <c r="EE9" t="str">
        <v>Saint James</v>
      </c>
      <c r="EF9" t="str">
        <v>Ibaraki</v>
      </c>
      <c r="EG9" t="str">
        <v>Jarash</v>
      </c>
      <c r="EH9" t="str">
        <v>Qostanay oblysy</v>
      </c>
      <c r="EI9" t="str">
        <v>Homa Bay</v>
      </c>
      <c r="EK9" t="str">
        <v>South Hamgyong</v>
      </c>
      <c r="EL9" t="str">
        <v>Gyeonggi</v>
      </c>
      <c r="EN9" t="str">
        <v>Talas</v>
      </c>
      <c r="EO9" t="str">
        <v>Louang Namtha</v>
      </c>
      <c r="EP9" t="str">
        <v>Ventspils</v>
      </c>
      <c r="EQ9" t="str">
        <v>Nabatîyé</v>
      </c>
      <c r="ER9" t="str">
        <v>Qacha's Nek</v>
      </c>
      <c r="ES9" t="str">
        <v>Lofa</v>
      </c>
      <c r="ET9" t="str">
        <v>Al Jufrah</v>
      </c>
      <c r="EU9" t="str">
        <v>Schellenberg</v>
      </c>
      <c r="EV9" t="str">
        <v>Telšių apskritis</v>
      </c>
      <c r="EW9" t="str">
        <v>Mersch</v>
      </c>
      <c r="EZ9" t="str">
        <v>Perak</v>
      </c>
      <c r="FA9" t="str">
        <v>Mulaku Atoll</v>
      </c>
      <c r="FB9" t="str">
        <v>Gao</v>
      </c>
      <c r="FC9" t="str">
        <v>Fgura</v>
      </c>
      <c r="FE9" t="str">
        <v>Dakhlet Nouâdhibou</v>
      </c>
      <c r="FF9" t="str">
        <v>Pamplemousses</v>
      </c>
      <c r="FG9" t="str">
        <v>Coahuila de Zaragoza</v>
      </c>
      <c r="FI9" t="str">
        <v>Cahul</v>
      </c>
      <c r="FJ9" t="str">
        <v>Monte-Carlo</v>
      </c>
      <c r="FK9" t="str">
        <v>Selenge</v>
      </c>
      <c r="FL9" t="str">
        <v>Herceg-Novi</v>
      </c>
      <c r="FM9" t="str">
        <v>Drâa-Tafilalet</v>
      </c>
      <c r="FN9" t="str">
        <v>Zambézia</v>
      </c>
      <c r="FO9" t="str">
        <v>Kachin</v>
      </c>
      <c r="FP9" t="str">
        <v>Kavango West</v>
      </c>
      <c r="FQ9" t="str">
        <v>Denigomodu</v>
      </c>
      <c r="FR9" t="str">
        <v>Madhesh</v>
      </c>
      <c r="FS9" t="str">
        <v>North Holland</v>
      </c>
      <c r="FT9" t="str">
        <v>Nelson</v>
      </c>
      <c r="FU9" t="str">
        <v>Granada</v>
      </c>
      <c r="FV9" t="str">
        <v>Niamey</v>
      </c>
      <c r="FW9" t="str">
        <v>Borno</v>
      </c>
      <c r="FX9" t="str">
        <v>Sveti Nikole</v>
      </c>
      <c r="FY9" t="str">
        <v>Agder</v>
      </c>
      <c r="FZ9" t="str">
        <v>Shamāl ash Sharqīyah</v>
      </c>
      <c r="GB9" t="str">
        <v>Ngaraard</v>
      </c>
      <c r="GC9" t="str">
        <v>Khan Yunis</v>
      </c>
      <c r="GD9" t="str">
        <v>Los Santos</v>
      </c>
      <c r="GE9" t="str">
        <v>Gulf</v>
      </c>
      <c r="GF9" t="str">
        <v>Alto Paraguay</v>
      </c>
      <c r="GG9" t="str">
        <v>Cusco</v>
      </c>
      <c r="GH9" t="str">
        <v>Eastern Visayas (Region VIII)</v>
      </c>
      <c r="GI9" t="str">
        <v>Opole (Upper Silesia)</v>
      </c>
      <c r="GJ9" t="str">
        <v>Faro</v>
      </c>
      <c r="GK9" t="str">
        <v>Az̧ Z̧a‘āyin</v>
      </c>
      <c r="GL9" t="str">
        <v>Brăila</v>
      </c>
      <c r="GM9" t="str">
        <v>Ingushetiya, Respublika</v>
      </c>
      <c r="GQ9" t="str">
        <v>Soufrière</v>
      </c>
      <c r="GS9" t="str">
        <v>Satupa'itea</v>
      </c>
      <c r="GT9" t="str">
        <v>Montegiardino</v>
      </c>
      <c r="GU9" t="str">
        <v>Sao Tome and Principe</v>
      </c>
      <c r="GV9" t="str">
        <v>Al Ḩudūd ash Shamālīyah</v>
      </c>
      <c r="GW9" t="str">
        <v>Louga</v>
      </c>
      <c r="GX9" t="str">
        <v>Sremski okrug</v>
      </c>
      <c r="GY9" t="str">
        <v>Beau Vallon</v>
      </c>
      <c r="HB9" t="str">
        <v>Žilinský kraj</v>
      </c>
      <c r="HC9" t="str">
        <v>Brezovica</v>
      </c>
      <c r="HD9" t="str">
        <v>Rennell and Bellona</v>
      </c>
      <c r="HE9" t="str">
        <v>Hiiraan</v>
      </c>
      <c r="HF9" t="str">
        <v>North-West</v>
      </c>
      <c r="HG9" t="str">
        <v>Upper Nile</v>
      </c>
      <c r="HH9" t="str">
        <v>Canary Islands</v>
      </c>
      <c r="HI9" t="str">
        <v>Uva Province</v>
      </c>
      <c r="HJ9" t="str">
        <v>Gezira</v>
      </c>
      <c r="HK9" t="str">
        <v>Saramacca</v>
      </c>
      <c r="HL9" t="str">
        <v>Kronobergs län [SE-07]</v>
      </c>
      <c r="HM9" t="str">
        <v>Genève</v>
      </c>
      <c r="HN9" t="str">
        <v>Idlib</v>
      </c>
      <c r="HO9" t="str">
        <v>Yilan</v>
      </c>
      <c r="HQ9" t="str">
        <v>Kigoma</v>
      </c>
      <c r="HR9" t="str">
        <v>Sing Buri</v>
      </c>
      <c r="HS9" t="str">
        <v>Lautém</v>
      </c>
      <c r="HV9" t="str">
        <v>Princes Town</v>
      </c>
      <c r="HW9" t="str">
        <v>Béja</v>
      </c>
      <c r="HX9" t="str">
        <v>Artvin</v>
      </c>
      <c r="HZ9" t="str">
        <v>Vaitupu</v>
      </c>
      <c r="IB9" t="str">
        <v>Zakarpatska oblast</v>
      </c>
      <c r="IC9" t="str">
        <v>Umm al Qaywayn</v>
      </c>
      <c r="IE9" t="str">
        <v>Kingman Reef</v>
      </c>
      <c r="IF9" t="str">
        <v>Delaware</v>
      </c>
      <c r="IG9" t="str">
        <v>Lavalleja</v>
      </c>
      <c r="IH9" t="str">
        <v>Qoraqalpog‘iston Respublikasi</v>
      </c>
      <c r="IJ9" t="str">
        <v>Cojedes</v>
      </c>
      <c r="IK9" t="str">
        <v>Lạng Sơn</v>
      </c>
      <c r="IM9" t="str">
        <v>Ḩajjah</v>
      </c>
      <c r="IN9" t="str">
        <v>Copperbelt</v>
      </c>
      <c r="IO9" t="str">
        <v>Matabeleland South</v>
      </c>
      <c r="KO9" t="s">
        <v>2250</v>
      </c>
      <c r="KR9" s="4" t="s">
        <v>2251</v>
      </c>
    </row>
    <row r="10" spans="1:309">
      <c r="M10" t="s">
        <v>2252</v>
      </c>
      <c r="N10" t="s">
        <v>2253</v>
      </c>
      <c r="O10" s="4" t="str">
        <f t="shared" si="1"/>
        <v>PR0008-Dyeing</v>
      </c>
      <c r="P10" t="s">
        <v>2254</v>
      </c>
      <c r="Q10" t="s">
        <v>2255</v>
      </c>
      <c r="R10" s="4" t="str">
        <f t="shared" si="2"/>
        <v>PC0009-Unisex denim apparel</v>
      </c>
      <c r="S10" t="s">
        <v>2256</v>
      </c>
      <c r="T10" t="s">
        <v>2257</v>
      </c>
      <c r="U10" s="4" t="str">
        <f t="shared" si="3"/>
        <v>PD0009-Socks, hosiery</v>
      </c>
      <c r="V10" t="s">
        <v>2258</v>
      </c>
      <c r="W10" t="s">
        <v>2259</v>
      </c>
      <c r="X10" s="4" t="str">
        <f t="shared" si="4"/>
        <v>RM0008-Angora</v>
      </c>
      <c r="Y10" s="4" t="s">
        <v>2260</v>
      </c>
      <c r="AB10" t="str">
        <v>2.1.3.1</v>
      </c>
      <c r="AG10" t="str">
        <v>2.1.3.1</v>
      </c>
      <c r="AH10" t="str">
        <v>5.2.5</v>
      </c>
      <c r="AR10" t="s">
        <v>2261</v>
      </c>
      <c r="AS10" s="4" t="s">
        <v>2021</v>
      </c>
      <c r="AT10" t="s">
        <v>2262</v>
      </c>
      <c r="AU10" t="s">
        <v>2263</v>
      </c>
      <c r="AV10" t="s">
        <v>1818</v>
      </c>
      <c r="AX10" t="str">
        <v>Ghazni</v>
      </c>
      <c r="AY10" t="str">
        <v>Dibër</v>
      </c>
      <c r="AZ10" t="str">
        <v>Blida</v>
      </c>
      <c r="BB10" t="str">
        <v>Huambo</v>
      </c>
      <c r="BC10" t="str">
        <v>Antigua and Barbuda</v>
      </c>
      <c r="BD10" t="str">
        <v>San Juan</v>
      </c>
      <c r="BE10" t="str">
        <v>Syunik</v>
      </c>
      <c r="BG10" t="str">
        <v>Vienna</v>
      </c>
      <c r="BH10" t="str">
        <v>Baku</v>
      </c>
      <c r="BI10" t="str">
        <v>Central Andros</v>
      </c>
      <c r="BL10" t="str">
        <v>Saint Peter</v>
      </c>
      <c r="BP10" t="str">
        <v>Mono</v>
      </c>
      <c r="BQ10" t="str">
        <v>Wangdue Phodrang</v>
      </c>
      <c r="BR10" t="str">
        <v>Tarija</v>
      </c>
      <c r="BU10" t="str">
        <v>Kweneng</v>
      </c>
      <c r="BV10" t="str">
        <v>Goias</v>
      </c>
      <c r="BX10" t="str">
        <v>Kardzhali</v>
      </c>
      <c r="BY10" t="str">
        <v>Hauts-Bassins</v>
      </c>
      <c r="BZ10" t="str">
        <v>Karuzi</v>
      </c>
      <c r="CB10" t="str">
        <v>Siem Reab</v>
      </c>
      <c r="CC10" t="str">
        <v>South</v>
      </c>
      <c r="CD10" t="str">
        <v>Quebec</v>
      </c>
      <c r="CE10" t="str">
        <v>Haute-Sangha / Mambéré-Kadéï</v>
      </c>
      <c r="CF10" t="str">
        <v>Kanem</v>
      </c>
      <c r="CG10" t="str">
        <v>Los Lagos</v>
      </c>
      <c r="CH10" t="str">
        <v>Guizhou Sheng</v>
      </c>
      <c r="CI10" t="str">
        <v>Caquetá</v>
      </c>
      <c r="CK10" t="str">
        <v>Kasai Central</v>
      </c>
      <c r="CL10" t="str">
        <v>Likouala</v>
      </c>
      <c r="CN10" t="str">
        <v>Montagnes</v>
      </c>
      <c r="CO10" t="str">
        <v>Lika-Senj</v>
      </c>
      <c r="CP10" t="str">
        <v>Las Tunas</v>
      </c>
      <c r="CR10" t="str">
        <v>Pardubice</v>
      </c>
      <c r="CU10" t="str">
        <v>Saint Paul</v>
      </c>
      <c r="CV10" t="str">
        <v>Valdesia</v>
      </c>
      <c r="CW10" t="str">
        <v>Imbabura</v>
      </c>
      <c r="CX10" t="str">
        <v>Damietta</v>
      </c>
      <c r="CY10" t="str">
        <v>San Miguel</v>
      </c>
      <c r="DB10" t="str">
        <v>Pärnu</v>
      </c>
      <c r="DD10" t="str">
        <v>Southern Nations, Nationalities and Peoples</v>
      </c>
      <c r="DF10" t="str">
        <v>Kymenlaakso</v>
      </c>
      <c r="DG10" t="str">
        <v>Nouvelle-Aquitaine</v>
      </c>
      <c r="DH10" t="str">
        <v>Woleu-Ntem</v>
      </c>
      <c r="DJ10" t="str">
        <v>Samtskhe-Javakheti</v>
      </c>
      <c r="DK10" t="str">
        <v>Lower Saxony</v>
      </c>
      <c r="DL10" t="str">
        <v>Northern</v>
      </c>
      <c r="DM10" t="str">
        <v>Central Greece</v>
      </c>
      <c r="DP10" t="str">
        <v>Jalapa</v>
      </c>
      <c r="DQ10" t="str">
        <v>Guinea</v>
      </c>
      <c r="DS10" t="str">
        <v>Upper Demerara-Berbice</v>
      </c>
      <c r="DT10" t="str">
        <v>Sud</v>
      </c>
      <c r="DU10" t="str">
        <v>Gracias a Dios</v>
      </c>
      <c r="DV10" t="str">
        <v>Kecskemét</v>
      </c>
      <c r="DW10" t="str">
        <v>Iceland</v>
      </c>
      <c r="DX10" t="str">
        <v>Haryāna</v>
      </c>
      <c r="DZ10" t="str">
        <v>Kermān</v>
      </c>
      <c r="EA10" t="str">
        <v>Karbalā’</v>
      </c>
      <c r="ED10" t="str">
        <v>Lazio</v>
      </c>
      <c r="EE10" t="str">
        <v>Hanover</v>
      </c>
      <c r="EF10" t="str">
        <v>Tochigi</v>
      </c>
      <c r="EG10" t="str">
        <v>Al Karak</v>
      </c>
      <c r="EH10" t="str">
        <v>Qyzylorda oblysy</v>
      </c>
      <c r="EI10" t="str">
        <v>Isiolo</v>
      </c>
      <c r="EK10" t="str">
        <v>North Hamgyong</v>
      </c>
      <c r="EL10" t="str">
        <v>Gangwon</v>
      </c>
      <c r="EN10" t="str">
        <v>Ysyk-Köl</v>
      </c>
      <c r="EO10" t="str">
        <v>Louangphabang</v>
      </c>
      <c r="EP10" t="str">
        <v>Valmiera</v>
      </c>
      <c r="EQ10" t="str">
        <v>Lebanon</v>
      </c>
      <c r="ER10" t="str">
        <v>Mokhotlong</v>
      </c>
      <c r="ES10" t="str">
        <v>Margibi</v>
      </c>
      <c r="ET10" t="str">
        <v>Al Kufrah</v>
      </c>
      <c r="EU10" t="str">
        <v>Triesen</v>
      </c>
      <c r="EV10" t="str">
        <v>Utenos apskritis</v>
      </c>
      <c r="EW10" t="str">
        <v>Redange</v>
      </c>
      <c r="EZ10" t="str">
        <v>Perlis</v>
      </c>
      <c r="FA10" t="str">
        <v>North Maalhosmadulu</v>
      </c>
      <c r="FB10" t="str">
        <v>Kidal</v>
      </c>
      <c r="FC10" t="str">
        <v>Floriana</v>
      </c>
      <c r="FE10" t="str">
        <v>Tagant</v>
      </c>
      <c r="FF10" t="str">
        <v>Port Louis</v>
      </c>
      <c r="FG10" t="str">
        <v>Colima</v>
      </c>
      <c r="FI10" t="str">
        <v>Călărași</v>
      </c>
      <c r="FJ10" t="str">
        <v>Moneghetti</v>
      </c>
      <c r="FK10" t="str">
        <v>Sühbaatar</v>
      </c>
      <c r="FL10" t="str">
        <v>Kolašin</v>
      </c>
      <c r="FM10" t="str">
        <v>Souss-Massa</v>
      </c>
      <c r="FN10" t="str">
        <v>Sofala</v>
      </c>
      <c r="FO10" t="str">
        <v>Kayah</v>
      </c>
      <c r="FP10" t="str">
        <v>Otjozondjupa</v>
      </c>
      <c r="FQ10" t="str">
        <v>Ewa</v>
      </c>
      <c r="FR10" t="str">
        <v>Bagmati</v>
      </c>
      <c r="FS10" t="str">
        <v>Overijssel</v>
      </c>
      <c r="FT10" t="str">
        <v>Northland</v>
      </c>
      <c r="FU10" t="str">
        <v>Jinotega</v>
      </c>
      <c r="FV10" t="str">
        <v>Niger</v>
      </c>
      <c r="FW10" t="str">
        <v>Bayelsa</v>
      </c>
      <c r="FX10" t="str">
        <v>Čaška</v>
      </c>
      <c r="FY10" t="str">
        <v>Vestland</v>
      </c>
      <c r="FZ10" t="str">
        <v>Al Wusţá</v>
      </c>
      <c r="GB10" t="str">
        <v>Ngarchelong</v>
      </c>
      <c r="GC10" t="str">
        <v>Nablus</v>
      </c>
      <c r="GD10" t="str">
        <v>Panamá</v>
      </c>
      <c r="GE10" t="str">
        <v>Hela</v>
      </c>
      <c r="GF10" t="str">
        <v>Boquerón</v>
      </c>
      <c r="GG10" t="str">
        <v>Huánuco</v>
      </c>
      <c r="GH10" t="str">
        <v>Zamboanga Peninsula (Region IX)</v>
      </c>
      <c r="GI10" t="str">
        <v>Subcarpathia</v>
      </c>
      <c r="GJ10" t="str">
        <v>Guarda</v>
      </c>
      <c r="GK10" t="str">
        <v>Qatar</v>
      </c>
      <c r="GL10" t="str">
        <v>Botoșani</v>
      </c>
      <c r="GM10" t="str">
        <v>Kabardino-Balkarskaya Respublika</v>
      </c>
      <c r="GQ10" t="str">
        <v>Vieux Fort</v>
      </c>
      <c r="GS10" t="str">
        <v>Tuamasaga</v>
      </c>
      <c r="GT10" t="str">
        <v>Serravalle</v>
      </c>
      <c r="GV10" t="str">
        <v>Jāzān</v>
      </c>
      <c r="GW10" t="str">
        <v>Matam</v>
      </c>
      <c r="GX10" t="str">
        <v>Mačvanski okrug</v>
      </c>
      <c r="GY10" t="str">
        <v>Bel Air</v>
      </c>
      <c r="HB10" t="str">
        <v>Slovakia</v>
      </c>
      <c r="HC10" t="str">
        <v>Brežice</v>
      </c>
      <c r="HD10" t="str">
        <v>Temotu</v>
      </c>
      <c r="HE10" t="str">
        <v>Jubbada Dhexe</v>
      </c>
      <c r="HF10" t="str">
        <v>Western Cape</v>
      </c>
      <c r="HG10" t="str">
        <v>Unity</v>
      </c>
      <c r="HH10" t="str">
        <v>Catalonia</v>
      </c>
      <c r="HI10" t="str">
        <v>Sabaragamuwa Province</v>
      </c>
      <c r="HJ10" t="str">
        <v>Kassala</v>
      </c>
      <c r="HK10" t="str">
        <v>Sipaliwini</v>
      </c>
      <c r="HL10" t="str">
        <v>Kalmar län [SE-08]</v>
      </c>
      <c r="HM10" t="str">
        <v>Glarus</v>
      </c>
      <c r="HN10" t="str">
        <v>Al Lādhiqīyah</v>
      </c>
      <c r="HO10" t="str">
        <v>Kinmen</v>
      </c>
      <c r="HQ10" t="str">
        <v>Kilimanjaro</v>
      </c>
      <c r="HR10" t="str">
        <v>Chai Nat</v>
      </c>
      <c r="HS10" t="str">
        <v>Liquiça</v>
      </c>
      <c r="HV10" t="str">
        <v>Point Fortin</v>
      </c>
      <c r="HW10" t="str">
        <v>Jendouba</v>
      </c>
      <c r="HX10" t="str">
        <v>Aydın</v>
      </c>
      <c r="HZ10" t="str">
        <v>Tuvalu</v>
      </c>
      <c r="IB10" t="str">
        <v>Zaporizka oblast</v>
      </c>
      <c r="IE10" t="str">
        <v>Palmyra Atoll</v>
      </c>
      <c r="IF10" t="str">
        <v>Florida</v>
      </c>
      <c r="IG10" t="str">
        <v>Maldonado</v>
      </c>
      <c r="IH10" t="str">
        <v>Samarqand</v>
      </c>
      <c r="IJ10" t="str">
        <v>Falcón</v>
      </c>
      <c r="IK10" t="str">
        <v>Quảng Ninh</v>
      </c>
      <c r="IM10" t="str">
        <v>Al Ḩudaydah</v>
      </c>
      <c r="IN10" t="str">
        <v>Lusaka</v>
      </c>
      <c r="IO10" t="str">
        <v>Masvingo</v>
      </c>
      <c r="KO10" t="s">
        <v>2264</v>
      </c>
      <c r="KQ10" t="s">
        <v>2265</v>
      </c>
      <c r="KR10" s="4" t="s">
        <v>2266</v>
      </c>
    </row>
    <row r="11" spans="1:309">
      <c r="M11" t="s">
        <v>2267</v>
      </c>
      <c r="N11" t="s">
        <v>2268</v>
      </c>
      <c r="O11" s="4" t="str">
        <f t="shared" si="1"/>
        <v>PR0009-Embroidery, embellishment</v>
      </c>
      <c r="P11" t="s">
        <v>2269</v>
      </c>
      <c r="Q11" t="s">
        <v>2270</v>
      </c>
      <c r="R11" s="4" t="str">
        <f t="shared" si="2"/>
        <v>PC0010-Home textiles</v>
      </c>
      <c r="S11" t="s">
        <v>2271</v>
      </c>
      <c r="T11" t="s">
        <v>2272</v>
      </c>
      <c r="U11" s="4" t="str">
        <f t="shared" si="3"/>
        <v>PD0010-Workwear, uniforms</v>
      </c>
      <c r="V11" t="s">
        <v>2273</v>
      </c>
      <c r="W11" t="s">
        <v>2274</v>
      </c>
      <c r="X11" s="4" t="str">
        <f t="shared" si="4"/>
        <v>RM0009-In-conversion angora</v>
      </c>
      <c r="Y11" s="4" t="s">
        <v>2275</v>
      </c>
      <c r="AB11" t="str">
        <v>2.1.3.2</v>
      </c>
      <c r="AG11" t="str">
        <v>2.1.3.2</v>
      </c>
      <c r="AH11" t="str">
        <v>5.2.6</v>
      </c>
      <c r="AR11" t="s">
        <v>2276</v>
      </c>
      <c r="AS11" s="4" t="s">
        <v>1823</v>
      </c>
      <c r="AT11" t="s">
        <v>2277</v>
      </c>
      <c r="AU11" t="s">
        <v>2278</v>
      </c>
      <c r="AV11" t="s">
        <v>1818</v>
      </c>
      <c r="AX11" t="str">
        <v>Ghōr</v>
      </c>
      <c r="AY11" t="str">
        <v>Shkodër</v>
      </c>
      <c r="AZ11" t="str">
        <v>Bouira</v>
      </c>
      <c r="BB11" t="str">
        <v>Huíla</v>
      </c>
      <c r="BD11" t="str">
        <v>Catamarca</v>
      </c>
      <c r="BE11" t="str">
        <v>Tavush</v>
      </c>
      <c r="BG11" t="str">
        <v>Austria</v>
      </c>
      <c r="BH11" t="str">
        <v>Balakan</v>
      </c>
      <c r="BI11" t="str">
        <v>East Grand Bahama</v>
      </c>
      <c r="BL11" t="str">
        <v>Saint Philip</v>
      </c>
      <c r="BP11" t="str">
        <v>Ouémé</v>
      </c>
      <c r="BQ11" t="str">
        <v>Sarpang</v>
      </c>
      <c r="BR11" t="str">
        <v>Bolivia</v>
      </c>
      <c r="BU11" t="str">
        <v>Lobatse</v>
      </c>
      <c r="BV11" t="str">
        <v>Maranhao</v>
      </c>
      <c r="BX11" t="str">
        <v>Kyustendil</v>
      </c>
      <c r="BY11" t="str">
        <v>Nord</v>
      </c>
      <c r="BZ11" t="str">
        <v>Kayanza</v>
      </c>
      <c r="CB11" t="str">
        <v>Preah Sihanouk</v>
      </c>
      <c r="CC11" t="str">
        <v>South-West</v>
      </c>
      <c r="CD11" t="str">
        <v>Saskatchewan</v>
      </c>
      <c r="CE11" t="str">
        <v>Kémo-Gribingui</v>
      </c>
      <c r="CF11" t="str">
        <v>Lac</v>
      </c>
      <c r="CG11" t="str">
        <v>Los Ríos</v>
      </c>
      <c r="CH11" t="str">
        <v>Henan Sheng</v>
      </c>
      <c r="CI11" t="str">
        <v>Casanare</v>
      </c>
      <c r="CK11" t="str">
        <v>Kasai-Oriental</v>
      </c>
      <c r="CL11" t="str">
        <v>Cuvette</v>
      </c>
      <c r="CN11" t="str">
        <v>Sassandra-Marahoué</v>
      </c>
      <c r="CO11" t="str">
        <v>Virovitica-Podravina</v>
      </c>
      <c r="CP11" t="str">
        <v>Holguín</v>
      </c>
      <c r="CR11" t="str">
        <v>Vysočina</v>
      </c>
      <c r="CU11" t="str">
        <v>Saint Peter</v>
      </c>
      <c r="CV11" t="str">
        <v>Yuma</v>
      </c>
      <c r="CW11" t="str">
        <v>Loja</v>
      </c>
      <c r="CX11" t="str">
        <v>Faiyum</v>
      </c>
      <c r="CY11" t="str">
        <v>Sonsonate</v>
      </c>
      <c r="DB11" t="str">
        <v>Rapla</v>
      </c>
      <c r="DD11" t="str">
        <v>Somali</v>
      </c>
      <c r="DF11" t="str">
        <v>Lappi</v>
      </c>
      <c r="DG11" t="str">
        <v>Normandie</v>
      </c>
      <c r="DH11" t="str">
        <v>Gabon</v>
      </c>
      <c r="DJ11" t="str">
        <v>Shida Kartli</v>
      </c>
      <c r="DK11" t="str">
        <v>North Rhine-Westphalia</v>
      </c>
      <c r="DL11" t="str">
        <v>Oti</v>
      </c>
      <c r="DM11" t="str">
        <v>Attica</v>
      </c>
      <c r="DP11" t="str">
        <v>Jutiapa</v>
      </c>
      <c r="DS11" t="str">
        <v>Upper Takutu-Upper Essequibo</v>
      </c>
      <c r="DT11" t="str">
        <v>Sud-Est</v>
      </c>
      <c r="DU11" t="str">
        <v>Islas de la Bahía</v>
      </c>
      <c r="DV11" t="str">
        <v>Kaposvár</v>
      </c>
      <c r="DX11" t="str">
        <v>Jhārkhand</v>
      </c>
      <c r="DZ11" t="str">
        <v>Khorāsān-e Raẕavī</v>
      </c>
      <c r="EA11" t="str">
        <v>Kirkūk</v>
      </c>
      <c r="ED11" t="str">
        <v>Abruzzo</v>
      </c>
      <c r="EE11" t="str">
        <v>Westmoreland</v>
      </c>
      <c r="EF11" t="str">
        <v>Gunma</v>
      </c>
      <c r="EG11" t="str">
        <v>Al Mafraq</v>
      </c>
      <c r="EH11" t="str">
        <v>Mangghystaū oblysy</v>
      </c>
      <c r="EI11" t="str">
        <v>Kajiado</v>
      </c>
      <c r="EK11" t="str">
        <v>Ryanggang</v>
      </c>
      <c r="EL11" t="str">
        <v>North Chungcheong</v>
      </c>
      <c r="EO11" t="str">
        <v>Oudômxai</v>
      </c>
      <c r="EP11" t="str">
        <v>Latvia</v>
      </c>
      <c r="ER11" t="str">
        <v>Thaba-Tseka</v>
      </c>
      <c r="ES11" t="str">
        <v>Montserrado</v>
      </c>
      <c r="ET11" t="str">
        <v>Al Marqab</v>
      </c>
      <c r="EU11" t="str">
        <v>Triesenberg</v>
      </c>
      <c r="EV11" t="str">
        <v>Vilniaus apskritis</v>
      </c>
      <c r="EW11" t="str">
        <v>Remich</v>
      </c>
      <c r="EZ11" t="str">
        <v>Selangor</v>
      </c>
      <c r="FA11" t="str">
        <v>North Nilandhe Atoll</v>
      </c>
      <c r="FB11" t="str">
        <v>Ménaka</v>
      </c>
      <c r="FC11" t="str">
        <v>Fontana</v>
      </c>
      <c r="FE11" t="str">
        <v>Guidimaka</v>
      </c>
      <c r="FF11" t="str">
        <v>Plaines Wilhems</v>
      </c>
      <c r="FG11" t="str">
        <v>Durango</v>
      </c>
      <c r="FI11" t="str">
        <v>Cimișlia</v>
      </c>
      <c r="FJ11" t="str">
        <v>Monaco-Ville</v>
      </c>
      <c r="FK11" t="str">
        <v>Ömnögovĭ</v>
      </c>
      <c r="FL11" t="str">
        <v>Kotor</v>
      </c>
      <c r="FM11" t="str">
        <v>Guelmim-Oued Noun (EH-partial)</v>
      </c>
      <c r="FN11" t="str">
        <v>Tete</v>
      </c>
      <c r="FO11" t="str">
        <v>Kayin</v>
      </c>
      <c r="FP11" t="str">
        <v>Omaheke</v>
      </c>
      <c r="FQ11" t="str">
        <v>Ijuw</v>
      </c>
      <c r="FR11" t="str">
        <v>Gandaki</v>
      </c>
      <c r="FS11" t="str">
        <v>Utrecht</v>
      </c>
      <c r="FT11" t="str">
        <v>Otago</v>
      </c>
      <c r="FU11" t="str">
        <v>León</v>
      </c>
      <c r="FW11" t="str">
        <v>Cross River</v>
      </c>
      <c r="FX11" t="str">
        <v>Berovo</v>
      </c>
      <c r="FY11" t="str">
        <v>Trøndelag</v>
      </c>
      <c r="FZ11" t="str">
        <v>Az̧ Z̧āhirah</v>
      </c>
      <c r="GB11" t="str">
        <v>Ngardmau</v>
      </c>
      <c r="GC11" t="str">
        <v>North Gaza</v>
      </c>
      <c r="GD11" t="str">
        <v>Veraguas</v>
      </c>
      <c r="GE11" t="str">
        <v>Jiwaka</v>
      </c>
      <c r="GF11" t="str">
        <v>San Pedro</v>
      </c>
      <c r="GG11" t="str">
        <v>Huancavelica</v>
      </c>
      <c r="GH11" t="str">
        <v>Northern Mindanao (Region X)</v>
      </c>
      <c r="GI11" t="str">
        <v>Podlaskie</v>
      </c>
      <c r="GJ11" t="str">
        <v>Leiria</v>
      </c>
      <c r="GL11" t="str">
        <v>Brașov</v>
      </c>
      <c r="GM11" t="str">
        <v>Kalmykiya, Respublika</v>
      </c>
      <c r="GQ11" t="str">
        <v>Canaries</v>
      </c>
      <c r="GS11" t="str">
        <v>Va'a-o-Fonoti</v>
      </c>
      <c r="GT11" t="str">
        <v>San Marino</v>
      </c>
      <c r="GV11" t="str">
        <v>Najrān</v>
      </c>
      <c r="GW11" t="str">
        <v>Sédhiou</v>
      </c>
      <c r="GX11" t="str">
        <v>Kolubarski okrug</v>
      </c>
      <c r="GY11" t="str">
        <v>Bel Ombre</v>
      </c>
      <c r="HC11" t="str">
        <v>Tišina</v>
      </c>
      <c r="HD11" t="str">
        <v>Western</v>
      </c>
      <c r="HE11" t="str">
        <v>Jubbada Hoose</v>
      </c>
      <c r="HG11" t="str">
        <v>Warrap</v>
      </c>
      <c r="HH11" t="str">
        <v>Extremadura</v>
      </c>
      <c r="HI11" t="str">
        <v>Sri Lanka</v>
      </c>
      <c r="HJ11" t="str">
        <v>Khartoum</v>
      </c>
      <c r="HK11" t="str">
        <v>Wanica</v>
      </c>
      <c r="HL11" t="str">
        <v>Gotlands län [SE-09]</v>
      </c>
      <c r="HM11" t="str">
        <v>Graubünden</v>
      </c>
      <c r="HN11" t="str">
        <v>Al Qunayţirah</v>
      </c>
      <c r="HO11" t="str">
        <v>Lienchiang</v>
      </c>
      <c r="HQ11" t="str">
        <v>Kusini Pemba</v>
      </c>
      <c r="HR11" t="str">
        <v>Saraburi</v>
      </c>
      <c r="HS11" t="str">
        <v>Manufahi</v>
      </c>
      <c r="HV11" t="str">
        <v>San Fernando</v>
      </c>
      <c r="HW11" t="str">
        <v>Le Kef</v>
      </c>
      <c r="HX11" t="str">
        <v>Balıkesir</v>
      </c>
      <c r="IB11" t="str">
        <v>Ivano-Frankivska oblast</v>
      </c>
      <c r="IE11" t="str">
        <v xml:space="preserve">United States Minor Outlying Islands </v>
      </c>
      <c r="IF11" t="str">
        <v>Georgia</v>
      </c>
      <c r="IG11" t="str">
        <v>Montevideo</v>
      </c>
      <c r="IH11" t="str">
        <v>Sirdaryo</v>
      </c>
      <c r="IJ11" t="str">
        <v>Guárico</v>
      </c>
      <c r="IK11" t="str">
        <v>Hòa Bình</v>
      </c>
      <c r="IM11" t="str">
        <v>Ibb</v>
      </c>
      <c r="IN11" t="str">
        <v>Muchinga</v>
      </c>
      <c r="IO11" t="str">
        <v>Mashonaland West</v>
      </c>
      <c r="KO11" t="s">
        <v>2279</v>
      </c>
      <c r="KR11" s="4" t="s">
        <v>2280</v>
      </c>
    </row>
    <row r="12" spans="1:309">
      <c r="M12" t="s">
        <v>2281</v>
      </c>
      <c r="N12" t="s">
        <v>2282</v>
      </c>
      <c r="O12" s="4" t="str">
        <f t="shared" si="1"/>
        <v>PR0010-Extrusion</v>
      </c>
      <c r="P12" t="s">
        <v>2283</v>
      </c>
      <c r="Q12" t="s">
        <v>2284</v>
      </c>
      <c r="R12" s="4" t="str">
        <f t="shared" si="2"/>
        <v>PC0011-Carried accessories</v>
      </c>
      <c r="S12" t="s">
        <v>2285</v>
      </c>
      <c r="T12" t="s">
        <v>2286</v>
      </c>
      <c r="U12" s="4" t="str">
        <f t="shared" si="3"/>
        <v>PD0011-Dresses, skirts</v>
      </c>
      <c r="V12" t="s">
        <v>2287</v>
      </c>
      <c r="W12" t="s">
        <v>2288</v>
      </c>
      <c r="X12" s="4" t="str">
        <f t="shared" si="4"/>
        <v>RM0010-Organic angora</v>
      </c>
      <c r="Y12" s="4" t="s">
        <v>2289</v>
      </c>
      <c r="AB12" t="str">
        <v>2.1.4.1</v>
      </c>
      <c r="AG12" t="str">
        <v>2.1.4.1</v>
      </c>
      <c r="AH12" t="str">
        <v>5.2.7</v>
      </c>
      <c r="AR12" t="s">
        <v>2290</v>
      </c>
      <c r="AS12" s="4" t="s">
        <v>1824</v>
      </c>
      <c r="AT12" t="s">
        <v>2291</v>
      </c>
      <c r="AU12" t="s">
        <v>2292</v>
      </c>
      <c r="AV12" t="s">
        <v>1818</v>
      </c>
      <c r="AX12" t="str">
        <v>Helmand</v>
      </c>
      <c r="AY12" t="str">
        <v>Tiranë</v>
      </c>
      <c r="AZ12" t="str">
        <v>Tamanrasset</v>
      </c>
      <c r="BB12" t="str">
        <v>Lunda-Norte</v>
      </c>
      <c r="BD12" t="str">
        <v>La Pampa</v>
      </c>
      <c r="BE12" t="str">
        <v>Vayots Dzor</v>
      </c>
      <c r="BH12" t="str">
        <v>Barda</v>
      </c>
      <c r="BI12" t="str">
        <v>Exuma</v>
      </c>
      <c r="BL12" t="str">
        <v>Saint Thomas</v>
      </c>
      <c r="BP12" t="str">
        <v>Plateau</v>
      </c>
      <c r="BQ12" t="str">
        <v>Trongsa</v>
      </c>
      <c r="BU12" t="str">
        <v>North East</v>
      </c>
      <c r="BV12" t="str">
        <v>Minas Gerais</v>
      </c>
      <c r="BX12" t="str">
        <v>Lovech</v>
      </c>
      <c r="BY12" t="str">
        <v>Plateau-Central</v>
      </c>
      <c r="BZ12" t="str">
        <v>Makamba</v>
      </c>
      <c r="CB12" t="str">
        <v>Stoeng Treng</v>
      </c>
      <c r="CC12" t="str">
        <v>Cameroon</v>
      </c>
      <c r="CD12" t="str">
        <v>Northwest Territories</v>
      </c>
      <c r="CE12" t="str">
        <v>Lobaye</v>
      </c>
      <c r="CF12" t="str">
        <v>Logone-Occidental</v>
      </c>
      <c r="CG12" t="str">
        <v>Magallanes</v>
      </c>
      <c r="CH12" t="str">
        <v>Hubei Sheng</v>
      </c>
      <c r="CI12" t="str">
        <v>Cauca</v>
      </c>
      <c r="CK12" t="str">
        <v>Kwango</v>
      </c>
      <c r="CL12" t="str">
        <v>Niari</v>
      </c>
      <c r="CN12" t="str">
        <v>Savanes</v>
      </c>
      <c r="CO12" t="str">
        <v>Požega-Slavonia</v>
      </c>
      <c r="CP12" t="str">
        <v>Granma</v>
      </c>
      <c r="CR12" t="str">
        <v>South Moravia</v>
      </c>
      <c r="CU12" t="str">
        <v>Dominica</v>
      </c>
      <c r="CV12" t="str">
        <v>Dominican Republic</v>
      </c>
      <c r="CW12" t="str">
        <v>Manabí</v>
      </c>
      <c r="CX12" t="str">
        <v>Gharbia</v>
      </c>
      <c r="CY12" t="str">
        <v>San Salvador</v>
      </c>
      <c r="DB12" t="str">
        <v>Saare</v>
      </c>
      <c r="DD12" t="str">
        <v>Tigrai</v>
      </c>
      <c r="DF12" t="str">
        <v>Pirkanmaa</v>
      </c>
      <c r="DG12" t="str">
        <v>Occitanie</v>
      </c>
      <c r="DJ12" t="str">
        <v>Samegrelo-Zemo Svaneti</v>
      </c>
      <c r="DK12" t="str">
        <v>Rhineland-Palatinate</v>
      </c>
      <c r="DL12" t="str">
        <v>Savannah</v>
      </c>
      <c r="DM12" t="str">
        <v>Peloponnese</v>
      </c>
      <c r="DP12" t="str">
        <v>Petén</v>
      </c>
      <c r="DS12" t="str">
        <v>Guyana</v>
      </c>
      <c r="DT12" t="str">
        <v>Haiti</v>
      </c>
      <c r="DU12" t="str">
        <v>Intibucá</v>
      </c>
      <c r="DV12" t="str">
        <v>Miskolc</v>
      </c>
      <c r="DX12" t="str">
        <v>Karnātaka</v>
      </c>
      <c r="DZ12" t="str">
        <v>Eşfahān</v>
      </c>
      <c r="EA12" t="str">
        <v>Maysān</v>
      </c>
      <c r="ED12" t="str">
        <v>Molise</v>
      </c>
      <c r="EE12" t="str">
        <v>Saint Elizabeth</v>
      </c>
      <c r="EF12" t="str">
        <v>Saitama</v>
      </c>
      <c r="EG12" t="str">
        <v>Mādabā</v>
      </c>
      <c r="EH12" t="str">
        <v>Pavlodar oblysy</v>
      </c>
      <c r="EI12" t="str">
        <v>Kakamega</v>
      </c>
      <c r="EK12" t="str">
        <v>Rason</v>
      </c>
      <c r="EL12" t="str">
        <v>South Chungcheong</v>
      </c>
      <c r="EO12" t="str">
        <v>Phôngsali</v>
      </c>
      <c r="EP12" t="str">
        <v>Valmieras Novads</v>
      </c>
      <c r="ER12" t="str">
        <v>Lesotho</v>
      </c>
      <c r="ES12" t="str">
        <v>Maryland</v>
      </c>
      <c r="ET12" t="str">
        <v>Mişrātah</v>
      </c>
      <c r="EU12" t="str">
        <v>Vaduz</v>
      </c>
      <c r="EV12" t="str">
        <v>Lithuania</v>
      </c>
      <c r="EW12" t="str">
        <v>Vianden</v>
      </c>
      <c r="EZ12" t="str">
        <v>Terengganu</v>
      </c>
      <c r="FA12" t="str">
        <v>South Nilandhe Atoll</v>
      </c>
      <c r="FB12" t="str">
        <v>Bamako</v>
      </c>
      <c r="FC12" t="str">
        <v>Gudja</v>
      </c>
      <c r="FE12" t="str">
        <v>Tiris Zemmour</v>
      </c>
      <c r="FF12" t="str">
        <v>Rivière du Rempart</v>
      </c>
      <c r="FG12" t="str">
        <v>Guerrero</v>
      </c>
      <c r="FI12" t="str">
        <v>Criuleni</v>
      </c>
      <c r="FJ12" t="str">
        <v>Moulins</v>
      </c>
      <c r="FK12" t="str">
        <v>Övörhangay</v>
      </c>
      <c r="FL12" t="str">
        <v>Mojkovac</v>
      </c>
      <c r="FM12" t="str">
        <v>Laâyoune-Sakia El Hamra (EH-partial)</v>
      </c>
      <c r="FN12" t="str">
        <v>Maputo</v>
      </c>
      <c r="FO12" t="str">
        <v>Chin</v>
      </c>
      <c r="FP12" t="str">
        <v>Oshana</v>
      </c>
      <c r="FQ12" t="str">
        <v>Meneng</v>
      </c>
      <c r="FR12" t="str">
        <v>Lumbini</v>
      </c>
      <c r="FS12" t="str">
        <v>Zeeland</v>
      </c>
      <c r="FT12" t="str">
        <v>Southland</v>
      </c>
      <c r="FU12" t="str">
        <v>Madriz</v>
      </c>
      <c r="FW12" t="str">
        <v>Delta</v>
      </c>
      <c r="FX12" t="str">
        <v>Vinica</v>
      </c>
      <c r="FY12" t="str">
        <v>Troms og Finnmark</v>
      </c>
      <c r="FZ12" t="str">
        <v>Z̧ufār</v>
      </c>
      <c r="GB12" t="str">
        <v>Ngatpang</v>
      </c>
      <c r="GC12" t="str">
        <v>Qalqilya</v>
      </c>
      <c r="GD12" t="str">
        <v>Emberá</v>
      </c>
      <c r="GE12" t="str">
        <v>Milne Bay</v>
      </c>
      <c r="GF12" t="str">
        <v>Cordillera</v>
      </c>
      <c r="GG12" t="str">
        <v>Ica</v>
      </c>
      <c r="GH12" t="str">
        <v>Davao (Region XI)</v>
      </c>
      <c r="GI12" t="str">
        <v>Pomerania</v>
      </c>
      <c r="GJ12" t="str">
        <v>Lisboa</v>
      </c>
      <c r="GL12" t="str">
        <v>Buzău</v>
      </c>
      <c r="GM12" t="str">
        <v>Karachayevo-Cherkesskaya Respublika</v>
      </c>
      <c r="GQ12" t="str">
        <v>Saint Lucia</v>
      </c>
      <c r="GS12" t="str">
        <v>Vaisigano</v>
      </c>
      <c r="GV12" t="str">
        <v>Al Bāḩah</v>
      </c>
      <c r="GW12" t="str">
        <v>Saint-Louis</v>
      </c>
      <c r="GX12" t="str">
        <v>Podunavski okrug</v>
      </c>
      <c r="GY12" t="str">
        <v>Cascade</v>
      </c>
      <c r="HC12" t="str">
        <v>Celje</v>
      </c>
      <c r="HD12" t="str">
        <v>Solomon Islands</v>
      </c>
      <c r="HE12" t="str">
        <v>Mudug</v>
      </c>
      <c r="HG12" t="str">
        <v>South Sudan</v>
      </c>
      <c r="HH12" t="str">
        <v>Galicia</v>
      </c>
      <c r="HJ12" t="str">
        <v>North Kordofan</v>
      </c>
      <c r="HK12" t="str">
        <v>Suriname</v>
      </c>
      <c r="HL12" t="str">
        <v>Blekinge län [SE-10]</v>
      </c>
      <c r="HM12" t="str">
        <v>Jura</v>
      </c>
      <c r="HN12" t="str">
        <v>Ar Raqqah</v>
      </c>
      <c r="HO12" t="str">
        <v>Miaoli</v>
      </c>
      <c r="HQ12" t="str">
        <v>Kusini Unguja</v>
      </c>
      <c r="HR12" t="str">
        <v>Chon Buri</v>
      </c>
      <c r="HS12" t="str">
        <v>Manatuto</v>
      </c>
      <c r="HV12" t="str">
        <v>Sangre Grande</v>
      </c>
      <c r="HW12" t="str">
        <v>Siliana</v>
      </c>
      <c r="HX12" t="str">
        <v>Bilecik</v>
      </c>
      <c r="IB12" t="str">
        <v>Kyivska oblast</v>
      </c>
      <c r="IF12" t="str">
        <v>Hawaii</v>
      </c>
      <c r="IG12" t="str">
        <v>Paysandú</v>
      </c>
      <c r="IH12" t="str">
        <v>Surxondaryo</v>
      </c>
      <c r="IJ12" t="str">
        <v>Lara</v>
      </c>
      <c r="IK12" t="str">
        <v>Ninh Bình</v>
      </c>
      <c r="IM12" t="str">
        <v>Al Jawf</v>
      </c>
      <c r="IN12" t="str">
        <v>Zambia</v>
      </c>
      <c r="IO12" t="str">
        <v>Zimbabwe</v>
      </c>
      <c r="KO12" t="s">
        <v>2293</v>
      </c>
      <c r="KQ12" t="s">
        <v>2294</v>
      </c>
      <c r="KR12" s="4" t="s">
        <v>2295</v>
      </c>
    </row>
    <row r="13" spans="1:309">
      <c r="M13" t="s">
        <v>2296</v>
      </c>
      <c r="N13" t="s">
        <v>2297</v>
      </c>
      <c r="O13" s="4" t="str">
        <f t="shared" si="1"/>
        <v>PR0011-Farming (group)</v>
      </c>
      <c r="P13" t="s">
        <v>2298</v>
      </c>
      <c r="Q13" t="s">
        <v>2299</v>
      </c>
      <c r="R13" s="4" t="str">
        <f t="shared" si="2"/>
        <v>PC0012-Worn accessories</v>
      </c>
      <c r="S13" t="s">
        <v>2300</v>
      </c>
      <c r="T13" t="s">
        <v>2301</v>
      </c>
      <c r="U13" s="4" t="str">
        <f t="shared" si="3"/>
        <v xml:space="preserve">PD0012-Brassieres, suspenders, garters </v>
      </c>
      <c r="V13" t="s">
        <v>2302</v>
      </c>
      <c r="W13" t="s">
        <v>2303</v>
      </c>
      <c r="X13" s="4" t="str">
        <f t="shared" si="4"/>
        <v>RM0011-Recycled pre/post-consumer angora</v>
      </c>
      <c r="Y13" s="4" t="s">
        <v>2304</v>
      </c>
      <c r="AB13" t="str">
        <v>2.1.4.2</v>
      </c>
      <c r="AG13" t="str">
        <v>2.1.4.2</v>
      </c>
      <c r="AH13" t="str">
        <v>5.2.8</v>
      </c>
      <c r="AR13" t="s">
        <v>2305</v>
      </c>
      <c r="AS13" s="4" t="s">
        <v>1825</v>
      </c>
      <c r="AT13" t="s">
        <v>2306</v>
      </c>
      <c r="AU13" t="s">
        <v>2307</v>
      </c>
      <c r="AV13" t="s">
        <v>1818</v>
      </c>
      <c r="AX13" t="str">
        <v>Herat</v>
      </c>
      <c r="AY13" t="str">
        <v>Vlorë</v>
      </c>
      <c r="AZ13" t="str">
        <v>Tébessa</v>
      </c>
      <c r="BB13" t="str">
        <v>Lunda-Sul</v>
      </c>
      <c r="BD13" t="str">
        <v>Mendoza</v>
      </c>
      <c r="BE13" t="str">
        <v>Armenia</v>
      </c>
      <c r="BH13" t="str">
        <v>Beylagan</v>
      </c>
      <c r="BI13" t="str">
        <v>City of Freeport</v>
      </c>
      <c r="BL13" t="str">
        <v>Barbados</v>
      </c>
      <c r="BP13" t="str">
        <v>Zou</v>
      </c>
      <c r="BQ13" t="str">
        <v>Bumthang</v>
      </c>
      <c r="BU13" t="str">
        <v>North East</v>
      </c>
      <c r="BV13" t="str">
        <v>Mato Grosso do Sul</v>
      </c>
      <c r="BX13" t="str">
        <v>Montana</v>
      </c>
      <c r="BY13" t="str">
        <v>Sahel</v>
      </c>
      <c r="BZ13" t="str">
        <v>Muramvya</v>
      </c>
      <c r="CB13" t="str">
        <v>Baat Dambang</v>
      </c>
      <c r="CD13" t="str">
        <v>Nunavut</v>
      </c>
      <c r="CE13" t="str">
        <v>Mbomou</v>
      </c>
      <c r="CF13" t="str">
        <v>Logone-Oriental</v>
      </c>
      <c r="CG13" t="str">
        <v>Maule</v>
      </c>
      <c r="CH13" t="str">
        <v>Hebei Sheng</v>
      </c>
      <c r="CI13" t="str">
        <v>Cesar</v>
      </c>
      <c r="CK13" t="str">
        <v>Kwilu</v>
      </c>
      <c r="CL13" t="str">
        <v>Brazzaville</v>
      </c>
      <c r="CN13" t="str">
        <v>Vallée du Bandama</v>
      </c>
      <c r="CO13" t="str">
        <v>Brod-Posavina</v>
      </c>
      <c r="CP13" t="str">
        <v>Santiago de Cuba</v>
      </c>
      <c r="CR13" t="str">
        <v>Olomouc</v>
      </c>
      <c r="CW13" t="str">
        <v>Napo</v>
      </c>
      <c r="CX13" t="str">
        <v>Giza</v>
      </c>
      <c r="CY13" t="str">
        <v>San Vicente</v>
      </c>
      <c r="DB13" t="str">
        <v>Tartu</v>
      </c>
      <c r="DD13" t="str">
        <v>Ethiopia</v>
      </c>
      <c r="DF13" t="str">
        <v>Pohjanmaa</v>
      </c>
      <c r="DG13" t="str">
        <v>Provence-Alpes-Côte-d’Azur</v>
      </c>
      <c r="DJ13" t="str">
        <v>Tbilisi</v>
      </c>
      <c r="DK13" t="str">
        <v>Schleswig-Holstein</v>
      </c>
      <c r="DL13" t="str">
        <v>Volta</v>
      </c>
      <c r="DM13" t="str">
        <v>Northern Aegean</v>
      </c>
      <c r="DP13" t="str">
        <v>El Progreso</v>
      </c>
      <c r="DU13" t="str">
        <v>Lempira</v>
      </c>
      <c r="DV13" t="str">
        <v>Nagykanizsa</v>
      </c>
      <c r="DX13" t="str">
        <v>Kerala</v>
      </c>
      <c r="DZ13" t="str">
        <v>Sīstān va Balūchestān</v>
      </c>
      <c r="EA13" t="str">
        <v>Al Muthanná</v>
      </c>
      <c r="ED13" t="str">
        <v>Campania</v>
      </c>
      <c r="EE13" t="str">
        <v>Manchester</v>
      </c>
      <c r="EF13" t="str">
        <v>Chiba</v>
      </c>
      <c r="EG13" t="str">
        <v>Ma‘ān</v>
      </c>
      <c r="EH13" t="str">
        <v>Soltüstik Qazaqstan oblysy</v>
      </c>
      <c r="EI13" t="str">
        <v>Kericho</v>
      </c>
      <c r="EK13" t="str">
        <v>Nampo</v>
      </c>
      <c r="EL13" t="str">
        <v>North Jeolla</v>
      </c>
      <c r="EO13" t="str">
        <v>Salavan</v>
      </c>
      <c r="EP13" t="str">
        <v>Dienvidkurzemes Novads</v>
      </c>
      <c r="ES13" t="str">
        <v>Nimba</v>
      </c>
      <c r="ET13" t="str">
        <v>Al Marj</v>
      </c>
      <c r="EU13" t="str">
        <v>Liechtenstein</v>
      </c>
      <c r="EW13" t="str">
        <v>Wiltz</v>
      </c>
      <c r="EZ13" t="str">
        <v>Sabah</v>
      </c>
      <c r="FA13" t="str">
        <v>South Maalhosmadulu</v>
      </c>
      <c r="FB13" t="str">
        <v>Mali</v>
      </c>
      <c r="FC13" t="str">
        <v>Gżira</v>
      </c>
      <c r="FE13" t="str">
        <v>Inchiri</v>
      </c>
      <c r="FF13" t="str">
        <v>Savanne</v>
      </c>
      <c r="FG13" t="str">
        <v>Guanajuato</v>
      </c>
      <c r="FI13" t="str">
        <v>Căușeni</v>
      </c>
      <c r="FJ13" t="str">
        <v>Port-Hercule</v>
      </c>
      <c r="FK13" t="str">
        <v>Dzavhan</v>
      </c>
      <c r="FL13" t="str">
        <v>Nikšić</v>
      </c>
      <c r="FM13" t="str">
        <v>Dakhla-Oued Ed-Dahab (EH)</v>
      </c>
      <c r="FN13" t="str">
        <v>Mozambique</v>
      </c>
      <c r="FO13" t="str">
        <v>Mon</v>
      </c>
      <c r="FP13" t="str">
        <v>Omusati</v>
      </c>
      <c r="FQ13" t="str">
        <v>Nibok</v>
      </c>
      <c r="FR13" t="str">
        <v>Karnali</v>
      </c>
      <c r="FS13" t="str">
        <v>South Holland</v>
      </c>
      <c r="FT13" t="str">
        <v>Tasman</v>
      </c>
      <c r="FU13" t="str">
        <v>Managua</v>
      </c>
      <c r="FW13" t="str">
        <v>Ebonyi</v>
      </c>
      <c r="FX13" t="str">
        <v>Delčevo</v>
      </c>
      <c r="FY13" t="str">
        <v>Norway</v>
      </c>
      <c r="FZ13" t="str">
        <v>Oman</v>
      </c>
      <c r="GB13" t="str">
        <v>Ngchesar</v>
      </c>
      <c r="GC13" t="str">
        <v>Ramallah</v>
      </c>
      <c r="GD13" t="str">
        <v>Guna Yala</v>
      </c>
      <c r="GE13" t="str">
        <v>Morobe</v>
      </c>
      <c r="GF13" t="str">
        <v>Guairá</v>
      </c>
      <c r="GG13" t="str">
        <v>Junín</v>
      </c>
      <c r="GH13" t="str">
        <v>Soccsksargen (Region XII)</v>
      </c>
      <c r="GI13" t="str">
        <v>Silesia</v>
      </c>
      <c r="GJ13" t="str">
        <v>Portalegre</v>
      </c>
      <c r="GL13" t="str">
        <v>Cluj</v>
      </c>
      <c r="GM13" t="str">
        <v>Kareliya, Respublika</v>
      </c>
      <c r="GS13" t="str">
        <v>Samoa</v>
      </c>
      <c r="GV13" t="str">
        <v>Al Jawf</v>
      </c>
      <c r="GW13" t="str">
        <v>Tambacounda</v>
      </c>
      <c r="GX13" t="str">
        <v>Braničevski okrug</v>
      </c>
      <c r="GY13" t="str">
        <v>Glacis</v>
      </c>
      <c r="HC13" t="str">
        <v>Cerklje na Gorenjskem</v>
      </c>
      <c r="HE13" t="str">
        <v>Nugaal</v>
      </c>
      <c r="HH13" t="str">
        <v>Balearic Islands</v>
      </c>
      <c r="HJ13" t="str">
        <v>South Kordofan</v>
      </c>
      <c r="HL13" t="str">
        <v>Skåne län [SE-12]</v>
      </c>
      <c r="HM13" t="str">
        <v>Luzern</v>
      </c>
      <c r="HN13" t="str">
        <v>Rīf Dimashq</v>
      </c>
      <c r="HO13" t="str">
        <v>Nantou</v>
      </c>
      <c r="HQ13" t="str">
        <v>Lindi</v>
      </c>
      <c r="HR13" t="str">
        <v>Rayong</v>
      </c>
      <c r="HS13" t="str">
        <v>Oé-Cusse Ambeno</v>
      </c>
      <c r="HV13" t="str">
        <v>Siparia</v>
      </c>
      <c r="HW13" t="str">
        <v>Kairouan</v>
      </c>
      <c r="HX13" t="str">
        <v>Bingöl</v>
      </c>
      <c r="IB13" t="str">
        <v>Kirovohradska oblast</v>
      </c>
      <c r="IF13" t="str">
        <v>Iowa</v>
      </c>
      <c r="IG13" t="str">
        <v>Río Negro</v>
      </c>
      <c r="IH13" t="str">
        <v>Toshkent</v>
      </c>
      <c r="IJ13" t="str">
        <v>Mérida</v>
      </c>
      <c r="IK13" t="str">
        <v>Thái Bình</v>
      </c>
      <c r="IM13" t="str">
        <v>Laḩij</v>
      </c>
      <c r="KO13" t="s">
        <v>2308</v>
      </c>
      <c r="KR13" s="4" t="s">
        <v>2309</v>
      </c>
    </row>
    <row r="14" spans="1:309">
      <c r="M14" t="s">
        <v>2310</v>
      </c>
      <c r="N14" t="s">
        <v>2311</v>
      </c>
      <c r="O14" s="4" t="str">
        <f t="shared" si="1"/>
        <v>PR0012-Finishing</v>
      </c>
      <c r="P14" t="s">
        <v>2312</v>
      </c>
      <c r="Q14" t="s">
        <v>2313</v>
      </c>
      <c r="R14" s="4" t="str">
        <f t="shared" si="2"/>
        <v xml:space="preserve">PC0013-Personal care, hygiene </v>
      </c>
      <c r="S14" t="s">
        <v>2314</v>
      </c>
      <c r="T14" t="s">
        <v>2315</v>
      </c>
      <c r="U14" s="4" t="str">
        <f t="shared" si="3"/>
        <v>PD0013-Babies' clothing</v>
      </c>
      <c r="V14" t="s">
        <v>2316</v>
      </c>
      <c r="W14" t="s">
        <v>2317</v>
      </c>
      <c r="X14" s="4" t="str">
        <f t="shared" si="4"/>
        <v>RM0012-Recycled pre-consumer angora</v>
      </c>
      <c r="Y14" s="4" t="s">
        <v>2318</v>
      </c>
      <c r="AB14" t="str">
        <v>2.1.5.1</v>
      </c>
      <c r="AG14" t="str">
        <v>2.1.5.1</v>
      </c>
      <c r="AH14" t="str">
        <v>5.2.9</v>
      </c>
      <c r="AR14" t="s">
        <v>2319</v>
      </c>
      <c r="AS14" s="4" t="s">
        <v>2022</v>
      </c>
      <c r="AT14" t="s">
        <v>2320</v>
      </c>
      <c r="AU14" t="s">
        <v>2321</v>
      </c>
      <c r="AV14" t="s">
        <v>1818</v>
      </c>
      <c r="AX14" t="str">
        <v>Jowzjan</v>
      </c>
      <c r="AY14" t="str">
        <v>Albania</v>
      </c>
      <c r="AZ14" t="str">
        <v>Tlemcen</v>
      </c>
      <c r="BB14" t="str">
        <v>Luanda</v>
      </c>
      <c r="BD14" t="str">
        <v>Misiones</v>
      </c>
      <c r="BH14" t="str">
        <v>Bilasuvar</v>
      </c>
      <c r="BI14" t="str">
        <v>Grand Cay</v>
      </c>
      <c r="BP14" t="str">
        <v>Benin</v>
      </c>
      <c r="BQ14" t="str">
        <v>Zhemgang</v>
      </c>
      <c r="BU14" t="str">
        <v>South East</v>
      </c>
      <c r="BV14" t="str">
        <v>Mato Grosso</v>
      </c>
      <c r="BX14" t="str">
        <v>Pazardzhik</v>
      </c>
      <c r="BY14" t="str">
        <v>Sud-Ouest</v>
      </c>
      <c r="BZ14" t="str">
        <v>Mwaro</v>
      </c>
      <c r="CB14" t="str">
        <v>Svaay Rieng</v>
      </c>
      <c r="CD14" t="str">
        <v>Yukon</v>
      </c>
      <c r="CE14" t="str">
        <v>Ombella-Mpoko</v>
      </c>
      <c r="CF14" t="str">
        <v>Mandoul</v>
      </c>
      <c r="CG14" t="str">
        <v>Ñuble</v>
      </c>
      <c r="CH14" t="str">
        <v>Hainan Sheng</v>
      </c>
      <c r="CI14" t="str">
        <v>Chocó</v>
      </c>
      <c r="CK14" t="str">
        <v>Kasai</v>
      </c>
      <c r="CL14" t="str">
        <v>Congo</v>
      </c>
      <c r="CN14" t="str">
        <v>Woroba</v>
      </c>
      <c r="CO14" t="str">
        <v>Zadar</v>
      </c>
      <c r="CP14" t="str">
        <v>Guantánamo</v>
      </c>
      <c r="CR14" t="str">
        <v>Zlín</v>
      </c>
      <c r="CW14" t="str">
        <v>El Oro</v>
      </c>
      <c r="CX14" t="str">
        <v>Ismailia</v>
      </c>
      <c r="CY14" t="str">
        <v>La Unión</v>
      </c>
      <c r="DB14" t="str">
        <v>Valga</v>
      </c>
      <c r="DD14" t="str">
        <v>Sīdama</v>
      </c>
      <c r="DF14" t="str">
        <v>Pohjois-Karjala</v>
      </c>
      <c r="DG14" t="str">
        <v>Pays-de-la-Loire</v>
      </c>
      <c r="DJ14" t="str">
        <v>Georgia</v>
      </c>
      <c r="DK14" t="str">
        <v>Saarland</v>
      </c>
      <c r="DL14" t="str">
        <v>Upper East</v>
      </c>
      <c r="DM14" t="str">
        <v>Southern Aegean</v>
      </c>
      <c r="DP14" t="str">
        <v>Quiché</v>
      </c>
      <c r="DU14" t="str">
        <v>La Paz</v>
      </c>
      <c r="DV14" t="str">
        <v>Nyíregyháza</v>
      </c>
      <c r="DX14" t="str">
        <v>Mahārāshtra</v>
      </c>
      <c r="DZ14" t="str">
        <v>Kordestān</v>
      </c>
      <c r="EA14" t="str">
        <v>An Najaf</v>
      </c>
      <c r="ED14" t="str">
        <v>Puglia</v>
      </c>
      <c r="EE14" t="str">
        <v>Clarendon</v>
      </c>
      <c r="EF14" t="str">
        <v>Tokyo</v>
      </c>
      <c r="EG14" t="str">
        <v>Jordan</v>
      </c>
      <c r="EH14" t="str">
        <v>Shymkent</v>
      </c>
      <c r="EI14" t="str">
        <v>Kiambu</v>
      </c>
      <c r="EK14" t="str">
        <v>Korea (North), Democratic People’s Republic of</v>
      </c>
      <c r="EL14" t="str">
        <v>South Jeolla</v>
      </c>
      <c r="EO14" t="str">
        <v>Savannakhét</v>
      </c>
      <c r="EP14" t="str">
        <v>Augšdaugavas novads</v>
      </c>
      <c r="ES14" t="str">
        <v>River Gee</v>
      </c>
      <c r="ET14" t="str">
        <v>Murzuq</v>
      </c>
      <c r="EW14" t="str">
        <v>Luxembourg</v>
      </c>
      <c r="EZ14" t="str">
        <v>Sarawak</v>
      </c>
      <c r="FA14" t="str">
        <v>South Thiladhunmathi</v>
      </c>
      <c r="FC14" t="str">
        <v>Għajnsielem</v>
      </c>
      <c r="FE14" t="str">
        <v>Nouakchott Ouest</v>
      </c>
      <c r="FF14" t="str">
        <v>Mauritius</v>
      </c>
      <c r="FG14" t="str">
        <v>Hidalgo</v>
      </c>
      <c r="FI14" t="str">
        <v>Cantemir</v>
      </c>
      <c r="FJ14" t="str">
        <v>Sainte-Dévote</v>
      </c>
      <c r="FK14" t="str">
        <v>Dundgovĭ</v>
      </c>
      <c r="FL14" t="str">
        <v>Plav</v>
      </c>
      <c r="FM14" t="str">
        <v>Morocco</v>
      </c>
      <c r="FO14" t="str">
        <v>Rakhine</v>
      </c>
      <c r="FP14" t="str">
        <v>Oshikoto</v>
      </c>
      <c r="FQ14" t="str">
        <v>Uaboe</v>
      </c>
      <c r="FR14" t="str">
        <v>Sudurpashchim</v>
      </c>
      <c r="FS14" t="str">
        <v>Netherlands</v>
      </c>
      <c r="FT14" t="str">
        <v>Taranaki</v>
      </c>
      <c r="FU14" t="str">
        <v>Masaya</v>
      </c>
      <c r="FW14" t="str">
        <v>Edo</v>
      </c>
      <c r="FX14" t="str">
        <v>Zrnovci</v>
      </c>
      <c r="GB14" t="str">
        <v>Ngeremlengui</v>
      </c>
      <c r="GC14" t="str">
        <v>Rafah</v>
      </c>
      <c r="GD14" t="str">
        <v>Ngöbe-Buglé</v>
      </c>
      <c r="GE14" t="str">
        <v>Madang</v>
      </c>
      <c r="GF14" t="str">
        <v>Caaguazú</v>
      </c>
      <c r="GG14" t="str">
        <v>La Libertad</v>
      </c>
      <c r="GH14" t="str">
        <v>Caraga (Region XIII)</v>
      </c>
      <c r="GI14" t="str">
        <v>Holy Cross</v>
      </c>
      <c r="GJ14" t="str">
        <v>Porto</v>
      </c>
      <c r="GL14" t="str">
        <v>Călărași</v>
      </c>
      <c r="GM14" t="str">
        <v>Khakasiya, Respublika</v>
      </c>
      <c r="GV14" t="str">
        <v>Asīr</v>
      </c>
      <c r="GW14" t="str">
        <v>Thiès</v>
      </c>
      <c r="GX14" t="str">
        <v>Šumadijski okrug</v>
      </c>
      <c r="GY14" t="str">
        <v>Grand Anse Mahe</v>
      </c>
      <c r="HC14" t="str">
        <v>Cerknica</v>
      </c>
      <c r="HE14" t="str">
        <v>Sanaag</v>
      </c>
      <c r="HH14" t="str">
        <v>Region of Murcia</v>
      </c>
      <c r="HJ14" t="str">
        <v>Blue Nile</v>
      </c>
      <c r="HL14" t="str">
        <v>Hallands län [SE-13]</v>
      </c>
      <c r="HM14" t="str">
        <v>Neuchâtel</v>
      </c>
      <c r="HN14" t="str">
        <v>As Suwaydā'</v>
      </c>
      <c r="HO14" t="str">
        <v>Penghu</v>
      </c>
      <c r="HQ14" t="str">
        <v>Mara</v>
      </c>
      <c r="HR14" t="str">
        <v>Chanthaburi</v>
      </c>
      <c r="HS14" t="str">
        <v>Viqueque</v>
      </c>
      <c r="HV14" t="str">
        <v>San Juan-Laventille</v>
      </c>
      <c r="HW14" t="str">
        <v>Kasserine</v>
      </c>
      <c r="HX14" t="str">
        <v>Bitlis</v>
      </c>
      <c r="IB14" t="str">
        <v>Lvivska oblast</v>
      </c>
      <c r="IF14" t="str">
        <v>Idaho</v>
      </c>
      <c r="IG14" t="str">
        <v>Rocha</v>
      </c>
      <c r="IH14" t="str">
        <v>Toshkent</v>
      </c>
      <c r="IJ14" t="str">
        <v>Miranda</v>
      </c>
      <c r="IK14" t="str">
        <v>Thanh Hóa</v>
      </c>
      <c r="IM14" t="str">
        <v>Ma’rib</v>
      </c>
      <c r="KO14" t="s">
        <v>2322</v>
      </c>
      <c r="KP14" t="s">
        <v>2323</v>
      </c>
      <c r="KQ14" t="s">
        <v>2324</v>
      </c>
      <c r="KR14" s="4" t="s">
        <v>2325</v>
      </c>
    </row>
    <row r="15" spans="1:309">
      <c r="M15" t="s">
        <v>2326</v>
      </c>
      <c r="N15" t="s">
        <v>2327</v>
      </c>
      <c r="O15" s="4" t="str">
        <f t="shared" si="1"/>
        <v>PR0013-Ginning</v>
      </c>
      <c r="P15" t="s">
        <v>2328</v>
      </c>
      <c r="Q15" t="s">
        <v>2329</v>
      </c>
      <c r="R15" s="4" t="str">
        <f t="shared" si="2"/>
        <v>PC0014-Medical</v>
      </c>
      <c r="S15" t="s">
        <v>2330</v>
      </c>
      <c r="T15" t="s">
        <v>2331</v>
      </c>
      <c r="U15" s="4" t="str">
        <f t="shared" si="3"/>
        <v>PD0014-Babies' accessories</v>
      </c>
      <c r="V15" t="s">
        <v>2332</v>
      </c>
      <c r="W15" t="s">
        <v>2333</v>
      </c>
      <c r="X15" s="4" t="str">
        <f t="shared" si="4"/>
        <v>RM0013-Recycled post-consumer angora</v>
      </c>
      <c r="Y15" s="4" t="s">
        <v>2334</v>
      </c>
      <c r="AB15" t="str">
        <v>2.1.5.2</v>
      </c>
      <c r="AG15" t="str">
        <v>2.1.5.2</v>
      </c>
      <c r="AH15" t="str">
        <v>5.2.10</v>
      </c>
      <c r="AR15" t="s">
        <v>2335</v>
      </c>
      <c r="AS15" s="4" t="s">
        <v>1826</v>
      </c>
      <c r="AT15" t="s">
        <v>2336</v>
      </c>
      <c r="AU15" t="s">
        <v>2337</v>
      </c>
      <c r="AV15" t="s">
        <v>1818</v>
      </c>
      <c r="AX15" t="str">
        <v>Kabul</v>
      </c>
      <c r="AZ15" t="str">
        <v>Tiaret</v>
      </c>
      <c r="BB15" t="str">
        <v>Malange</v>
      </c>
      <c r="BD15" t="str">
        <v>Formosa</v>
      </c>
      <c r="BH15" t="str">
        <v>Dashkasan</v>
      </c>
      <c r="BI15" t="str">
        <v>Harbour Island</v>
      </c>
      <c r="BQ15" t="str">
        <v>Trashigang</v>
      </c>
      <c r="BU15" t="str">
        <v>Southern</v>
      </c>
      <c r="BV15" t="str">
        <v>Para</v>
      </c>
      <c r="BX15" t="str">
        <v>Pernik</v>
      </c>
      <c r="BY15" t="str">
        <v>Burkina Faso</v>
      </c>
      <c r="BZ15" t="str">
        <v>Muyinga</v>
      </c>
      <c r="CB15" t="str">
        <v>Taakaev</v>
      </c>
      <c r="CE15" t="str">
        <v>Nana-Mambéré</v>
      </c>
      <c r="CF15" t="str">
        <v>Moyen-Chari</v>
      </c>
      <c r="CG15" t="str">
        <v>Región Metropolitana de Santiago</v>
      </c>
      <c r="CH15" t="str">
        <v>Heilongjiang Sheng</v>
      </c>
      <c r="CI15" t="str">
        <v>Córdoba</v>
      </c>
      <c r="CK15" t="str">
        <v>Lomami</v>
      </c>
      <c r="CN15" t="str">
        <v>Zanzan</v>
      </c>
      <c r="CO15" t="str">
        <v>Osijek-Baranja</v>
      </c>
      <c r="CP15" t="str">
        <v>Artemisa</v>
      </c>
      <c r="CR15" t="str">
        <v>Moravia-Silesia</v>
      </c>
      <c r="CW15" t="str">
        <v>Pichincha</v>
      </c>
      <c r="CX15" t="str">
        <v>South Sinai</v>
      </c>
      <c r="CY15" t="str">
        <v>Usulután</v>
      </c>
      <c r="DB15" t="str">
        <v>Viljandi</v>
      </c>
      <c r="DD15" t="str">
        <v>YeDebub M‘irab Ītyop’iya Hizboch</v>
      </c>
      <c r="DF15" t="str">
        <v>Pohjois-Pohjanmaa</v>
      </c>
      <c r="DG15" t="str">
        <v>Clipperton</v>
      </c>
      <c r="DK15" t="str">
        <v>Saxony</v>
      </c>
      <c r="DL15" t="str">
        <v>Upper West</v>
      </c>
      <c r="DM15" t="str">
        <v>Crete</v>
      </c>
      <c r="DP15" t="str">
        <v>Quetzaltenango</v>
      </c>
      <c r="DU15" t="str">
        <v>Ocotepeque</v>
      </c>
      <c r="DV15" t="str">
        <v>Pécs</v>
      </c>
      <c r="DX15" t="str">
        <v>Meghālaya</v>
      </c>
      <c r="DZ15" t="str">
        <v>Hamadān</v>
      </c>
      <c r="EA15" t="str">
        <v>Nīnawá</v>
      </c>
      <c r="ED15" t="str">
        <v>Basilicata</v>
      </c>
      <c r="EE15" t="str">
        <v>Saint Catherine</v>
      </c>
      <c r="EF15" t="str">
        <v>Kanagawa</v>
      </c>
      <c r="EH15" t="str">
        <v>Shyghys Qazaqstan oblysy</v>
      </c>
      <c r="EI15" t="str">
        <v>Kilifi</v>
      </c>
      <c r="EK15" t="str">
        <v>Kaesŏng</v>
      </c>
      <c r="EL15" t="str">
        <v>North Gyeongsang</v>
      </c>
      <c r="EO15" t="str">
        <v>Viangchan</v>
      </c>
      <c r="ES15" t="str">
        <v>River Cess</v>
      </c>
      <c r="ET15" t="str">
        <v>Nālūt</v>
      </c>
      <c r="EZ15" t="str">
        <v>Wilayah Persekutuan Kuala Lumpur</v>
      </c>
      <c r="FA15" t="str">
        <v>North Miladhunmadulu</v>
      </c>
      <c r="FC15" t="str">
        <v>Għarb</v>
      </c>
      <c r="FE15" t="str">
        <v>Nouakchott Nord</v>
      </c>
      <c r="FG15" t="str">
        <v>Jalisco</v>
      </c>
      <c r="FI15" t="str">
        <v>Dondușeni</v>
      </c>
      <c r="FJ15" t="str">
        <v>La Source</v>
      </c>
      <c r="FK15" t="str">
        <v>Dornod</v>
      </c>
      <c r="FL15" t="str">
        <v>Pljevlja</v>
      </c>
      <c r="FO15" t="str">
        <v>Shan</v>
      </c>
      <c r="FP15" t="str">
        <v>Ohangwena</v>
      </c>
      <c r="FQ15" t="str">
        <v>Yaren</v>
      </c>
      <c r="FT15" t="str">
        <v>Wellington</v>
      </c>
      <c r="FU15" t="str">
        <v>Matagalpa</v>
      </c>
      <c r="FW15" t="str">
        <v>Ekiti</v>
      </c>
      <c r="FX15" t="str">
        <v>Karbinci</v>
      </c>
      <c r="GB15" t="str">
        <v>Ngiwal</v>
      </c>
      <c r="GC15" t="str">
        <v>Salfit</v>
      </c>
      <c r="GD15" t="str">
        <v>Panama</v>
      </c>
      <c r="GE15" t="str">
        <v>Manus</v>
      </c>
      <c r="GF15" t="str">
        <v>Caazapá</v>
      </c>
      <c r="GG15" t="str">
        <v>Lambayeque</v>
      </c>
      <c r="GH15" t="str">
        <v>Autonomous Region in Muslim Mindanao (ARMM)</v>
      </c>
      <c r="GI15" t="str">
        <v>Warmia-Masuria</v>
      </c>
      <c r="GJ15" t="str">
        <v>Santarém</v>
      </c>
      <c r="GL15" t="str">
        <v>Caraș-Severin</v>
      </c>
      <c r="GM15" t="str">
        <v>Komi, Respublika</v>
      </c>
      <c r="GV15" t="str">
        <v>Saudi Arabia</v>
      </c>
      <c r="GW15" t="str">
        <v>Ziguinchor</v>
      </c>
      <c r="GX15" t="str">
        <v>Pomoravski okrug</v>
      </c>
      <c r="GY15" t="str">
        <v>Grand Anse Praslin</v>
      </c>
      <c r="HC15" t="str">
        <v>Cerkno</v>
      </c>
      <c r="HE15" t="str">
        <v>Shabeellaha Dhexe</v>
      </c>
      <c r="HH15" t="str">
        <v>Community of Madrid</v>
      </c>
      <c r="HJ15" t="str">
        <v>Northern</v>
      </c>
      <c r="HL15" t="str">
        <v>Västra Götalands län [SE-14]</v>
      </c>
      <c r="HM15" t="str">
        <v>Nidwalden</v>
      </c>
      <c r="HN15" t="str">
        <v>Ţarţūs</v>
      </c>
      <c r="HO15" t="str">
        <v>Pingtung</v>
      </c>
      <c r="HQ15" t="str">
        <v>Mbeya</v>
      </c>
      <c r="HR15" t="str">
        <v>Trat</v>
      </c>
      <c r="HS15" t="str">
        <v>Timor-Leste</v>
      </c>
      <c r="HV15" t="str">
        <v>Tobago</v>
      </c>
      <c r="HW15" t="str">
        <v>Sidi Bouzid</v>
      </c>
      <c r="HX15" t="str">
        <v>Bolu</v>
      </c>
      <c r="IB15" t="str">
        <v>Mykolaivska oblast</v>
      </c>
      <c r="IF15" t="str">
        <v>Illinois</v>
      </c>
      <c r="IG15" t="str">
        <v>Rivera</v>
      </c>
      <c r="IH15" t="str">
        <v>Xorazm</v>
      </c>
      <c r="IJ15" t="str">
        <v>Monagas</v>
      </c>
      <c r="IK15" t="str">
        <v>Nghệ An</v>
      </c>
      <c r="IM15" t="str">
        <v>Al Mahrah</v>
      </c>
      <c r="KO15" t="s">
        <v>2338</v>
      </c>
      <c r="KR15" s="4" t="s">
        <v>2339</v>
      </c>
    </row>
    <row r="16" spans="1:309">
      <c r="M16" t="s">
        <v>2340</v>
      </c>
      <c r="N16" t="s">
        <v>2341</v>
      </c>
      <c r="O16" s="4" t="str">
        <f t="shared" si="1"/>
        <v>PR0014-Hatchery</v>
      </c>
      <c r="P16" t="s">
        <v>2342</v>
      </c>
      <c r="Q16" t="s">
        <v>2343</v>
      </c>
      <c r="R16" s="4" t="str">
        <f t="shared" si="2"/>
        <v xml:space="preserve">PC0015-Bedding </v>
      </c>
      <c r="S16" t="s">
        <v>2344</v>
      </c>
      <c r="T16" t="s">
        <v>2345</v>
      </c>
      <c r="U16" s="4" t="str">
        <f t="shared" si="3"/>
        <v>PD0015-Bed linen, bed sheets</v>
      </c>
      <c r="V16" t="s">
        <v>2346</v>
      </c>
      <c r="W16" t="s">
        <v>2347</v>
      </c>
      <c r="X16" s="4" t="str">
        <f t="shared" si="4"/>
        <v>RM0401-Recycled pre-consumer organic angora</v>
      </c>
      <c r="Y16" s="4" t="s">
        <v>2348</v>
      </c>
      <c r="AB16" t="str">
        <v>2.1.6.1</v>
      </c>
      <c r="AG16" t="str">
        <v>2.1.6.1</v>
      </c>
      <c r="AH16" t="str">
        <v>5.2.11</v>
      </c>
      <c r="AR16" t="s">
        <v>2349</v>
      </c>
      <c r="AS16" s="4" t="s">
        <v>1827</v>
      </c>
      <c r="AT16" t="s">
        <v>2350</v>
      </c>
      <c r="AU16" t="s">
        <v>2351</v>
      </c>
      <c r="AV16" t="s">
        <v>1818</v>
      </c>
      <c r="AX16" t="str">
        <v>Kandahar</v>
      </c>
      <c r="AZ16" t="str">
        <v>Tizi Ouzou</v>
      </c>
      <c r="BB16" t="str">
        <v>Moxico</v>
      </c>
      <c r="BD16" t="str">
        <v>Neuquén</v>
      </c>
      <c r="BH16" t="str">
        <v>Fuzuli</v>
      </c>
      <c r="BI16" t="str">
        <v>Hope Town</v>
      </c>
      <c r="BQ16" t="str">
        <v>Monggar</v>
      </c>
      <c r="BU16" t="str">
        <v>Selibe Phikwe</v>
      </c>
      <c r="BV16" t="str">
        <v>Paraiba</v>
      </c>
      <c r="BX16" t="str">
        <v>Pleven</v>
      </c>
      <c r="BZ16" t="str">
        <v>Ngozi</v>
      </c>
      <c r="CB16" t="str">
        <v>Otdar Mean Chey</v>
      </c>
      <c r="CE16" t="str">
        <v>Ouham-Pendé</v>
      </c>
      <c r="CF16" t="str">
        <v>Mayo-Kebbi-Est</v>
      </c>
      <c r="CG16" t="str">
        <v>Tarapacá</v>
      </c>
      <c r="CH16" t="str">
        <v>Hunan Sheng</v>
      </c>
      <c r="CI16" t="str">
        <v>Cundinamarca</v>
      </c>
      <c r="CK16" t="str">
        <v>Lualaba</v>
      </c>
      <c r="CN16" t="str">
        <v>Côte d'Ivoire</v>
      </c>
      <c r="CO16" t="str">
        <v>Šibenik-Knin</v>
      </c>
      <c r="CP16" t="str">
        <v>Mayabeque</v>
      </c>
      <c r="CR16" t="str">
        <v>Czechia</v>
      </c>
      <c r="CW16" t="str">
        <v>Los Ríos</v>
      </c>
      <c r="CX16" t="str">
        <v>Qalyubia</v>
      </c>
      <c r="CY16" t="str">
        <v>El Salvador</v>
      </c>
      <c r="DB16" t="str">
        <v>Võru</v>
      </c>
      <c r="DF16" t="str">
        <v>Pohjois-Savo</v>
      </c>
      <c r="DG16" t="str">
        <v>France</v>
      </c>
      <c r="DK16" t="str">
        <v>Saxony-Anhalt</v>
      </c>
      <c r="DL16" t="str">
        <v>Western North</v>
      </c>
      <c r="DM16" t="str">
        <v>Greece</v>
      </c>
      <c r="DP16" t="str">
        <v>Retalhuleu</v>
      </c>
      <c r="DU16" t="str">
        <v>Olancho</v>
      </c>
      <c r="DV16" t="str">
        <v>Szeged</v>
      </c>
      <c r="DX16" t="str">
        <v>Manipur</v>
      </c>
      <c r="DZ16" t="str">
        <v>Chahār Maḩāl va Bakhtīārī</v>
      </c>
      <c r="EA16" t="str">
        <v>Al Qādisīyah</v>
      </c>
      <c r="ED16" t="str">
        <v>Calabria</v>
      </c>
      <c r="EE16" t="str">
        <v>Jamaica</v>
      </c>
      <c r="EF16" t="str">
        <v>Niigata</v>
      </c>
      <c r="EH16" t="str">
        <v>Türkistan oblysy</v>
      </c>
      <c r="EI16" t="str">
        <v>Kirinyaga</v>
      </c>
      <c r="EL16" t="str">
        <v>South Gyeongsang</v>
      </c>
      <c r="EO16" t="str">
        <v>Xaignabouli</v>
      </c>
      <c r="ES16" t="str">
        <v>Sinoe</v>
      </c>
      <c r="ET16" t="str">
        <v>An Nuqāţ al Khams</v>
      </c>
      <c r="EZ16" t="str">
        <v>Wilayah Persekutuan Labuan</v>
      </c>
      <c r="FA16" t="str">
        <v>South Miladhunmadulu</v>
      </c>
      <c r="FC16" t="str">
        <v>Għargħur</v>
      </c>
      <c r="FE16" t="str">
        <v>Nouakchott Sud</v>
      </c>
      <c r="FG16" t="str">
        <v>México</v>
      </c>
      <c r="FI16" t="str">
        <v>Drochia</v>
      </c>
      <c r="FJ16" t="str">
        <v>Spélugues</v>
      </c>
      <c r="FK16" t="str">
        <v>Dornogovĭ</v>
      </c>
      <c r="FL16" t="str">
        <v>Plužine</v>
      </c>
      <c r="FO16" t="str">
        <v>Nay Pyi Taw</v>
      </c>
      <c r="FP16" t="str">
        <v>Namibia</v>
      </c>
      <c r="FQ16" t="str">
        <v>Nauru</v>
      </c>
      <c r="FT16" t="str">
        <v>Waikato</v>
      </c>
      <c r="FU16" t="str">
        <v>Nueva Segovia</v>
      </c>
      <c r="FW16" t="str">
        <v>Enugu</v>
      </c>
      <c r="FX16" t="str">
        <v>Kočani</v>
      </c>
      <c r="GB16" t="str">
        <v>Peleliu</v>
      </c>
      <c r="GC16" t="str">
        <v>Tubas</v>
      </c>
      <c r="GD16" t="str">
        <v>Naso Tjër Di</v>
      </c>
      <c r="GE16" t="str">
        <v>New Ireland</v>
      </c>
      <c r="GF16" t="str">
        <v>Itapúa</v>
      </c>
      <c r="GG16" t="str">
        <v>Lima</v>
      </c>
      <c r="GH16" t="str">
        <v>Cordillera Administrative Region (CAR)</v>
      </c>
      <c r="GI16" t="str">
        <v>Greater Poland</v>
      </c>
      <c r="GJ16" t="str">
        <v>Setúbal</v>
      </c>
      <c r="GL16" t="str">
        <v>Constanța</v>
      </c>
      <c r="GM16" t="str">
        <v>Mariy El, Respublika</v>
      </c>
      <c r="GW16" t="str">
        <v>Senegal</v>
      </c>
      <c r="GX16" t="str">
        <v>Borski okrug</v>
      </c>
      <c r="GY16" t="str">
        <v>La Digue</v>
      </c>
      <c r="HC16" t="str">
        <v>Črenšovci</v>
      </c>
      <c r="HE16" t="str">
        <v>Shabeellaha Hoose</v>
      </c>
      <c r="HH16" t="str">
        <v>Melilla</v>
      </c>
      <c r="HJ16" t="str">
        <v>River Nile</v>
      </c>
      <c r="HL16" t="str">
        <v>Värmlands län [SE-17]</v>
      </c>
      <c r="HM16" t="str">
        <v>Obwalden</v>
      </c>
      <c r="HN16" t="str">
        <v>Syrian Arab Republic</v>
      </c>
      <c r="HO16" t="str">
        <v>Taitung</v>
      </c>
      <c r="HQ16" t="str">
        <v>Mjini Magharibi</v>
      </c>
      <c r="HR16" t="str">
        <v>Chachoengsao</v>
      </c>
      <c r="HV16" t="str">
        <v>Tunapuna-Piarco</v>
      </c>
      <c r="HW16" t="str">
        <v>Sousse</v>
      </c>
      <c r="HX16" t="str">
        <v>Burdur</v>
      </c>
      <c r="IB16" t="str">
        <v>Odeska oblast</v>
      </c>
      <c r="IF16" t="str">
        <v>Indiana</v>
      </c>
      <c r="IG16" t="str">
        <v>Salto</v>
      </c>
      <c r="IJ16" t="str">
        <v>Nueva Esparta</v>
      </c>
      <c r="IK16" t="str">
        <v>Hà Tĩnh</v>
      </c>
      <c r="IM16" t="str">
        <v>Al Maḩwīt</v>
      </c>
      <c r="KO16" t="s">
        <v>2352</v>
      </c>
      <c r="KR16" s="4" t="s">
        <v>2353</v>
      </c>
    </row>
    <row r="17" spans="13:304">
      <c r="M17" t="s">
        <v>2354</v>
      </c>
      <c r="N17" t="s">
        <v>2355</v>
      </c>
      <c r="O17" s="4" t="str">
        <f t="shared" si="1"/>
        <v>PR0015-Knitting</v>
      </c>
      <c r="P17" t="s">
        <v>2356</v>
      </c>
      <c r="Q17" t="s">
        <v>2357</v>
      </c>
      <c r="R17" s="4" t="str">
        <f t="shared" si="2"/>
        <v>PC0016-Footwear</v>
      </c>
      <c r="S17" t="s">
        <v>2358</v>
      </c>
      <c r="T17" t="s">
        <v>2359</v>
      </c>
      <c r="U17" s="4" t="str">
        <f t="shared" si="3"/>
        <v>PD0016-Table linen, tablecloth, napkins</v>
      </c>
      <c r="V17" t="s">
        <v>2360</v>
      </c>
      <c r="W17" t="s">
        <v>2361</v>
      </c>
      <c r="X17" s="4" t="str">
        <f t="shared" si="4"/>
        <v>RM0014-Camel</v>
      </c>
      <c r="Y17" s="4" t="s">
        <v>2362</v>
      </c>
      <c r="AB17" t="str">
        <v>2.1.6.2</v>
      </c>
      <c r="AG17" t="str">
        <v>2.1.6.2</v>
      </c>
      <c r="AH17" t="str">
        <v>5.2.12</v>
      </c>
      <c r="AR17" t="s">
        <v>2363</v>
      </c>
      <c r="AS17" s="4" t="s">
        <v>1828</v>
      </c>
      <c r="AT17" t="s">
        <v>2364</v>
      </c>
      <c r="AU17" t="s">
        <v>2365</v>
      </c>
      <c r="AV17" t="s">
        <v>1818</v>
      </c>
      <c r="AX17" t="str">
        <v>Kapisa</v>
      </c>
      <c r="AZ17" t="str">
        <v>Alger</v>
      </c>
      <c r="BB17" t="str">
        <v>Namibe</v>
      </c>
      <c r="BD17" t="str">
        <v>Río Negro</v>
      </c>
      <c r="BH17" t="str">
        <v>Gadabay</v>
      </c>
      <c r="BI17" t="str">
        <v>Inagua</v>
      </c>
      <c r="BQ17" t="str">
        <v>Pema Gatshel</v>
      </c>
      <c r="BU17" t="str">
        <v>Sowa Town</v>
      </c>
      <c r="BV17" t="str">
        <v>Pernambuco</v>
      </c>
      <c r="BX17" t="str">
        <v>Plovdiv</v>
      </c>
      <c r="BZ17" t="str">
        <v>Rumonge</v>
      </c>
      <c r="CB17" t="str">
        <v>Kaeb</v>
      </c>
      <c r="CE17" t="str">
        <v>Ouaka</v>
      </c>
      <c r="CF17" t="str">
        <v>Mayo-Kebbi-Ouest</v>
      </c>
      <c r="CG17" t="str">
        <v>Valparaíso</v>
      </c>
      <c r="CH17" t="str">
        <v>Jilin Sheng</v>
      </c>
      <c r="CI17" t="str">
        <v>Guainía</v>
      </c>
      <c r="CK17" t="str">
        <v>Maniema</v>
      </c>
      <c r="CO17" t="str">
        <v>Vukovar-Srijem</v>
      </c>
      <c r="CP17" t="str">
        <v>Isla de la Juventud</v>
      </c>
      <c r="CW17" t="str">
        <v>Morona Santiago</v>
      </c>
      <c r="CX17" t="str">
        <v>Kafr el-Sheikh</v>
      </c>
      <c r="DB17" t="str">
        <v>Estonia</v>
      </c>
      <c r="DF17" t="str">
        <v>Päijät-Häme</v>
      </c>
      <c r="DK17" t="str">
        <v>Thuringia</v>
      </c>
      <c r="DL17" t="str">
        <v>Western</v>
      </c>
      <c r="DP17" t="str">
        <v>Sacatepéquez</v>
      </c>
      <c r="DU17" t="str">
        <v>Santa Bárbara</v>
      </c>
      <c r="DV17" t="str">
        <v>Székesfehérvár</v>
      </c>
      <c r="DX17" t="str">
        <v>Madhya Pradesh</v>
      </c>
      <c r="DZ17" t="str">
        <v>Lorestān</v>
      </c>
      <c r="EA17" t="str">
        <v>Şalāḩ ad Dīn</v>
      </c>
      <c r="ED17" t="str">
        <v>Valle d'Aosta</v>
      </c>
      <c r="EF17" t="str">
        <v>Toyama</v>
      </c>
      <c r="EH17" t="str">
        <v>Batys Qazaqstan oblysy</v>
      </c>
      <c r="EI17" t="str">
        <v>Kisii</v>
      </c>
      <c r="EL17" t="str">
        <v>Jeju</v>
      </c>
      <c r="EO17" t="str">
        <v>Xékong</v>
      </c>
      <c r="ES17" t="str">
        <v>Liberia</v>
      </c>
      <c r="ET17" t="str">
        <v>Sabhā</v>
      </c>
      <c r="EZ17" t="str">
        <v>Wilayah Persekutuan Putrajaya</v>
      </c>
      <c r="FA17" t="str">
        <v>Male Atoll</v>
      </c>
      <c r="FC17" t="str">
        <v>Għasri</v>
      </c>
      <c r="FE17" t="str">
        <v>Mauritania</v>
      </c>
      <c r="FG17" t="str">
        <v>Michoacán de Ocampo</v>
      </c>
      <c r="FI17" t="str">
        <v>Dubăsari</v>
      </c>
      <c r="FJ17" t="str">
        <v>Saint-Roman</v>
      </c>
      <c r="FK17" t="str">
        <v>Govĭ-Sümber</v>
      </c>
      <c r="FL17" t="str">
        <v>Podgorica</v>
      </c>
      <c r="FO17" t="str">
        <v>Myanmar</v>
      </c>
      <c r="FT17" t="str">
        <v>West Coast</v>
      </c>
      <c r="FU17" t="str">
        <v>Rivas</v>
      </c>
      <c r="FW17" t="str">
        <v>Gombe</v>
      </c>
      <c r="FX17" t="str">
        <v>Makedonska Kamenica</v>
      </c>
      <c r="GB17" t="str">
        <v>Sonsorol</v>
      </c>
      <c r="GC17" t="str">
        <v>Tulkarm</v>
      </c>
      <c r="GE17" t="str">
        <v>Northern</v>
      </c>
      <c r="GF17" t="str">
        <v>Misiones</v>
      </c>
      <c r="GG17" t="str">
        <v>Municipalidad Metropolitana de Lima</v>
      </c>
      <c r="GH17" t="str">
        <v>Calabarzon (Region IV-A)</v>
      </c>
      <c r="GI17" t="str">
        <v>West Pomerania</v>
      </c>
      <c r="GJ17" t="str">
        <v>Viana do Castelo</v>
      </c>
      <c r="GL17" t="str">
        <v>Covasna</v>
      </c>
      <c r="GM17" t="str">
        <v>Mordoviya, Respublika</v>
      </c>
      <c r="GX17" t="str">
        <v>Zaječarski okrug</v>
      </c>
      <c r="GY17" t="str">
        <v>English River</v>
      </c>
      <c r="HC17" t="str">
        <v>Črna na Koroškem</v>
      </c>
      <c r="HE17" t="str">
        <v>Sool</v>
      </c>
      <c r="HH17" t="str">
        <v>Chartered Community of Navarre</v>
      </c>
      <c r="HJ17" t="str">
        <v>White Nile</v>
      </c>
      <c r="HL17" t="str">
        <v>Örebro län [SE-18]</v>
      </c>
      <c r="HM17" t="str">
        <v>Sankt Gallen</v>
      </c>
      <c r="HO17" t="str">
        <v>Yunlin</v>
      </c>
      <c r="HQ17" t="str">
        <v>Morogoro</v>
      </c>
      <c r="HR17" t="str">
        <v>Prachin Buri</v>
      </c>
      <c r="HV17" t="str">
        <v>Trinidad and Tobago</v>
      </c>
      <c r="HW17" t="str">
        <v>Monastir</v>
      </c>
      <c r="HX17" t="str">
        <v>Bursa</v>
      </c>
      <c r="IB17" t="str">
        <v>Poltavska oblast</v>
      </c>
      <c r="IF17" t="str">
        <v>Kansas</v>
      </c>
      <c r="IG17" t="str">
        <v>San José</v>
      </c>
      <c r="IJ17" t="str">
        <v>Portuguesa</v>
      </c>
      <c r="IK17" t="str">
        <v>Quảng Bình</v>
      </c>
      <c r="IM17" t="str">
        <v>Raymah</v>
      </c>
      <c r="KO17" t="s">
        <v>2366</v>
      </c>
      <c r="KR17" s="4" t="s">
        <v>2367</v>
      </c>
    </row>
    <row r="18" spans="13:304">
      <c r="M18" t="s">
        <v>2368</v>
      </c>
      <c r="N18" t="s">
        <v>2369</v>
      </c>
      <c r="O18" s="4" t="str">
        <f t="shared" si="1"/>
        <v>PR0016-Manufacturing</v>
      </c>
      <c r="P18" t="s">
        <v>2370</v>
      </c>
      <c r="Q18" t="s">
        <v>2371</v>
      </c>
      <c r="R18" s="4" t="str">
        <f t="shared" si="2"/>
        <v>PC0017-Functional accessories</v>
      </c>
      <c r="S18" t="s">
        <v>2372</v>
      </c>
      <c r="T18" t="s">
        <v>2373</v>
      </c>
      <c r="U18" s="4" t="str">
        <f t="shared" si="3"/>
        <v>PD0017-Towels, kitchen linen, toilet linen</v>
      </c>
      <c r="V18" t="s">
        <v>2374</v>
      </c>
      <c r="W18" t="s">
        <v>2375</v>
      </c>
      <c r="X18" s="4" t="str">
        <f t="shared" si="4"/>
        <v xml:space="preserve">RM0015-In-conversion camel </v>
      </c>
      <c r="Y18" s="4" t="s">
        <v>2376</v>
      </c>
      <c r="AB18" t="str">
        <v>2.1.7.1</v>
      </c>
      <c r="AG18" t="str">
        <v>2.1.7.1</v>
      </c>
      <c r="AH18" t="str">
        <v>5.2.13</v>
      </c>
      <c r="AR18" t="s">
        <v>2377</v>
      </c>
      <c r="AS18" s="4" t="s">
        <v>1829</v>
      </c>
      <c r="AT18" t="s">
        <v>2378</v>
      </c>
      <c r="AU18" t="s">
        <v>2379</v>
      </c>
      <c r="AV18" t="s">
        <v>1818</v>
      </c>
      <c r="AX18" t="str">
        <v>Kunduz</v>
      </c>
      <c r="AZ18" t="str">
        <v>Djelfa</v>
      </c>
      <c r="BB18" t="str">
        <v>Uíge</v>
      </c>
      <c r="BD18" t="str">
        <v>Santa Fe</v>
      </c>
      <c r="BH18" t="str">
        <v>Ganja</v>
      </c>
      <c r="BI18" t="str">
        <v>Long Island</v>
      </c>
      <c r="BQ18" t="str">
        <v>Lhuentse</v>
      </c>
      <c r="BU18" t="str">
        <v>Botswana</v>
      </c>
      <c r="BV18" t="str">
        <v>Piaui</v>
      </c>
      <c r="BX18" t="str">
        <v>Razgard</v>
      </c>
      <c r="BZ18" t="str">
        <v>Rutana</v>
      </c>
      <c r="CB18" t="str">
        <v>Pailin</v>
      </c>
      <c r="CE18" t="str">
        <v>Vakaga</v>
      </c>
      <c r="CF18" t="str">
        <v>Ville de Ndjamena</v>
      </c>
      <c r="CG18" t="str">
        <v>Chile</v>
      </c>
      <c r="CH18" t="str">
        <v>Jiangsu Sheng</v>
      </c>
      <c r="CI18" t="str">
        <v>Guaviare</v>
      </c>
      <c r="CK18" t="str">
        <v>Mai-Ndombe</v>
      </c>
      <c r="CO18" t="str">
        <v>Split-Dalmatia</v>
      </c>
      <c r="CP18" t="str">
        <v>Cuba</v>
      </c>
      <c r="CW18" t="str">
        <v>Santo Domingo de los Tsáchilas</v>
      </c>
      <c r="CX18" t="str">
        <v>Qena</v>
      </c>
      <c r="DF18" t="str">
        <v>Satakunta</v>
      </c>
      <c r="DK18" t="str">
        <v>Germany</v>
      </c>
      <c r="DL18" t="str">
        <v>Ghana</v>
      </c>
      <c r="DP18" t="str">
        <v>San Marcos</v>
      </c>
      <c r="DU18" t="str">
        <v>Valle</v>
      </c>
      <c r="DV18" t="str">
        <v>Szombathely</v>
      </c>
      <c r="DX18" t="str">
        <v>Mizoram</v>
      </c>
      <c r="DZ18" t="str">
        <v>Īlām</v>
      </c>
      <c r="EA18" t="str">
        <v>As Sulaymānīyah</v>
      </c>
      <c r="ED18" t="str">
        <v>Trentino-Alto Adige</v>
      </c>
      <c r="EF18" t="str">
        <v>Ishikawa</v>
      </c>
      <c r="EH18" t="str">
        <v>Zhambyl oblysy</v>
      </c>
      <c r="EI18" t="str">
        <v>Kisumu</v>
      </c>
      <c r="EL18" t="str">
        <v>Sejong</v>
      </c>
      <c r="EO18" t="str">
        <v>Xiangkhouang</v>
      </c>
      <c r="ET18" t="str">
        <v>Surt</v>
      </c>
      <c r="EZ18" t="str">
        <v>Malaysia</v>
      </c>
      <c r="FA18" t="str">
        <v>North Huvadhu Atoll</v>
      </c>
      <c r="FC18" t="str">
        <v>Għaxaq</v>
      </c>
      <c r="FG18" t="str">
        <v>Morelos</v>
      </c>
      <c r="FI18" t="str">
        <v>Edineț</v>
      </c>
      <c r="FJ18" t="str">
        <v>Vallon de la Rousse</v>
      </c>
      <c r="FK18" t="str">
        <v>Govĭ-Altay</v>
      </c>
      <c r="FL18" t="str">
        <v>Rožaje</v>
      </c>
      <c r="FT18" t="str">
        <v>Chatham Islands Territory</v>
      </c>
      <c r="FU18" t="str">
        <v>Río San Juan</v>
      </c>
      <c r="FW18" t="str">
        <v>Imo</v>
      </c>
      <c r="FX18" t="str">
        <v>Pehčevo</v>
      </c>
      <c r="GB18" t="str">
        <v>Palau</v>
      </c>
      <c r="GC18" t="str">
        <v>Palestine</v>
      </c>
      <c r="GE18" t="str">
        <v>West Sepik</v>
      </c>
      <c r="GF18" t="str">
        <v>Paraguarí</v>
      </c>
      <c r="GG18" t="str">
        <v>Loreto</v>
      </c>
      <c r="GH18" t="str">
        <v>Mimaropa (Region IV-B)</v>
      </c>
      <c r="GI18" t="str">
        <v>Poland</v>
      </c>
      <c r="GJ18" t="str">
        <v>Vila Real</v>
      </c>
      <c r="GL18" t="str">
        <v>Dâmbovița</v>
      </c>
      <c r="GM18" t="str">
        <v>Saha, Respublika</v>
      </c>
      <c r="GX18" t="str">
        <v>Zlatiborski okrug</v>
      </c>
      <c r="GY18" t="str">
        <v>Mont Buxton</v>
      </c>
      <c r="HC18" t="str">
        <v>Črnomelj</v>
      </c>
      <c r="HE18" t="str">
        <v>Togdheer</v>
      </c>
      <c r="HH18" t="str">
        <v>Basque Country</v>
      </c>
      <c r="HJ18" t="str">
        <v>Red Sea</v>
      </c>
      <c r="HL18" t="str">
        <v>Västmanlands län [SE-19]</v>
      </c>
      <c r="HM18" t="str">
        <v>Schaffhausen</v>
      </c>
      <c r="HO18" t="str">
        <v>Kaohsiung</v>
      </c>
      <c r="HQ18" t="str">
        <v>Mtwara</v>
      </c>
      <c r="HR18" t="str">
        <v>Nakhon Nayok</v>
      </c>
      <c r="HW18" t="str">
        <v>Mahdia</v>
      </c>
      <c r="HX18" t="str">
        <v>Çanakkale</v>
      </c>
      <c r="IB18" t="str">
        <v>Rivnenska oblast</v>
      </c>
      <c r="IF18" t="str">
        <v>Kentucky</v>
      </c>
      <c r="IG18" t="str">
        <v>Soriano</v>
      </c>
      <c r="IJ18" t="str">
        <v>Sucre</v>
      </c>
      <c r="IK18" t="str">
        <v>Quảng Trị</v>
      </c>
      <c r="IM18" t="str">
        <v>Amānat al ‘Āşimah</v>
      </c>
      <c r="KO18" t="s">
        <v>2380</v>
      </c>
      <c r="KQ18" t="s">
        <v>2381</v>
      </c>
      <c r="KR18" s="4" t="s">
        <v>2382</v>
      </c>
    </row>
    <row r="19" spans="13:304">
      <c r="M19" t="s">
        <v>2383</v>
      </c>
      <c r="N19" t="s">
        <v>2384</v>
      </c>
      <c r="O19" s="4" t="str">
        <f t="shared" si="1"/>
        <v>PR0017-Mechanical recycling</v>
      </c>
      <c r="P19" t="s">
        <v>2385</v>
      </c>
      <c r="Q19" t="s">
        <v>2386</v>
      </c>
      <c r="R19" s="4" t="str">
        <f t="shared" si="2"/>
        <v xml:space="preserve">PC0018-Outdoor </v>
      </c>
      <c r="S19" t="s">
        <v>2387</v>
      </c>
      <c r="T19" t="s">
        <v>2388</v>
      </c>
      <c r="U19" s="4" t="str">
        <f t="shared" si="3"/>
        <v>PD0018-Food contact textiles</v>
      </c>
      <c r="V19" t="s">
        <v>2389</v>
      </c>
      <c r="W19" t="s">
        <v>2390</v>
      </c>
      <c r="X19" s="4" t="str">
        <f t="shared" si="4"/>
        <v xml:space="preserve">RM0016-Organic camel </v>
      </c>
      <c r="Y19" s="4" t="s">
        <v>2391</v>
      </c>
      <c r="AB19" t="str">
        <v>2.1.7.2</v>
      </c>
      <c r="AG19" t="str">
        <v>2.1.7.2</v>
      </c>
      <c r="AH19" t="str">
        <v>5.2.15</v>
      </c>
      <c r="AR19" t="s">
        <v>2392</v>
      </c>
      <c r="AS19" s="4" t="s">
        <v>1830</v>
      </c>
      <c r="AT19" t="s">
        <v>2393</v>
      </c>
      <c r="AU19" t="s">
        <v>2394</v>
      </c>
      <c r="AV19" t="s">
        <v>1818</v>
      </c>
      <c r="AX19" t="str">
        <v>Khost</v>
      </c>
      <c r="AZ19" t="str">
        <v>Jijel</v>
      </c>
      <c r="BB19" t="str">
        <v>Zaire</v>
      </c>
      <c r="BD19" t="str">
        <v>Tucumán</v>
      </c>
      <c r="BH19" t="str">
        <v>Gobustan</v>
      </c>
      <c r="BI19" t="str">
        <v>Mangrove Cay</v>
      </c>
      <c r="BQ19" t="str">
        <v>Samdrup Jongkhar</v>
      </c>
      <c r="BV19" t="str">
        <v>Parana</v>
      </c>
      <c r="BX19" t="str">
        <v>Ruse</v>
      </c>
      <c r="BZ19" t="str">
        <v>Ruyigi</v>
      </c>
      <c r="CB19" t="str">
        <v>Tbong Khmum</v>
      </c>
      <c r="CE19" t="str">
        <v>Central African Republic</v>
      </c>
      <c r="CF19" t="str">
        <v>Ouaddaï</v>
      </c>
      <c r="CH19" t="str">
        <v>Jiangxi Sheng</v>
      </c>
      <c r="CI19" t="str">
        <v>Huila</v>
      </c>
      <c r="CK19" t="str">
        <v>Mongala</v>
      </c>
      <c r="CO19" t="str">
        <v>Istria</v>
      </c>
      <c r="CW19" t="str">
        <v>Santa Elena</v>
      </c>
      <c r="CX19" t="str">
        <v>Luxor</v>
      </c>
      <c r="DF19" t="str">
        <v>Uusimaa</v>
      </c>
      <c r="DP19" t="str">
        <v>Sololá</v>
      </c>
      <c r="DU19" t="str">
        <v>Yoro</v>
      </c>
      <c r="DV19" t="str">
        <v>Szolnok</v>
      </c>
      <c r="DX19" t="str">
        <v>Nāgāland</v>
      </c>
      <c r="DZ19" t="str">
        <v>Kohgīlūyeh va Bowyer Aḩmad</v>
      </c>
      <c r="EA19" t="str">
        <v>Wāsiţ</v>
      </c>
      <c r="ED19" t="str">
        <v>Friuli Venezia Giulia</v>
      </c>
      <c r="EF19" t="str">
        <v>Fukui</v>
      </c>
      <c r="EH19" t="str">
        <v>Aqmola oblysy</v>
      </c>
      <c r="EI19" t="str">
        <v>Kitui</v>
      </c>
      <c r="EL19" t="str">
        <v>Korea (South), Republic of</v>
      </c>
      <c r="EO19" t="str">
        <v>Xaisômboun</v>
      </c>
      <c r="ET19" t="str">
        <v>Ţarābulus</v>
      </c>
      <c r="FA19" t="str">
        <v>South Huvadhu Atoll</v>
      </c>
      <c r="FC19" t="str">
        <v>Ħamrun</v>
      </c>
      <c r="FG19" t="str">
        <v>Nayarit</v>
      </c>
      <c r="FI19" t="str">
        <v>Fălești</v>
      </c>
      <c r="FJ19" t="str">
        <v>Monaco</v>
      </c>
      <c r="FK19" t="str">
        <v>Bulgan</v>
      </c>
      <c r="FL19" t="str">
        <v>Šavnik</v>
      </c>
      <c r="FT19" t="str">
        <v>New Zealand</v>
      </c>
      <c r="FU19" t="str">
        <v>Nicaragua</v>
      </c>
      <c r="FW19" t="str">
        <v>Jigawa</v>
      </c>
      <c r="FX19" t="str">
        <v>Probištip</v>
      </c>
      <c r="GE19" t="str">
        <v>Southern Highlands</v>
      </c>
      <c r="GF19" t="str">
        <v>Asunción</v>
      </c>
      <c r="GG19" t="str">
        <v>Madre de Dios</v>
      </c>
      <c r="GH19" t="str">
        <v>Philippines</v>
      </c>
      <c r="GJ19" t="str">
        <v>Viseu</v>
      </c>
      <c r="GL19" t="str">
        <v>Dolj</v>
      </c>
      <c r="GM19" t="str">
        <v>Severnaya Osetiya, Respublika</v>
      </c>
      <c r="GX19" t="str">
        <v>Moravički okrug</v>
      </c>
      <c r="GY19" t="str">
        <v>Mont Fleuri</v>
      </c>
      <c r="HC19" t="str">
        <v>Destrnik</v>
      </c>
      <c r="HE19" t="str">
        <v>Woqooyi Galbeed</v>
      </c>
      <c r="HH19" t="str">
        <v>La Rioja</v>
      </c>
      <c r="HJ19" t="str">
        <v>Sennar</v>
      </c>
      <c r="HL19" t="str">
        <v>Dalarnas län [SE-20]</v>
      </c>
      <c r="HM19" t="str">
        <v>Solothurn</v>
      </c>
      <c r="HO19" t="str">
        <v>New Taipei</v>
      </c>
      <c r="HQ19" t="str">
        <v>Mwanza</v>
      </c>
      <c r="HR19" t="str">
        <v>Sa Kaeo</v>
      </c>
      <c r="HW19" t="str">
        <v>Sfax</v>
      </c>
      <c r="HX19" t="str">
        <v>Çankırı</v>
      </c>
      <c r="IB19" t="str">
        <v>Sumska oblast</v>
      </c>
      <c r="IF19" t="str">
        <v>Louisiana</v>
      </c>
      <c r="IG19" t="str">
        <v>Tacuarembó</v>
      </c>
      <c r="IJ19" t="str">
        <v>Táchira</v>
      </c>
      <c r="IK19" t="str">
        <v>Thừa Thiên-Huế</v>
      </c>
      <c r="IM19" t="str">
        <v>Şāʻdah</v>
      </c>
      <c r="KO19" t="s">
        <v>2395</v>
      </c>
      <c r="KR19" s="4" t="s">
        <v>2396</v>
      </c>
    </row>
    <row r="20" spans="13:304">
      <c r="M20" t="s">
        <v>2397</v>
      </c>
      <c r="N20" t="s">
        <v>2398</v>
      </c>
      <c r="O20" s="4" t="str">
        <f t="shared" si="1"/>
        <v>PR0018-Molding</v>
      </c>
      <c r="P20" t="s">
        <v>2399</v>
      </c>
      <c r="Q20" t="s">
        <v>2400</v>
      </c>
      <c r="R20" s="4" t="str">
        <f t="shared" si="2"/>
        <v>PC0019-Industrial, technical</v>
      </c>
      <c r="S20" t="s">
        <v>2401</v>
      </c>
      <c r="T20" t="s">
        <v>2402</v>
      </c>
      <c r="U20" s="4" t="str">
        <f t="shared" si="3"/>
        <v>PD0019-Blankets, bedspreads, quilts</v>
      </c>
      <c r="V20" t="s">
        <v>2403</v>
      </c>
      <c r="W20" t="s">
        <v>2404</v>
      </c>
      <c r="X20" s="4" t="str">
        <f t="shared" si="4"/>
        <v xml:space="preserve">RM0017-Recycled pre/post-consumer camel </v>
      </c>
      <c r="Y20" s="4" t="s">
        <v>2405</v>
      </c>
      <c r="AB20" t="str">
        <v>2.2.1.1</v>
      </c>
      <c r="AG20" t="str">
        <v>2.2.1.1</v>
      </c>
      <c r="AH20" t="str">
        <v>5.2.17</v>
      </c>
      <c r="AR20" t="s">
        <v>2406</v>
      </c>
      <c r="AS20" s="4" t="s">
        <v>1831</v>
      </c>
      <c r="AT20" t="s">
        <v>2407</v>
      </c>
      <c r="AU20" t="s">
        <v>2408</v>
      </c>
      <c r="AV20" t="s">
        <v>1818</v>
      </c>
      <c r="AX20" t="str">
        <v>Kunar</v>
      </c>
      <c r="AZ20" t="str">
        <v>Sétif</v>
      </c>
      <c r="BB20" t="str">
        <v>Angola</v>
      </c>
      <c r="BD20" t="str">
        <v>Chubut</v>
      </c>
      <c r="BH20" t="str">
        <v>Goranboy</v>
      </c>
      <c r="BI20" t="str">
        <v>Mayaguana</v>
      </c>
      <c r="BQ20" t="str">
        <v>Gasa</v>
      </c>
      <c r="BV20" t="str">
        <v>Rio de Janerio</v>
      </c>
      <c r="BX20" t="str">
        <v>Silistra</v>
      </c>
      <c r="BZ20" t="str">
        <v>Burundi</v>
      </c>
      <c r="CB20" t="str">
        <v>Kampong Chaam</v>
      </c>
      <c r="CF20" t="str">
        <v>Salamat</v>
      </c>
      <c r="CH20" t="str">
        <v>Liaoning Sheng</v>
      </c>
      <c r="CI20" t="str">
        <v>La Guajira</v>
      </c>
      <c r="CK20" t="str">
        <v>North Kivu</v>
      </c>
      <c r="CO20" t="str">
        <v>Dubrovnik-Neretva</v>
      </c>
      <c r="CW20" t="str">
        <v>Tungurahua</v>
      </c>
      <c r="CX20" t="str">
        <v>Minya</v>
      </c>
      <c r="DF20" t="str">
        <v>Varsinais-Suomi</v>
      </c>
      <c r="DP20" t="str">
        <v>Santa Rosa</v>
      </c>
      <c r="DU20" t="str">
        <v>Honduras</v>
      </c>
      <c r="DV20" t="str">
        <v>Sopron</v>
      </c>
      <c r="DX20" t="str">
        <v>Odisha</v>
      </c>
      <c r="DZ20" t="str">
        <v>Būshehr</v>
      </c>
      <c r="EA20" t="str">
        <v>Iraq</v>
      </c>
      <c r="ED20" t="str">
        <v>Sicilia</v>
      </c>
      <c r="EF20" t="str">
        <v>Yamanashi</v>
      </c>
      <c r="EH20" t="str">
        <v>Aqtöbe oblysy</v>
      </c>
      <c r="EI20" t="str">
        <v>Kwale</v>
      </c>
      <c r="EO20" t="str">
        <v>Laos</v>
      </c>
      <c r="ET20" t="str">
        <v>Al Wāḩāt</v>
      </c>
      <c r="FA20" t="str">
        <v>Fuvammulah</v>
      </c>
      <c r="FC20" t="str">
        <v>Iklin</v>
      </c>
      <c r="FG20" t="str">
        <v>Nuevo León</v>
      </c>
      <c r="FI20" t="str">
        <v>Florești</v>
      </c>
      <c r="FK20" t="str">
        <v>Bayanhongor</v>
      </c>
      <c r="FL20" t="str">
        <v>Tivat</v>
      </c>
      <c r="FW20" t="str">
        <v>Kaduna</v>
      </c>
      <c r="FX20" t="str">
        <v>Češinovo-Obleševo</v>
      </c>
      <c r="GE20" t="str">
        <v>West New Britain</v>
      </c>
      <c r="GF20" t="str">
        <v>Paraguay</v>
      </c>
      <c r="GG20" t="str">
        <v>Moquegua</v>
      </c>
      <c r="GJ20" t="str">
        <v>Região Autónoma dos Açores</v>
      </c>
      <c r="GL20" t="str">
        <v>Gorj</v>
      </c>
      <c r="GM20" t="str">
        <v>Tatarstan, Respublika</v>
      </c>
      <c r="GX20" t="str">
        <v>Raški okrug</v>
      </c>
      <c r="GY20" t="str">
        <v>Plaisance</v>
      </c>
      <c r="HC20" t="str">
        <v>Divača</v>
      </c>
      <c r="HE20" t="str">
        <v>Somalia</v>
      </c>
      <c r="HH20" t="str">
        <v>Valencian Community</v>
      </c>
      <c r="HJ20" t="str">
        <v>Sudan</v>
      </c>
      <c r="HL20" t="str">
        <v>Gävleborgs län [SE-21]</v>
      </c>
      <c r="HM20" t="str">
        <v>Schwyz</v>
      </c>
      <c r="HO20" t="str">
        <v>Taoyuan</v>
      </c>
      <c r="HQ20" t="str">
        <v>Pwani</v>
      </c>
      <c r="HR20" t="str">
        <v>Nakhon Ratchasima</v>
      </c>
      <c r="HW20" t="str">
        <v>Gafsa</v>
      </c>
      <c r="HX20" t="str">
        <v>Çorum</v>
      </c>
      <c r="IB20" t="str">
        <v>Ternopilska oblast</v>
      </c>
      <c r="IF20" t="str">
        <v>Massachusetts</v>
      </c>
      <c r="IG20" t="str">
        <v>Treinta y Tres</v>
      </c>
      <c r="IJ20" t="str">
        <v>Trujillo</v>
      </c>
      <c r="IK20" t="str">
        <v>Quảng Nam</v>
      </c>
      <c r="IM20" t="str">
        <v>Shabwah</v>
      </c>
      <c r="KO20" t="s">
        <v>2409</v>
      </c>
      <c r="KR20" s="4" t="s">
        <v>2410</v>
      </c>
    </row>
    <row r="21" spans="13:304">
      <c r="M21" t="s">
        <v>2411</v>
      </c>
      <c r="N21" t="s">
        <v>2412</v>
      </c>
      <c r="O21" s="4" t="str">
        <f t="shared" si="1"/>
        <v>PR0019-Non-woven manufacturing</v>
      </c>
      <c r="P21" t="s">
        <v>2413</v>
      </c>
      <c r="Q21" t="s">
        <v>2414</v>
      </c>
      <c r="R21" s="4" t="str">
        <f t="shared" si="2"/>
        <v xml:space="preserve">PC0020-Filling, stuffing </v>
      </c>
      <c r="S21" t="s">
        <v>2415</v>
      </c>
      <c r="T21" t="s">
        <v>2416</v>
      </c>
      <c r="U21" s="4" t="str">
        <f t="shared" si="3"/>
        <v>PD0020-Curtains, blinds</v>
      </c>
      <c r="V21" t="s">
        <v>2417</v>
      </c>
      <c r="W21" t="s">
        <v>2418</v>
      </c>
      <c r="X21" s="4" t="str">
        <f t="shared" si="4"/>
        <v>RM0018-Recycled pre-consumer camel hair</v>
      </c>
      <c r="Y21" s="4" t="s">
        <v>2419</v>
      </c>
      <c r="AB21" t="str">
        <v>2.2.2.1</v>
      </c>
      <c r="AG21" t="str">
        <v>2.2.2.1</v>
      </c>
      <c r="AH21" t="str">
        <v>5.3.1</v>
      </c>
      <c r="AR21" t="s">
        <v>2420</v>
      </c>
      <c r="AS21" s="4" t="s">
        <v>1832</v>
      </c>
      <c r="AT21" t="s">
        <v>2421</v>
      </c>
      <c r="AU21" t="s">
        <v>2422</v>
      </c>
      <c r="AV21" t="s">
        <v>1818</v>
      </c>
      <c r="AX21" t="str">
        <v>Laghman</v>
      </c>
      <c r="AZ21" t="str">
        <v>Saïda</v>
      </c>
      <c r="BD21" t="str">
        <v>Tierra del Fuego</v>
      </c>
      <c r="BH21" t="str">
        <v>Goychay</v>
      </c>
      <c r="BI21" t="str">
        <v>Moore's Island</v>
      </c>
      <c r="BQ21" t="str">
        <v>Trashi Yangtse</v>
      </c>
      <c r="BV21" t="str">
        <v>Rio Grande do Norte</v>
      </c>
      <c r="BX21" t="str">
        <v>Sliven</v>
      </c>
      <c r="CB21" t="str">
        <v>Kampong Chhnang</v>
      </c>
      <c r="CF21" t="str">
        <v>Sila</v>
      </c>
      <c r="CH21" t="str">
        <v>Qinghai Sheng</v>
      </c>
      <c r="CI21" t="str">
        <v>Magdalena</v>
      </c>
      <c r="CK21" t="str">
        <v>North Ubangi</v>
      </c>
      <c r="CO21" t="str">
        <v>Međimurje</v>
      </c>
      <c r="CW21" t="str">
        <v>Sucumbíos</v>
      </c>
      <c r="CX21" t="str">
        <v>Monufia</v>
      </c>
      <c r="DF21" t="str">
        <v>Finland</v>
      </c>
      <c r="DP21" t="str">
        <v>Suchitepéquez</v>
      </c>
      <c r="DV21" t="str">
        <v>Szekszárd</v>
      </c>
      <c r="DX21" t="str">
        <v>Punjab</v>
      </c>
      <c r="DZ21" t="str">
        <v>Zanjān</v>
      </c>
      <c r="EA21" t="str">
        <v>Iqlīm Kūrdistān</v>
      </c>
      <c r="ED21" t="str">
        <v>Sardegna</v>
      </c>
      <c r="EF21" t="str">
        <v>Nagano</v>
      </c>
      <c r="EH21" t="str">
        <v>Almaty</v>
      </c>
      <c r="EI21" t="str">
        <v>Laikipia</v>
      </c>
      <c r="ET21" t="str">
        <v>Wādī al Ḩayāt</v>
      </c>
      <c r="FA21" t="str">
        <v>Addu City</v>
      </c>
      <c r="FC21" t="str">
        <v>Isla</v>
      </c>
      <c r="FG21" t="str">
        <v>Oaxaca</v>
      </c>
      <c r="FI21" t="str">
        <v>Glodeni</v>
      </c>
      <c r="FK21" t="str">
        <v>Bayan-Ölgiy</v>
      </c>
      <c r="FL21" t="str">
        <v>Ulcinj</v>
      </c>
      <c r="FW21" t="str">
        <v>Kebbi</v>
      </c>
      <c r="FX21" t="str">
        <v>Štip</v>
      </c>
      <c r="GE21" t="str">
        <v>Western Highlands</v>
      </c>
      <c r="GG21" t="str">
        <v>Pasco</v>
      </c>
      <c r="GJ21" t="str">
        <v>Região Autónoma da Madeira</v>
      </c>
      <c r="GL21" t="str">
        <v>Galați</v>
      </c>
      <c r="GM21" t="str">
        <v>Tyva, Respublika</v>
      </c>
      <c r="GX21" t="str">
        <v>Rasinski okrug</v>
      </c>
      <c r="GY21" t="str">
        <v>Pointe Larue</v>
      </c>
      <c r="HC21" t="str">
        <v>Dobrepolje</v>
      </c>
      <c r="HH21" t="str">
        <v>Spain</v>
      </c>
      <c r="HL21" t="str">
        <v>Västernorrlands län [SE-22]</v>
      </c>
      <c r="HM21" t="str">
        <v>Thurgau</v>
      </c>
      <c r="HO21" t="str">
        <v>Tainan</v>
      </c>
      <c r="HQ21" t="str">
        <v>Rukwa</v>
      </c>
      <c r="HR21" t="str">
        <v>Buri Ram</v>
      </c>
      <c r="HW21" t="str">
        <v>Tozeur</v>
      </c>
      <c r="HX21" t="str">
        <v>Denizli</v>
      </c>
      <c r="IB21" t="str">
        <v>Kharkivska oblast</v>
      </c>
      <c r="IF21" t="str">
        <v>Maryland</v>
      </c>
      <c r="IG21" t="str">
        <v>Uruguay</v>
      </c>
      <c r="IJ21" t="str">
        <v>Yaracuy</v>
      </c>
      <c r="IK21" t="str">
        <v>Kon Tum</v>
      </c>
      <c r="IM21" t="str">
        <v>Şanʻā’</v>
      </c>
      <c r="KO21" t="s">
        <v>2423</v>
      </c>
      <c r="KR21" s="4" t="s">
        <v>2424</v>
      </c>
    </row>
    <row r="22" spans="13:304">
      <c r="M22" t="s">
        <v>2425</v>
      </c>
      <c r="N22" t="s">
        <v>2426</v>
      </c>
      <c r="O22" s="4" t="str">
        <f t="shared" si="1"/>
        <v>PR0020-Packing</v>
      </c>
      <c r="P22" t="s">
        <v>2427</v>
      </c>
      <c r="Q22" t="s">
        <v>2428</v>
      </c>
      <c r="R22" s="4" t="str">
        <f t="shared" si="2"/>
        <v>PC0021-Paper products</v>
      </c>
      <c r="S22" t="s">
        <v>2429</v>
      </c>
      <c r="T22" t="s">
        <v>2430</v>
      </c>
      <c r="U22" s="4" t="str">
        <f t="shared" si="3"/>
        <v>PD0021-Upholstery</v>
      </c>
      <c r="V22" t="s">
        <v>2431</v>
      </c>
      <c r="W22" t="s">
        <v>2432</v>
      </c>
      <c r="X22" s="4" t="str">
        <f t="shared" si="4"/>
        <v xml:space="preserve">RM0019-Recycled post-consumer camel </v>
      </c>
      <c r="Y22" s="4" t="s">
        <v>2433</v>
      </c>
      <c r="AB22" t="str">
        <v>2.2.3.1</v>
      </c>
      <c r="AG22" t="str">
        <v>2.2.3.1</v>
      </c>
      <c r="AH22" t="str">
        <v>5.3.2</v>
      </c>
      <c r="AR22" t="s">
        <v>2434</v>
      </c>
      <c r="AS22" s="4" t="s">
        <v>1833</v>
      </c>
      <c r="AT22" t="s">
        <v>2435</v>
      </c>
      <c r="AU22" t="s">
        <v>2436</v>
      </c>
      <c r="AV22" t="s">
        <v>1818</v>
      </c>
      <c r="AX22" t="str">
        <v>Logar</v>
      </c>
      <c r="AZ22" t="str">
        <v>Skikda</v>
      </c>
      <c r="BD22" t="str">
        <v>Corrientes</v>
      </c>
      <c r="BH22" t="str">
        <v>Goygol</v>
      </c>
      <c r="BI22" t="str">
        <v>North Eleuthera</v>
      </c>
      <c r="BQ22" t="str">
        <v>Bhutan</v>
      </c>
      <c r="BV22" t="str">
        <v>Rondonia</v>
      </c>
      <c r="BX22" t="str">
        <v>Smolyan</v>
      </c>
      <c r="CB22" t="str">
        <v>Kampong Spueu</v>
      </c>
      <c r="CF22" t="str">
        <v>Tandjilé</v>
      </c>
      <c r="CH22" t="str">
        <v>Sichuan Sheng</v>
      </c>
      <c r="CI22" t="str">
        <v>Meta</v>
      </c>
      <c r="CK22" t="str">
        <v>Sankuru</v>
      </c>
      <c r="CO22" t="str">
        <v>Zagreb City</v>
      </c>
      <c r="CW22" t="str">
        <v>Galápagos</v>
      </c>
      <c r="CX22" t="str">
        <v>Matrouh</v>
      </c>
      <c r="DP22" t="str">
        <v>Totonicapán</v>
      </c>
      <c r="DV22" t="str">
        <v>Salgótarján</v>
      </c>
      <c r="DX22" t="str">
        <v>Rājasthān</v>
      </c>
      <c r="DZ22" t="str">
        <v>Semnān</v>
      </c>
      <c r="ED22" t="str">
        <v>Italy</v>
      </c>
      <c r="EF22" t="str">
        <v>Gifu</v>
      </c>
      <c r="EH22" t="str">
        <v>Almaty oblysy</v>
      </c>
      <c r="EI22" t="str">
        <v>Lamu</v>
      </c>
      <c r="ET22" t="str">
        <v>Wādī ash Shāţi’</v>
      </c>
      <c r="FA22" t="str">
        <v>Male</v>
      </c>
      <c r="FC22" t="str">
        <v>Kalkara</v>
      </c>
      <c r="FG22" t="str">
        <v>Puebla</v>
      </c>
      <c r="FI22" t="str">
        <v>Hîncești</v>
      </c>
      <c r="FK22" t="str">
        <v>Arhangay</v>
      </c>
      <c r="FL22" t="str">
        <v>Žabljak</v>
      </c>
      <c r="FW22" t="str">
        <v>Kano</v>
      </c>
      <c r="FX22" t="str">
        <v>Vevčani</v>
      </c>
      <c r="GE22" t="str">
        <v>Western</v>
      </c>
      <c r="GG22" t="str">
        <v>Piura</v>
      </c>
      <c r="GJ22" t="str">
        <v>Portugal</v>
      </c>
      <c r="GL22" t="str">
        <v>Giurgiu</v>
      </c>
      <c r="GM22" t="str">
        <v>Udmurtskaya Respublika</v>
      </c>
      <c r="GX22" t="str">
        <v>Nišavski okrug</v>
      </c>
      <c r="GY22" t="str">
        <v>Port Glaud</v>
      </c>
      <c r="HC22" t="str">
        <v>Dobrova-Polhov Gradec</v>
      </c>
      <c r="HL22" t="str">
        <v>Jämtlands län [SE-23]</v>
      </c>
      <c r="HM22" t="str">
        <v>Ticino</v>
      </c>
      <c r="HO22" t="str">
        <v>Taipei</v>
      </c>
      <c r="HQ22" t="str">
        <v>Ruvuma</v>
      </c>
      <c r="HR22" t="str">
        <v>Surin</v>
      </c>
      <c r="HW22" t="str">
        <v>Kébili</v>
      </c>
      <c r="HX22" t="str">
        <v>Diyarbakır</v>
      </c>
      <c r="IB22" t="str">
        <v>Khersonska oblast</v>
      </c>
      <c r="IF22" t="str">
        <v>Maine</v>
      </c>
      <c r="IJ22" t="str">
        <v>Zulia</v>
      </c>
      <c r="IK22" t="str">
        <v>Quảng Ngãi</v>
      </c>
      <c r="IM22" t="str">
        <v>Arkhabīl Suquţrá</v>
      </c>
      <c r="KO22" t="s">
        <v>2437</v>
      </c>
      <c r="KQ22" t="s">
        <v>2438</v>
      </c>
      <c r="KR22" s="4" t="s">
        <v>2439</v>
      </c>
    </row>
    <row r="23" spans="13:304">
      <c r="M23" t="s">
        <v>2440</v>
      </c>
      <c r="N23" t="s">
        <v>2441</v>
      </c>
      <c r="O23" s="4" t="str">
        <f t="shared" si="1"/>
        <v xml:space="preserve">PR0021-Pre-treatment </v>
      </c>
      <c r="P23" t="s">
        <v>2442</v>
      </c>
      <c r="Q23" t="s">
        <v>2443</v>
      </c>
      <c r="R23" s="4" t="str">
        <f t="shared" si="2"/>
        <v>PC0022-Hard goods</v>
      </c>
      <c r="S23" t="s">
        <v>2444</v>
      </c>
      <c r="T23" t="s">
        <v>2445</v>
      </c>
      <c r="U23" s="4" t="str">
        <f t="shared" si="3"/>
        <v>PD0022-Carpets, rugs, floor coverings</v>
      </c>
      <c r="V23" t="s">
        <v>2446</v>
      </c>
      <c r="W23" t="s">
        <v>2447</v>
      </c>
      <c r="X23" s="4" t="str">
        <f t="shared" si="4"/>
        <v>RM0402-Recycled pre-consumer organic camel</v>
      </c>
      <c r="Y23" s="4" t="s">
        <v>2448</v>
      </c>
      <c r="AB23" t="str">
        <v>2.2.4.1</v>
      </c>
      <c r="AG23" t="str">
        <v>2.2.4.1</v>
      </c>
      <c r="AH23" t="str">
        <v>5.3.3</v>
      </c>
      <c r="AR23" t="s">
        <v>2449</v>
      </c>
      <c r="AS23" s="4" t="s">
        <v>1834</v>
      </c>
      <c r="AT23" t="s">
        <v>2450</v>
      </c>
      <c r="AU23" t="s">
        <v>2451</v>
      </c>
      <c r="AV23" t="s">
        <v>1818</v>
      </c>
      <c r="AX23" t="str">
        <v>Nangarhar</v>
      </c>
      <c r="AZ23" t="str">
        <v>Sidi Bel Abbès</v>
      </c>
      <c r="BD23" t="str">
        <v>Córdoba</v>
      </c>
      <c r="BH23" t="str">
        <v>Hajigabul</v>
      </c>
      <c r="BI23" t="str">
        <v>North Abaco</v>
      </c>
      <c r="BV23" t="str">
        <v>Roraima</v>
      </c>
      <c r="BX23" t="str">
        <v>Sofia(stolitsa)</v>
      </c>
      <c r="CB23" t="str">
        <v>Kampong Thum</v>
      </c>
      <c r="CF23" t="str">
        <v>Tibesti</v>
      </c>
      <c r="CH23" t="str">
        <v>Shandong Sheng</v>
      </c>
      <c r="CI23" t="str">
        <v>Nariño</v>
      </c>
      <c r="CK23" t="str">
        <v>South Kivu</v>
      </c>
      <c r="CO23" t="str">
        <v>Croatia</v>
      </c>
      <c r="CW23" t="str">
        <v>Cotopaxi</v>
      </c>
      <c r="CX23" t="str">
        <v>Port Said</v>
      </c>
      <c r="DP23" t="str">
        <v>Zacapa</v>
      </c>
      <c r="DV23" t="str">
        <v>Tatabánya</v>
      </c>
      <c r="DX23" t="str">
        <v>Sikkim</v>
      </c>
      <c r="DZ23" t="str">
        <v>Yazd</v>
      </c>
      <c r="EF23" t="str">
        <v>Shizuoka</v>
      </c>
      <c r="EH23" t="str">
        <v>Astana</v>
      </c>
      <c r="EI23" t="str">
        <v>Machakos</v>
      </c>
      <c r="ET23" t="str">
        <v>Az Zāwiyah</v>
      </c>
      <c r="FA23" t="str">
        <v>Maldives</v>
      </c>
      <c r="FC23" t="str">
        <v>Kerċem</v>
      </c>
      <c r="FG23" t="str">
        <v>Querétaro</v>
      </c>
      <c r="FI23" t="str">
        <v>Ialoveni</v>
      </c>
      <c r="FK23" t="str">
        <v>Ulaanbaatar</v>
      </c>
      <c r="FL23" t="str">
        <v>Gusinje</v>
      </c>
      <c r="FW23" t="str">
        <v>Kogi</v>
      </c>
      <c r="FX23" t="str">
        <v>Debar</v>
      </c>
      <c r="GE23" t="str">
        <v>Bougainville</v>
      </c>
      <c r="GG23" t="str">
        <v>Puno</v>
      </c>
      <c r="GL23" t="str">
        <v>Hunedoara</v>
      </c>
      <c r="GM23" t="str">
        <v>Altayskiy kray</v>
      </c>
      <c r="GX23" t="str">
        <v>Toplički okrug</v>
      </c>
      <c r="GY23" t="str">
        <v>Saint Louis</v>
      </c>
      <c r="HC23" t="str">
        <v>Dol pri Ljubljani</v>
      </c>
      <c r="HL23" t="str">
        <v>Sweden</v>
      </c>
      <c r="HM23" t="str">
        <v>Uri</v>
      </c>
      <c r="HO23" t="str">
        <v>Taichung</v>
      </c>
      <c r="HQ23" t="str">
        <v>Shinyanga</v>
      </c>
      <c r="HR23" t="str">
        <v>Si Sa Ket</v>
      </c>
      <c r="HW23" t="str">
        <v>Gabès</v>
      </c>
      <c r="HX23" t="str">
        <v>Edirne</v>
      </c>
      <c r="IB23" t="str">
        <v>Khmelnytska oblast</v>
      </c>
      <c r="IF23" t="str">
        <v>Michigan</v>
      </c>
      <c r="IJ23" t="str">
        <v>Dependencias Federales</v>
      </c>
      <c r="IK23" t="str">
        <v>Gia Lai</v>
      </c>
      <c r="IM23" t="str">
        <v>Tāʻizz</v>
      </c>
      <c r="KO23" t="s">
        <v>2452</v>
      </c>
      <c r="KR23" s="4" t="s">
        <v>2453</v>
      </c>
    </row>
    <row r="24" spans="13:304">
      <c r="M24" t="s">
        <v>2454</v>
      </c>
      <c r="N24" t="s">
        <v>2455</v>
      </c>
      <c r="O24" s="4" t="str">
        <f t="shared" si="1"/>
        <v xml:space="preserve">PR0022-Preparatory </v>
      </c>
      <c r="P24" t="s">
        <v>2456</v>
      </c>
      <c r="Q24" t="s">
        <v>2457</v>
      </c>
      <c r="R24" s="4" t="str">
        <f t="shared" si="2"/>
        <v>PC0023-Packaging</v>
      </c>
      <c r="S24" t="s">
        <v>2458</v>
      </c>
      <c r="T24" t="s">
        <v>2459</v>
      </c>
      <c r="U24" s="4" t="str">
        <f t="shared" si="3"/>
        <v>PD0023-Pillows, cushions</v>
      </c>
      <c r="V24" t="s">
        <v>2460</v>
      </c>
      <c r="W24" t="s">
        <v>2094</v>
      </c>
      <c r="X24" s="4" t="str">
        <f t="shared" si="4"/>
        <v>RM0020-Cashmere</v>
      </c>
      <c r="Y24" s="4" t="s">
        <v>2461</v>
      </c>
      <c r="AB24" t="str">
        <v>2.2.5.1</v>
      </c>
      <c r="AG24" t="str">
        <v>2.2.5.1</v>
      </c>
      <c r="AH24" t="str">
        <v>5.3.4</v>
      </c>
      <c r="AR24" t="s">
        <v>2462</v>
      </c>
      <c r="AS24" s="4" t="s">
        <v>1835</v>
      </c>
      <c r="AT24" t="s">
        <v>2463</v>
      </c>
      <c r="AU24" t="s">
        <v>2464</v>
      </c>
      <c r="AV24" t="s">
        <v>1818</v>
      </c>
      <c r="AX24" t="str">
        <v>Nimruz</v>
      </c>
      <c r="AZ24" t="str">
        <v>Annaba</v>
      </c>
      <c r="BD24" t="str">
        <v>Jujuy</v>
      </c>
      <c r="BH24" t="str">
        <v>Imishli</v>
      </c>
      <c r="BI24" t="str">
        <v>New Providence</v>
      </c>
      <c r="BV24" t="str">
        <v>Rio Grande do Sul</v>
      </c>
      <c r="BX24" t="str">
        <v>Sofia</v>
      </c>
      <c r="CB24" t="str">
        <v>Kampot</v>
      </c>
      <c r="CF24" t="str">
        <v>Wadi Fira</v>
      </c>
      <c r="CH24" t="str">
        <v>Shaanxi Sheng</v>
      </c>
      <c r="CI24" t="str">
        <v>Norte de Santander</v>
      </c>
      <c r="CK24" t="str">
        <v>South Ubangi</v>
      </c>
      <c r="CW24" t="str">
        <v>Pastaza</v>
      </c>
      <c r="CX24" t="str">
        <v>Sohag</v>
      </c>
      <c r="DP24" t="str">
        <v>Guatemala</v>
      </c>
      <c r="DV24" t="str">
        <v>Veszprém</v>
      </c>
      <c r="DX24" t="str">
        <v>Telangāna</v>
      </c>
      <c r="DZ24" t="str">
        <v>Hormozgān</v>
      </c>
      <c r="EF24" t="str">
        <v>Aichi</v>
      </c>
      <c r="EH24" t="str">
        <v>Atyraū oblysy</v>
      </c>
      <c r="EI24" t="str">
        <v>Makueni</v>
      </c>
      <c r="ET24" t="str">
        <v>Libya</v>
      </c>
      <c r="FC24" t="str">
        <v>Kirkop</v>
      </c>
      <c r="FG24" t="str">
        <v>Quintana Roo</v>
      </c>
      <c r="FI24" t="str">
        <v>Leova</v>
      </c>
      <c r="FK24" t="str">
        <v>Mongolia</v>
      </c>
      <c r="FL24" t="str">
        <v>Petnjica</v>
      </c>
      <c r="FW24" t="str">
        <v>Katsina</v>
      </c>
      <c r="FX24" t="str">
        <v>Debrca</v>
      </c>
      <c r="GE24" t="str">
        <v>Papua New Guinea</v>
      </c>
      <c r="GG24" t="str">
        <v>San Martín</v>
      </c>
      <c r="GL24" t="str">
        <v>Harghita</v>
      </c>
      <c r="GM24" t="str">
        <v>Kamchatskiy kray</v>
      </c>
      <c r="GX24" t="str">
        <v>Pirotski okrug</v>
      </c>
      <c r="GY24" t="str">
        <v>Takamaka</v>
      </c>
      <c r="HC24" t="str">
        <v>Domžale</v>
      </c>
      <c r="HM24" t="str">
        <v>Vaud</v>
      </c>
      <c r="HO24" t="str">
        <v>Taiwan</v>
      </c>
      <c r="HQ24" t="str">
        <v>Singida</v>
      </c>
      <c r="HR24" t="str">
        <v>Ubon Ratchathani</v>
      </c>
      <c r="HW24" t="str">
        <v>Médenine</v>
      </c>
      <c r="HX24" t="str">
        <v>Elazığ</v>
      </c>
      <c r="IB24" t="str">
        <v>Cherkaska oblast</v>
      </c>
      <c r="IF24" t="str">
        <v>Minnesota</v>
      </c>
      <c r="IJ24" t="str">
        <v>La Guaira</v>
      </c>
      <c r="IK24" t="str">
        <v>Bình Định</v>
      </c>
      <c r="IM24" t="str">
        <v>Yemen</v>
      </c>
      <c r="KO24" t="s">
        <v>2465</v>
      </c>
      <c r="KQ24" t="s">
        <v>2466</v>
      </c>
      <c r="KR24" s="4" t="s">
        <v>2467</v>
      </c>
    </row>
    <row r="25" spans="13:304">
      <c r="M25" t="s">
        <v>2468</v>
      </c>
      <c r="N25" t="s">
        <v>2469</v>
      </c>
      <c r="O25" s="4" t="str">
        <f t="shared" si="1"/>
        <v>PR0023-Printing</v>
      </c>
      <c r="P25" t="s">
        <v>2470</v>
      </c>
      <c r="Q25" t="s">
        <v>2471</v>
      </c>
      <c r="R25" s="4" t="str">
        <f t="shared" si="2"/>
        <v>PC0024-Toys</v>
      </c>
      <c r="S25" t="s">
        <v>2472</v>
      </c>
      <c r="T25" t="s">
        <v>2473</v>
      </c>
      <c r="U25" s="4" t="str">
        <f t="shared" si="3"/>
        <v>PD0024-Bags, handbags, totes, pouches</v>
      </c>
      <c r="V25" t="s">
        <v>2474</v>
      </c>
      <c r="W25" t="s">
        <v>2475</v>
      </c>
      <c r="X25" s="4" t="str">
        <f t="shared" si="4"/>
        <v>RM0021-In-conversion cashmere</v>
      </c>
      <c r="Y25" s="4" t="s">
        <v>2476</v>
      </c>
      <c r="AB25" t="str">
        <v>2.2.6.1</v>
      </c>
      <c r="AG25" t="str">
        <v>2.2.6.1</v>
      </c>
      <c r="AH25" t="str">
        <v>5.3.5</v>
      </c>
      <c r="AR25" t="s">
        <v>2477</v>
      </c>
      <c r="AS25" s="4" t="s">
        <v>1836</v>
      </c>
      <c r="AT25" t="s">
        <v>2478</v>
      </c>
      <c r="AU25" t="s">
        <v>2479</v>
      </c>
      <c r="AV25" t="s">
        <v>1818</v>
      </c>
      <c r="AX25" t="str">
        <v>Nuristan</v>
      </c>
      <c r="AZ25" t="str">
        <v>Guelma</v>
      </c>
      <c r="BD25" t="str">
        <v>Santa Cruz</v>
      </c>
      <c r="BH25" t="str">
        <v>Ismailli</v>
      </c>
      <c r="BI25" t="str">
        <v>North Andros</v>
      </c>
      <c r="BV25" t="str">
        <v>Santa Catarina</v>
      </c>
      <c r="BX25" t="str">
        <v>Stara Zagora</v>
      </c>
      <c r="CB25" t="str">
        <v>Kandaal</v>
      </c>
      <c r="CF25" t="str">
        <v>Chad</v>
      </c>
      <c r="CH25" t="str">
        <v>Shanxi Sheng</v>
      </c>
      <c r="CI25" t="str">
        <v>Putumayo</v>
      </c>
      <c r="CK25" t="str">
        <v>Tanganyika</v>
      </c>
      <c r="CW25" t="str">
        <v>Zamora Chinchipe</v>
      </c>
      <c r="CX25" t="str">
        <v>Al Sharqia</v>
      </c>
      <c r="DP25" t="str">
        <v>Alta Verapaz</v>
      </c>
      <c r="DV25" t="str">
        <v>Zalaegerszeg</v>
      </c>
      <c r="DX25" t="str">
        <v>Tamil Nādu</v>
      </c>
      <c r="DZ25" t="str">
        <v>Tehrān</v>
      </c>
      <c r="EF25" t="str">
        <v>Mie</v>
      </c>
      <c r="EH25" t="str">
        <v>Qaraghandy oblysy</v>
      </c>
      <c r="EI25" t="str">
        <v>Mandera</v>
      </c>
      <c r="FC25" t="str">
        <v>Lija</v>
      </c>
      <c r="FG25" t="str">
        <v>Sinaloa</v>
      </c>
      <c r="FI25" t="str">
        <v>Nisporeni</v>
      </c>
      <c r="FL25" t="str">
        <v>Tuzi</v>
      </c>
      <c r="FW25" t="str">
        <v>Kwara</v>
      </c>
      <c r="FX25" t="str">
        <v>Kičevo</v>
      </c>
      <c r="GG25" t="str">
        <v>Tacna</v>
      </c>
      <c r="GL25" t="str">
        <v>Ilfov</v>
      </c>
      <c r="GM25" t="str">
        <v>Khabarovskiy kray</v>
      </c>
      <c r="GX25" t="str">
        <v>Jablanički okrug</v>
      </c>
      <c r="GY25" t="str">
        <v>Les Mamelles</v>
      </c>
      <c r="HC25" t="str">
        <v>Dornava</v>
      </c>
      <c r="HM25" t="str">
        <v>Valais</v>
      </c>
      <c r="HQ25" t="str">
        <v>Tabora</v>
      </c>
      <c r="HR25" t="str">
        <v>Yasothon</v>
      </c>
      <c r="HW25" t="str">
        <v>Tataouine</v>
      </c>
      <c r="HX25" t="str">
        <v>Erzincan</v>
      </c>
      <c r="IB25" t="str">
        <v>Chernihivska oblast</v>
      </c>
      <c r="IF25" t="str">
        <v>Missouri</v>
      </c>
      <c r="IJ25" t="str">
        <v>Delta Amacuro</v>
      </c>
      <c r="IK25" t="str">
        <v>Phú Yên</v>
      </c>
      <c r="KO25" t="s">
        <v>2480</v>
      </c>
      <c r="KP25" t="s">
        <v>2481</v>
      </c>
      <c r="KQ25" t="s">
        <v>2482</v>
      </c>
      <c r="KR25" s="4" t="s">
        <v>2483</v>
      </c>
    </row>
    <row r="26" spans="13:304">
      <c r="M26" t="s">
        <v>2484</v>
      </c>
      <c r="N26" t="s">
        <v>2485</v>
      </c>
      <c r="O26" s="4" t="str">
        <f t="shared" si="1"/>
        <v>PR0024-Pulp making</v>
      </c>
      <c r="P26" t="s">
        <v>2486</v>
      </c>
      <c r="Q26" t="s">
        <v>2487</v>
      </c>
      <c r="R26" s="4" t="str">
        <f t="shared" si="2"/>
        <v>PC0025-Dyed fabrics</v>
      </c>
      <c r="S26" t="s">
        <v>2488</v>
      </c>
      <c r="T26" t="s">
        <v>2489</v>
      </c>
      <c r="U26" s="4" t="str">
        <f t="shared" si="3"/>
        <v>PD0025-Luggage, suitcases</v>
      </c>
      <c r="V26" t="s">
        <v>2490</v>
      </c>
      <c r="W26" t="s">
        <v>2491</v>
      </c>
      <c r="X26" s="4" t="str">
        <f t="shared" si="4"/>
        <v>RM0022-Organic cashmere</v>
      </c>
      <c r="Y26" s="4" t="s">
        <v>2492</v>
      </c>
      <c r="AB26" t="str">
        <v>2.2.7.1</v>
      </c>
      <c r="AG26" t="str">
        <v>2.2.7.1</v>
      </c>
      <c r="AH26" t="str">
        <v>5.3.6</v>
      </c>
      <c r="AR26" t="s">
        <v>2493</v>
      </c>
      <c r="AS26" s="4" t="s">
        <v>2023</v>
      </c>
      <c r="AT26" t="s">
        <v>2494</v>
      </c>
      <c r="AU26" t="s">
        <v>2495</v>
      </c>
      <c r="AV26" t="s">
        <v>1818</v>
      </c>
      <c r="AX26" t="str">
        <v>Panjshir</v>
      </c>
      <c r="AZ26" t="str">
        <v>Constantine</v>
      </c>
      <c r="BH26" t="str">
        <v>Jabrayil</v>
      </c>
      <c r="BI26" t="str">
        <v>Rum Cay</v>
      </c>
      <c r="BV26" t="str">
        <v>Sergipe</v>
      </c>
      <c r="BX26" t="str">
        <v>Targovishte</v>
      </c>
      <c r="CB26" t="str">
        <v>Kaoh KOng</v>
      </c>
      <c r="CH26" t="str">
        <v>Yunnan Sheng</v>
      </c>
      <c r="CI26" t="str">
        <v>Quindío</v>
      </c>
      <c r="CK26" t="str">
        <v>Tshopo</v>
      </c>
      <c r="CW26" t="str">
        <v>Ecuador</v>
      </c>
      <c r="CX26" t="str">
        <v>North Sinai</v>
      </c>
      <c r="DP26" t="str">
        <v>Baja Verapaz</v>
      </c>
      <c r="DV26" t="str">
        <v>Baranya</v>
      </c>
      <c r="DX26" t="str">
        <v>Tripura</v>
      </c>
      <c r="DZ26" t="str">
        <v>Ardabīl</v>
      </c>
      <c r="EF26" t="str">
        <v>Shiga</v>
      </c>
      <c r="EH26" t="str">
        <v>Qostanay oblysy</v>
      </c>
      <c r="EI26" t="str">
        <v>Marsabit</v>
      </c>
      <c r="FC26" t="str">
        <v>Luqa</v>
      </c>
      <c r="FG26" t="str">
        <v>San Luis Potosí</v>
      </c>
      <c r="FI26" t="str">
        <v>Ocnița</v>
      </c>
      <c r="FL26" t="str">
        <v>Montenegro</v>
      </c>
      <c r="FW26" t="str">
        <v>Lagos</v>
      </c>
      <c r="FX26" t="str">
        <v>Makedonski Brod</v>
      </c>
      <c r="GG26" t="str">
        <v>Tumbes</v>
      </c>
      <c r="GL26" t="str">
        <v>Ialomița</v>
      </c>
      <c r="GM26" t="str">
        <v>Krasnodarskiy kray</v>
      </c>
      <c r="GX26" t="str">
        <v>Pčinjski okrug</v>
      </c>
      <c r="GY26" t="str">
        <v>Roche Caiman</v>
      </c>
      <c r="HC26" t="str">
        <v>Dravograd</v>
      </c>
      <c r="HM26" t="str">
        <v>Zug</v>
      </c>
      <c r="HQ26" t="str">
        <v>Tanga</v>
      </c>
      <c r="HR26" t="str">
        <v>Chaiyaphum</v>
      </c>
      <c r="HW26" t="str">
        <v>Tunisia</v>
      </c>
      <c r="HX26" t="str">
        <v>Erzurum</v>
      </c>
      <c r="IB26" t="str">
        <v>Chernivetska oblast</v>
      </c>
      <c r="IF26" t="str">
        <v>Mississippi</v>
      </c>
      <c r="IJ26" t="str">
        <v>Amazonas</v>
      </c>
      <c r="IK26" t="str">
        <v>Đắk Lắk</v>
      </c>
      <c r="KO26" t="s">
        <v>2496</v>
      </c>
      <c r="KR26" s="4" t="s">
        <v>2497</v>
      </c>
    </row>
    <row r="27" spans="13:304">
      <c r="M27" t="s">
        <v>2498</v>
      </c>
      <c r="N27" t="s">
        <v>2499</v>
      </c>
      <c r="O27" s="4" t="str">
        <f t="shared" si="1"/>
        <v>PR0025-Retail sales</v>
      </c>
      <c r="P27" t="s">
        <v>2500</v>
      </c>
      <c r="Q27" t="s">
        <v>2501</v>
      </c>
      <c r="R27" s="4" t="str">
        <f t="shared" si="2"/>
        <v>PC0026-Greige fabrics</v>
      </c>
      <c r="S27" t="s">
        <v>2502</v>
      </c>
      <c r="T27" t="s">
        <v>2503</v>
      </c>
      <c r="U27" s="4" t="str">
        <f t="shared" si="3"/>
        <v>PD0026-Gloves, mittens, hand covering</v>
      </c>
      <c r="V27" t="s">
        <v>2504</v>
      </c>
      <c r="W27" t="s">
        <v>2505</v>
      </c>
      <c r="X27" s="4" t="str">
        <f t="shared" si="4"/>
        <v>RM0023-Recycled pre/post-consumer cashmere</v>
      </c>
      <c r="Y27" s="4" t="s">
        <v>2506</v>
      </c>
      <c r="AB27" t="str">
        <v>2.2.8.1</v>
      </c>
      <c r="AG27" t="str">
        <v>2.2.8.1</v>
      </c>
      <c r="AH27" t="str">
        <v>5.3.7</v>
      </c>
      <c r="AR27" t="s">
        <v>2507</v>
      </c>
      <c r="AS27" s="4" t="s">
        <v>1837</v>
      </c>
      <c r="AT27" t="s">
        <v>2508</v>
      </c>
      <c r="AU27" t="s">
        <v>2509</v>
      </c>
      <c r="AV27" t="s">
        <v>1818</v>
      </c>
      <c r="AX27" t="str">
        <v>Parwan</v>
      </c>
      <c r="AZ27" t="str">
        <v>Médéa</v>
      </c>
      <c r="BH27" t="str">
        <v>Jalilabad</v>
      </c>
      <c r="BI27" t="str">
        <v>Ragged Island</v>
      </c>
      <c r="BV27" t="str">
        <v>Sao Paulo</v>
      </c>
      <c r="BX27" t="str">
        <v>Haskovo</v>
      </c>
      <c r="CB27" t="str">
        <v>Cambodia</v>
      </c>
      <c r="CH27" t="str">
        <v>Zhejiang Sheng</v>
      </c>
      <c r="CI27" t="str">
        <v>Risaralda</v>
      </c>
      <c r="CK27" t="str">
        <v>Tshuapa</v>
      </c>
      <c r="CX27" t="str">
        <v>Suez</v>
      </c>
      <c r="DP27" t="str">
        <v>Chimaltenango</v>
      </c>
      <c r="DV27" t="str">
        <v>Békés</v>
      </c>
      <c r="DX27" t="str">
        <v>Uttar Pradesh</v>
      </c>
      <c r="DZ27" t="str">
        <v>Qom</v>
      </c>
      <c r="EF27" t="str">
        <v>Kyoto</v>
      </c>
      <c r="EH27" t="str">
        <v>Qyzylorda oblysy</v>
      </c>
      <c r="EI27" t="str">
        <v>Meru</v>
      </c>
      <c r="FC27" t="str">
        <v>Marsa</v>
      </c>
      <c r="FG27" t="str">
        <v>Sonora</v>
      </c>
      <c r="FI27" t="str">
        <v>Orhei</v>
      </c>
      <c r="FL27" t="str">
        <v>Zeta</v>
      </c>
      <c r="FW27" t="str">
        <v>Nasarawa</v>
      </c>
      <c r="FX27" t="str">
        <v>Ohrid</v>
      </c>
      <c r="GG27" t="str">
        <v>Ucayali</v>
      </c>
      <c r="GL27" t="str">
        <v>Iași</v>
      </c>
      <c r="GM27" t="str">
        <v>Krasnoyarskiy kray</v>
      </c>
      <c r="GX27" t="str">
        <v>Kosovski okrug</v>
      </c>
      <c r="GY27" t="str">
        <v>Ile Perseverance I</v>
      </c>
      <c r="HC27" t="str">
        <v>Duplek</v>
      </c>
      <c r="HM27" t="str">
        <v>Zürich</v>
      </c>
      <c r="HQ27" t="str">
        <v>Manyara</v>
      </c>
      <c r="HR27" t="str">
        <v>Amnat Charoen</v>
      </c>
      <c r="HX27" t="str">
        <v>Eskişehir</v>
      </c>
      <c r="IB27" t="str">
        <v>Kyiv</v>
      </c>
      <c r="IF27" t="str">
        <v>Montana</v>
      </c>
      <c r="IJ27" t="str">
        <v>Venezuela</v>
      </c>
      <c r="IK27" t="str">
        <v>Khánh Hòa</v>
      </c>
      <c r="KO27" t="s">
        <v>2510</v>
      </c>
      <c r="KR27" s="4" t="s">
        <v>2511</v>
      </c>
    </row>
    <row r="28" spans="13:304">
      <c r="M28" t="s">
        <v>2512</v>
      </c>
      <c r="N28" t="s">
        <v>2513</v>
      </c>
      <c r="O28" s="4" t="str">
        <f t="shared" si="1"/>
        <v>PR0026-Slaughtering</v>
      </c>
      <c r="P28" t="s">
        <v>2514</v>
      </c>
      <c r="Q28" t="s">
        <v>2515</v>
      </c>
      <c r="R28" s="4" t="str">
        <f t="shared" si="2"/>
        <v>PC0027-Undyed fabrics</v>
      </c>
      <c r="S28" t="s">
        <v>2516</v>
      </c>
      <c r="T28" t="s">
        <v>2517</v>
      </c>
      <c r="U28" s="4" t="str">
        <f t="shared" si="3"/>
        <v>PD0027-Neckties, bow ties, cravats</v>
      </c>
      <c r="V28" t="s">
        <v>2518</v>
      </c>
      <c r="W28" t="s">
        <v>2519</v>
      </c>
      <c r="X28" s="4" t="str">
        <f t="shared" si="4"/>
        <v>RM0024-Recycled pre-consumer cashmere</v>
      </c>
      <c r="Y28" s="4" t="s">
        <v>2520</v>
      </c>
      <c r="AB28" t="str">
        <v>2.3.1.1</v>
      </c>
      <c r="AG28" t="str">
        <v>2.3.1.1</v>
      </c>
      <c r="AH28" t="str">
        <v>5.3.8</v>
      </c>
      <c r="AR28" t="s">
        <v>2521</v>
      </c>
      <c r="AS28" s="4" t="s">
        <v>1838</v>
      </c>
      <c r="AT28" t="s">
        <v>2522</v>
      </c>
      <c r="AU28" t="s">
        <v>2523</v>
      </c>
      <c r="AV28" t="s">
        <v>1818</v>
      </c>
      <c r="AX28" t="str">
        <v>Paktia</v>
      </c>
      <c r="AZ28" t="str">
        <v>Mostaganem</v>
      </c>
      <c r="BH28" t="str">
        <v>Julfa</v>
      </c>
      <c r="BI28" t="str">
        <v>South Andros</v>
      </c>
      <c r="BV28" t="str">
        <v>Tocantins</v>
      </c>
      <c r="BX28" t="str">
        <v>Shumen</v>
      </c>
      <c r="CH28" t="str">
        <v>Guangxi Zhuangzu Zizhiqu</v>
      </c>
      <c r="CI28" t="str">
        <v>Santander</v>
      </c>
      <c r="CK28" t="str">
        <v>Congo, Democratic Republic of the</v>
      </c>
      <c r="CX28" t="str">
        <v>New Valley</v>
      </c>
      <c r="DP28" t="str">
        <v>Chiquimula</v>
      </c>
      <c r="DV28" t="str">
        <v>Bács-Kiskun</v>
      </c>
      <c r="DX28" t="str">
        <v>Uttarākhand</v>
      </c>
      <c r="DZ28" t="str">
        <v>Qazvīn</v>
      </c>
      <c r="EF28" t="str">
        <v>Osaka</v>
      </c>
      <c r="EH28" t="str">
        <v>Mangghystaū oblysy</v>
      </c>
      <c r="EI28" t="str">
        <v>Migori</v>
      </c>
      <c r="FC28" t="str">
        <v>Marsaskala</v>
      </c>
      <c r="FG28" t="str">
        <v>Tabasco</v>
      </c>
      <c r="FI28" t="str">
        <v>Rezina</v>
      </c>
      <c r="FW28" t="str">
        <v>Niger</v>
      </c>
      <c r="FX28" t="str">
        <v>Plasnica</v>
      </c>
      <c r="GL28" t="str">
        <v>Mehedinți</v>
      </c>
      <c r="GM28" t="str">
        <v>Permskiy kray</v>
      </c>
      <c r="GX28" t="str">
        <v>Pećki okrug</v>
      </c>
      <c r="GY28" t="str">
        <v>Ile Perseverance II</v>
      </c>
      <c r="HC28" t="str">
        <v>Gorenja vas-Poljane</v>
      </c>
      <c r="HM28" t="str">
        <v>Switzerland</v>
      </c>
      <c r="HQ28" t="str">
        <v>Geita</v>
      </c>
      <c r="HR28" t="str">
        <v>Bueng Kan</v>
      </c>
      <c r="HX28" t="str">
        <v>Gaziantep</v>
      </c>
      <c r="IB28" t="str">
        <v>Sevastopol</v>
      </c>
      <c r="IF28" t="str">
        <v>North Carolina</v>
      </c>
      <c r="IK28" t="str">
        <v>Lâm Đồng</v>
      </c>
      <c r="KO28" t="s">
        <v>2524</v>
      </c>
      <c r="KR28" s="4" t="s">
        <v>2525</v>
      </c>
    </row>
    <row r="29" spans="13:304">
      <c r="M29" t="s">
        <v>2526</v>
      </c>
      <c r="N29" t="s">
        <v>2527</v>
      </c>
      <c r="O29" s="4" t="str">
        <f t="shared" si="1"/>
        <v>PR0027-Spinning</v>
      </c>
      <c r="P29" t="s">
        <v>2528</v>
      </c>
      <c r="Q29" t="s">
        <v>2529</v>
      </c>
      <c r="R29" s="4" t="str">
        <f t="shared" si="2"/>
        <v>PC0039-Printed fabrics</v>
      </c>
      <c r="S29" t="s">
        <v>2530</v>
      </c>
      <c r="T29" t="s">
        <v>2531</v>
      </c>
      <c r="U29" s="4" t="str">
        <f t="shared" si="3"/>
        <v>PD0028-Scarves, shawls, veils</v>
      </c>
      <c r="V29" t="s">
        <v>2532</v>
      </c>
      <c r="W29" t="s">
        <v>2533</v>
      </c>
      <c r="X29" s="4" t="str">
        <f t="shared" si="4"/>
        <v>RM0025-Recycled post-consumer cashmere</v>
      </c>
      <c r="Y29" s="4" t="s">
        <v>2534</v>
      </c>
      <c r="AB29" t="str">
        <v>2.3.2.1</v>
      </c>
      <c r="AG29" t="str">
        <v>2.3.2.1</v>
      </c>
      <c r="AH29" t="str">
        <v>5.3.10</v>
      </c>
      <c r="AR29" t="s">
        <v>2535</v>
      </c>
      <c r="AS29" s="4" t="s">
        <v>1839</v>
      </c>
      <c r="AT29" t="s">
        <v>2536</v>
      </c>
      <c r="AU29" t="s">
        <v>2537</v>
      </c>
      <c r="AV29" t="s">
        <v>1818</v>
      </c>
      <c r="AX29" t="str">
        <v>Paktika</v>
      </c>
      <c r="AZ29" t="str">
        <v>M'sila</v>
      </c>
      <c r="BH29" t="str">
        <v>Kalbajar</v>
      </c>
      <c r="BI29" t="str">
        <v>South Eleuthera</v>
      </c>
      <c r="BX29" t="str">
        <v>Yambol</v>
      </c>
      <c r="CH29" t="str">
        <v>Nei Mongol Zizhiqu</v>
      </c>
      <c r="CI29" t="str">
        <v>San Andrés, Providencia y Santa Catalina</v>
      </c>
      <c r="DP29" t="str">
        <v>Escuintla</v>
      </c>
      <c r="DV29" t="str">
        <v>Borsod-Abaúj-Zemplén</v>
      </c>
      <c r="DX29" t="str">
        <v>West Bengal</v>
      </c>
      <c r="DZ29" t="str">
        <v>Golestān</v>
      </c>
      <c r="EF29" t="str">
        <v>Hyogo</v>
      </c>
      <c r="EH29" t="str">
        <v>Pavlodar oblysy</v>
      </c>
      <c r="EI29" t="str">
        <v>Mombasa</v>
      </c>
      <c r="FC29" t="str">
        <v>Marsaxlokk</v>
      </c>
      <c r="FG29" t="str">
        <v>Tamaulipas</v>
      </c>
      <c r="FI29" t="str">
        <v>Rîșcani</v>
      </c>
      <c r="FW29" t="str">
        <v>Ogun</v>
      </c>
      <c r="FX29" t="str">
        <v>Struga</v>
      </c>
      <c r="GL29" t="str">
        <v>Maramureș</v>
      </c>
      <c r="GM29" t="str">
        <v>Primorskiy kray</v>
      </c>
      <c r="GX29" t="str">
        <v>Prizrenski okrug</v>
      </c>
      <c r="GY29" t="str">
        <v>Seychelles</v>
      </c>
      <c r="HC29" t="str">
        <v>Gorišnica</v>
      </c>
      <c r="HQ29" t="str">
        <v>Katavi</v>
      </c>
      <c r="HR29" t="str">
        <v>Nong Bua Lam Phu</v>
      </c>
      <c r="HX29" t="str">
        <v>Giresun</v>
      </c>
      <c r="IB29" t="str">
        <v>Ukraine</v>
      </c>
      <c r="IF29" t="str">
        <v>North Dakota</v>
      </c>
      <c r="IK29" t="str">
        <v>Ninh Thuận</v>
      </c>
      <c r="KO29" t="s">
        <v>2538</v>
      </c>
      <c r="KR29" s="4" t="s">
        <v>2539</v>
      </c>
    </row>
    <row r="30" spans="13:304">
      <c r="M30" t="s">
        <v>2540</v>
      </c>
      <c r="N30" t="s">
        <v>2541</v>
      </c>
      <c r="O30" s="4" t="str">
        <f t="shared" si="1"/>
        <v>PR0028-Tanning</v>
      </c>
      <c r="P30" t="s">
        <v>2542</v>
      </c>
      <c r="Q30" t="s">
        <v>2543</v>
      </c>
      <c r="R30" s="4" t="str">
        <f t="shared" si="2"/>
        <v>PC0028-Fabrics</v>
      </c>
      <c r="S30" t="s">
        <v>2544</v>
      </c>
      <c r="T30" t="s">
        <v>2545</v>
      </c>
      <c r="U30" s="4" t="str">
        <f t="shared" si="3"/>
        <v>PD0029-Handkerchiefs</v>
      </c>
      <c r="V30" t="s">
        <v>2546</v>
      </c>
      <c r="W30" t="s">
        <v>2547</v>
      </c>
      <c r="X30" s="4" t="str">
        <f t="shared" si="4"/>
        <v>RM0305-Content claim cashmere - SFA</v>
      </c>
      <c r="Y30" s="4" t="s">
        <v>2548</v>
      </c>
      <c r="AB30" t="str">
        <v>2.3.3.1</v>
      </c>
      <c r="AG30" t="str">
        <v>2.3.3.1</v>
      </c>
      <c r="AH30" t="str">
        <v>5.3.11</v>
      </c>
      <c r="AR30" t="s">
        <v>2549</v>
      </c>
      <c r="AS30" s="4" t="s">
        <v>1840</v>
      </c>
      <c r="AT30" t="s">
        <v>2550</v>
      </c>
      <c r="AU30" t="s">
        <v>2551</v>
      </c>
      <c r="AV30" t="s">
        <v>1818</v>
      </c>
      <c r="AX30" t="str">
        <v>Samangan</v>
      </c>
      <c r="AZ30" t="str">
        <v>Mascara</v>
      </c>
      <c r="BH30" t="str">
        <v>Kangarli</v>
      </c>
      <c r="BI30" t="str">
        <v>South Abaco</v>
      </c>
      <c r="BX30" t="str">
        <v>Bulgaria</v>
      </c>
      <c r="CH30" t="str">
        <v>Ningxia Huizu Zizhiqu</v>
      </c>
      <c r="CI30" t="str">
        <v>Sucre</v>
      </c>
      <c r="DP30" t="str">
        <v>Guatemala</v>
      </c>
      <c r="DV30" t="str">
        <v>Csongrád</v>
      </c>
      <c r="DX30" t="str">
        <v>Andaman and Nicobar Islands</v>
      </c>
      <c r="DZ30" t="str">
        <v>Khorāsān-e Shomālī</v>
      </c>
      <c r="EF30" t="str">
        <v>Nara</v>
      </c>
      <c r="EH30" t="str">
        <v>Soltüstik Qazaqstan oblysy</v>
      </c>
      <c r="EI30" t="str">
        <v>Murang'a</v>
      </c>
      <c r="FC30" t="str">
        <v>Mdina</v>
      </c>
      <c r="FG30" t="str">
        <v>Tlaxcala</v>
      </c>
      <c r="FI30" t="str">
        <v>Șoldănești</v>
      </c>
      <c r="FW30" t="str">
        <v>Ondo</v>
      </c>
      <c r="FX30" t="str">
        <v>Centar Župa</v>
      </c>
      <c r="GL30" t="str">
        <v>Mureș</v>
      </c>
      <c r="GM30" t="str">
        <v>Stavropol'skiy kray</v>
      </c>
      <c r="GX30" t="str">
        <v>Kosovsko-Mitrovački okrug</v>
      </c>
      <c r="HC30" t="str">
        <v>Gornja Radgona</v>
      </c>
      <c r="HQ30" t="str">
        <v>Njombe</v>
      </c>
      <c r="HR30" t="str">
        <v>Khon Kaen</v>
      </c>
      <c r="HX30" t="str">
        <v>Gümüşhane</v>
      </c>
      <c r="IF30" t="str">
        <v>Nebraska</v>
      </c>
      <c r="IK30" t="str">
        <v>Tây Ninh</v>
      </c>
      <c r="KO30" t="s">
        <v>2552</v>
      </c>
      <c r="KQ30" t="s">
        <v>2553</v>
      </c>
      <c r="KR30" s="4" t="s">
        <v>2554</v>
      </c>
    </row>
    <row r="31" spans="13:304">
      <c r="M31" t="s">
        <v>2555</v>
      </c>
      <c r="N31" t="s">
        <v>2556</v>
      </c>
      <c r="O31" s="4" t="str">
        <f t="shared" si="1"/>
        <v>PR0029-Top making</v>
      </c>
      <c r="P31" t="s">
        <v>2557</v>
      </c>
      <c r="Q31" t="s">
        <v>2558</v>
      </c>
      <c r="R31" s="4" t="str">
        <f t="shared" si="2"/>
        <v>PC0029-Dyed yarns</v>
      </c>
      <c r="S31" t="s">
        <v>2559</v>
      </c>
      <c r="T31" t="s">
        <v>2560</v>
      </c>
      <c r="U31" s="4" t="str">
        <f t="shared" si="3"/>
        <v>PD0030-Hats, caps, head coverings</v>
      </c>
      <c r="V31" t="s">
        <v>2561</v>
      </c>
      <c r="W31" t="s">
        <v>2562</v>
      </c>
      <c r="X31" s="4" t="str">
        <f t="shared" si="4"/>
        <v>RM0403-Recycled pre-consumer organic cashmere</v>
      </c>
      <c r="Y31" s="4" t="s">
        <v>2563</v>
      </c>
      <c r="AB31" t="str">
        <v>2.3.5.1</v>
      </c>
      <c r="AG31" t="str">
        <v>2.3.5.1</v>
      </c>
      <c r="AH31" t="str">
        <v>5.3.12</v>
      </c>
      <c r="AR31" t="s">
        <v>2564</v>
      </c>
      <c r="AS31" s="4" t="s">
        <v>1841</v>
      </c>
      <c r="AT31" t="s">
        <v>2565</v>
      </c>
      <c r="AU31" t="s">
        <v>2566</v>
      </c>
      <c r="AV31" t="s">
        <v>1818</v>
      </c>
      <c r="AX31" t="str">
        <v>Sar-e Pol</v>
      </c>
      <c r="AZ31" t="str">
        <v>Ouargla</v>
      </c>
      <c r="BH31" t="str">
        <v>Khachmaz</v>
      </c>
      <c r="BI31" t="str">
        <v>San Salvador</v>
      </c>
      <c r="CH31" t="str">
        <v>Xinjiang Uygur Zizhiqu</v>
      </c>
      <c r="CI31" t="str">
        <v>Tolima</v>
      </c>
      <c r="DP31" t="str">
        <v>Huehuetenango</v>
      </c>
      <c r="DV31" t="str">
        <v>Fejér</v>
      </c>
      <c r="DX31" t="str">
        <v>Chandīgarh</v>
      </c>
      <c r="DZ31" t="str">
        <v>Khorāsān-e Jonūbī</v>
      </c>
      <c r="EF31" t="str">
        <v>Wakayama</v>
      </c>
      <c r="EH31" t="str">
        <v>Shymkent</v>
      </c>
      <c r="EI31" t="str">
        <v>Nairobi City</v>
      </c>
      <c r="FC31" t="str">
        <v>Mellieħa</v>
      </c>
      <c r="FG31" t="str">
        <v>Veracruz de Ignacio de la Llave</v>
      </c>
      <c r="FI31" t="str">
        <v>Sîngerei</v>
      </c>
      <c r="FW31" t="str">
        <v>Osun</v>
      </c>
      <c r="FX31" t="str">
        <v>Bogdanci</v>
      </c>
      <c r="GL31" t="str">
        <v>Neamț</v>
      </c>
      <c r="GM31" t="str">
        <v>Zabaykal'skiy kray</v>
      </c>
      <c r="GX31" t="str">
        <v>Kosovsko-Pomoravski okrug</v>
      </c>
      <c r="HC31" t="str">
        <v>Gornji Grad</v>
      </c>
      <c r="HQ31" t="str">
        <v>Simiyu</v>
      </c>
      <c r="HR31" t="str">
        <v>Udon Thani</v>
      </c>
      <c r="HX31" t="str">
        <v>Hakkâri</v>
      </c>
      <c r="IF31" t="str">
        <v>New Hampshire</v>
      </c>
      <c r="IK31" t="str">
        <v>Đồng Nai</v>
      </c>
      <c r="KO31" t="s">
        <v>2567</v>
      </c>
      <c r="KR31" s="4" t="s">
        <v>2568</v>
      </c>
    </row>
    <row r="32" spans="13:304">
      <c r="M32" t="s">
        <v>2569</v>
      </c>
      <c r="N32" t="s">
        <v>2570</v>
      </c>
      <c r="O32" s="4" t="str">
        <f t="shared" si="1"/>
        <v>PR0030-Trading</v>
      </c>
      <c r="P32" t="s">
        <v>2571</v>
      </c>
      <c r="Q32" t="s">
        <v>2572</v>
      </c>
      <c r="R32" s="4" t="str">
        <f t="shared" si="2"/>
        <v>PC0030-Greige yarns</v>
      </c>
      <c r="S32" t="s">
        <v>2573</v>
      </c>
      <c r="T32" t="s">
        <v>2574</v>
      </c>
      <c r="U32" s="4" t="str">
        <f t="shared" si="3"/>
        <v>PD0031-Belts</v>
      </c>
      <c r="V32" t="s">
        <v>2575</v>
      </c>
      <c r="W32" t="s">
        <v>2576</v>
      </c>
      <c r="X32" s="4" t="str">
        <f t="shared" si="4"/>
        <v>RM0026-Down</v>
      </c>
      <c r="Y32" s="4" t="s">
        <v>2577</v>
      </c>
      <c r="AB32" t="str">
        <v>2.3.6.1</v>
      </c>
      <c r="AG32" t="str">
        <v>2.3.6.1</v>
      </c>
      <c r="AH32" t="str">
        <v>5.3.13</v>
      </c>
      <c r="AR32" t="s">
        <v>2578</v>
      </c>
      <c r="AS32" s="4" t="s">
        <v>2024</v>
      </c>
      <c r="AT32" t="s">
        <v>2579</v>
      </c>
      <c r="AU32" t="s">
        <v>2580</v>
      </c>
      <c r="AV32" t="s">
        <v>1818</v>
      </c>
      <c r="AX32" t="str">
        <v>Takhar</v>
      </c>
      <c r="AZ32" t="str">
        <v>Oran</v>
      </c>
      <c r="BH32" t="str">
        <v>Khizi</v>
      </c>
      <c r="BI32" t="str">
        <v>Spanish Wells</v>
      </c>
      <c r="CH32" t="str">
        <v>Xizang Zizhiqu</v>
      </c>
      <c r="CI32" t="str">
        <v>Valle del Cauca</v>
      </c>
      <c r="DP32" t="str">
        <v>Izabal</v>
      </c>
      <c r="DV32" t="str">
        <v>Győr-Moson-Sopron</v>
      </c>
      <c r="DX32" t="str">
        <v>Dādra and Nagar Haveli and Damān and Diu</v>
      </c>
      <c r="DZ32" t="str">
        <v>Alborz</v>
      </c>
      <c r="EF32" t="str">
        <v>Tottori</v>
      </c>
      <c r="EH32" t="str">
        <v>Shyghys Qazaqstan oblysy</v>
      </c>
      <c r="EI32" t="str">
        <v>Nakuru</v>
      </c>
      <c r="FC32" t="str">
        <v>Mġarr</v>
      </c>
      <c r="FG32" t="str">
        <v>Yucatán</v>
      </c>
      <c r="FI32" t="str">
        <v>Soroca</v>
      </c>
      <c r="FW32" t="str">
        <v>Oyo</v>
      </c>
      <c r="FX32" t="str">
        <v>Bosilovo</v>
      </c>
      <c r="GL32" t="str">
        <v>Olt</v>
      </c>
      <c r="GM32" t="str">
        <v>Amurskaya oblast'</v>
      </c>
      <c r="GX32" t="str">
        <v>Serbia</v>
      </c>
      <c r="HC32" t="str">
        <v>Gornji Petrovci</v>
      </c>
      <c r="HQ32" t="str">
        <v>Songwe</v>
      </c>
      <c r="HR32" t="str">
        <v>Loei</v>
      </c>
      <c r="HX32" t="str">
        <v>Hatay</v>
      </c>
      <c r="IF32" t="str">
        <v>New Jersey</v>
      </c>
      <c r="IK32" t="str">
        <v>Bình Thuận</v>
      </c>
      <c r="KO32" t="s">
        <v>2581</v>
      </c>
      <c r="KR32" s="4" t="s">
        <v>2582</v>
      </c>
    </row>
    <row r="33" spans="13:304">
      <c r="M33" t="s">
        <v>2583</v>
      </c>
      <c r="N33" t="s">
        <v>2584</v>
      </c>
      <c r="O33" s="4" t="str">
        <f t="shared" si="1"/>
        <v>PR0031-Warehousing, distribution of non-final products</v>
      </c>
      <c r="P33" t="s">
        <v>2585</v>
      </c>
      <c r="Q33" t="s">
        <v>2586</v>
      </c>
      <c r="R33" s="4" t="str">
        <f t="shared" si="2"/>
        <v>PC0031-Undyed yarns</v>
      </c>
      <c r="S33" t="s">
        <v>2587</v>
      </c>
      <c r="T33" t="s">
        <v>2588</v>
      </c>
      <c r="U33" s="4" t="str">
        <f t="shared" si="3"/>
        <v>PD0032-Topical products</v>
      </c>
      <c r="V33" t="s">
        <v>2589</v>
      </c>
      <c r="W33" t="s">
        <v>2590</v>
      </c>
      <c r="X33" s="4" t="str">
        <f t="shared" si="4"/>
        <v>RM0027-In-conversion down</v>
      </c>
      <c r="Y33" s="4" t="s">
        <v>2591</v>
      </c>
      <c r="AB33" t="str">
        <v>2.3.7.1</v>
      </c>
      <c r="AG33" t="str">
        <v>2.3.7.1</v>
      </c>
      <c r="AH33" t="str">
        <v>5.3.14</v>
      </c>
      <c r="AR33" t="s">
        <v>2592</v>
      </c>
      <c r="AS33" s="4" t="s">
        <v>1842</v>
      </c>
      <c r="AT33" t="s">
        <v>2593</v>
      </c>
      <c r="AU33" t="s">
        <v>2594</v>
      </c>
      <c r="AV33" t="s">
        <v>1818</v>
      </c>
      <c r="AX33" t="str">
        <v>Urozgan</v>
      </c>
      <c r="AZ33" t="str">
        <v>El Bayadh</v>
      </c>
      <c r="BH33" t="str">
        <v>Khojaly</v>
      </c>
      <c r="BI33" t="str">
        <v>West Grand Bahama</v>
      </c>
      <c r="CI33" t="str">
        <v>Vaupés</v>
      </c>
      <c r="DP33" t="str">
        <v>Jalapa</v>
      </c>
      <c r="DV33" t="str">
        <v>Hajdú-Bihar</v>
      </c>
      <c r="DX33" t="str">
        <v>Delhi</v>
      </c>
      <c r="DZ33" t="str">
        <v>Iran</v>
      </c>
      <c r="EF33" t="str">
        <v>Shimane</v>
      </c>
      <c r="EH33" t="str">
        <v>Türkistan oblysy</v>
      </c>
      <c r="EI33" t="str">
        <v>Nandi</v>
      </c>
      <c r="FC33" t="str">
        <v>Mosta</v>
      </c>
      <c r="FG33" t="str">
        <v>Zacatecas</v>
      </c>
      <c r="FI33" t="str">
        <v>Strășeni</v>
      </c>
      <c r="FW33" t="str">
        <v>Plateau</v>
      </c>
      <c r="FX33" t="str">
        <v>Valandovo</v>
      </c>
      <c r="GL33" t="str">
        <v>Prahova</v>
      </c>
      <c r="GM33" t="str">
        <v>Arkhangel'skaya oblast'</v>
      </c>
      <c r="GX33" t="str">
        <v>Kosovo-Metohija</v>
      </c>
      <c r="HC33" t="str">
        <v>Grosuplje</v>
      </c>
      <c r="HQ33" t="str">
        <v>Tanzania</v>
      </c>
      <c r="HR33" t="str">
        <v>Nong Khai</v>
      </c>
      <c r="HX33" t="str">
        <v>Isparta</v>
      </c>
      <c r="IF33" t="str">
        <v>New Mexico</v>
      </c>
      <c r="IK33" t="str">
        <v>Long An</v>
      </c>
      <c r="KO33" t="s">
        <v>2595</v>
      </c>
      <c r="KR33" s="4" t="s">
        <v>2596</v>
      </c>
    </row>
    <row r="34" spans="13:304">
      <c r="M34" t="s">
        <v>2597</v>
      </c>
      <c r="N34" t="s">
        <v>2598</v>
      </c>
      <c r="O34" s="4" t="str">
        <f t="shared" ref="O34:O53" si="5">_xlfn.TEXTJOIN("-",TRUE,M34,N34)</f>
        <v>PR0032-Washing, laundering</v>
      </c>
      <c r="P34" t="s">
        <v>2599</v>
      </c>
      <c r="Q34" t="s">
        <v>2600</v>
      </c>
      <c r="R34" s="4" t="str">
        <f t="shared" si="2"/>
        <v>PC0032-Tops</v>
      </c>
      <c r="S34" t="s">
        <v>2601</v>
      </c>
      <c r="T34" t="s">
        <v>2602</v>
      </c>
      <c r="U34" s="4" t="str">
        <f t="shared" si="3"/>
        <v>PD0033-Invasive products</v>
      </c>
      <c r="V34" t="s">
        <v>2603</v>
      </c>
      <c r="W34" t="s">
        <v>2604</v>
      </c>
      <c r="X34" s="4" t="str">
        <f t="shared" si="4"/>
        <v>RM0028-Organic down</v>
      </c>
      <c r="AB34" t="str">
        <v>2.3.8.1</v>
      </c>
      <c r="AG34" t="str">
        <v>2.3.8.1</v>
      </c>
      <c r="AH34" t="str">
        <v>5.3.15</v>
      </c>
      <c r="AR34" t="s">
        <v>2605</v>
      </c>
      <c r="AS34" s="4" t="s">
        <v>2025</v>
      </c>
      <c r="AT34" t="s">
        <v>2606</v>
      </c>
      <c r="AU34" t="s">
        <v>2607</v>
      </c>
      <c r="AV34" t="s">
        <v>1818</v>
      </c>
      <c r="AX34" t="str">
        <v>Maidan Wardak</v>
      </c>
      <c r="AZ34" t="str">
        <v>Illizi</v>
      </c>
      <c r="BH34" t="str">
        <v>Khojavend</v>
      </c>
      <c r="BI34" t="str">
        <v>Bahamas</v>
      </c>
      <c r="CI34" t="str">
        <v>Vichada</v>
      </c>
      <c r="DP34" t="str">
        <v>Jutiapa</v>
      </c>
      <c r="DV34" t="str">
        <v>Heves</v>
      </c>
      <c r="DX34" t="str">
        <v>Jammu and Kashmīr</v>
      </c>
      <c r="EF34" t="str">
        <v>Okayama</v>
      </c>
      <c r="EH34" t="str">
        <v>Batys Qazaqstan oblysy</v>
      </c>
      <c r="EI34" t="str">
        <v>Narok</v>
      </c>
      <c r="FC34" t="str">
        <v>Mqabba</v>
      </c>
      <c r="FG34" t="str">
        <v>Mexico</v>
      </c>
      <c r="FI34" t="str">
        <v>Ștefan Vodă</v>
      </c>
      <c r="FW34" t="str">
        <v>Rivers</v>
      </c>
      <c r="FX34" t="str">
        <v>Vasilevo</v>
      </c>
      <c r="GL34" t="str">
        <v>Sibiu</v>
      </c>
      <c r="GM34" t="str">
        <v>Astrakhanskaya oblast'</v>
      </c>
      <c r="GX34" t="str">
        <v>Vojvodina</v>
      </c>
      <c r="HC34" t="str">
        <v>Šalovci</v>
      </c>
      <c r="HR34" t="str">
        <v>Maha Sarakham</v>
      </c>
      <c r="HX34" t="str">
        <v>Mersin</v>
      </c>
      <c r="IF34" t="str">
        <v>Nevada</v>
      </c>
      <c r="IK34" t="str">
        <v>Bà Rịa - Vũng Tàu</v>
      </c>
      <c r="KO34" t="s">
        <v>2608</v>
      </c>
      <c r="KQ34" t="s">
        <v>2609</v>
      </c>
      <c r="KR34" s="4" t="s">
        <v>2610</v>
      </c>
    </row>
    <row r="35" spans="13:304">
      <c r="M35" t="s">
        <v>2611</v>
      </c>
      <c r="N35" t="s">
        <v>2612</v>
      </c>
      <c r="O35" s="4" t="str">
        <f t="shared" si="5"/>
        <v>PR0033-Weaving</v>
      </c>
      <c r="P35" t="s">
        <v>2613</v>
      </c>
      <c r="Q35" t="s">
        <v>2614</v>
      </c>
      <c r="R35" s="4" t="str">
        <f t="shared" si="2"/>
        <v>PC0033-Dyed fibers</v>
      </c>
      <c r="S35" t="s">
        <v>2615</v>
      </c>
      <c r="T35" t="s">
        <v>2616</v>
      </c>
      <c r="U35" s="4" t="str">
        <f t="shared" si="3"/>
        <v>PD0034-Mattresses</v>
      </c>
      <c r="V35" t="s">
        <v>2617</v>
      </c>
      <c r="W35" t="s">
        <v>2618</v>
      </c>
      <c r="X35" s="4" t="str">
        <f t="shared" si="4"/>
        <v>RM0029-Recycled pre/post-consumer down</v>
      </c>
      <c r="AB35" t="str">
        <v>2.3.9.1</v>
      </c>
      <c r="AG35" t="str">
        <v>2.3.9.1</v>
      </c>
      <c r="AH35" t="str">
        <v>5.3.16</v>
      </c>
      <c r="AR35" t="s">
        <v>2619</v>
      </c>
      <c r="AS35" s="4" t="s">
        <v>1843</v>
      </c>
      <c r="AT35" t="s">
        <v>2620</v>
      </c>
      <c r="AU35" t="s">
        <v>2621</v>
      </c>
      <c r="AV35" t="s">
        <v>1818</v>
      </c>
      <c r="AX35" t="str">
        <v>Zabul</v>
      </c>
      <c r="AZ35" t="str">
        <v>Bordj Bou Arréridj</v>
      </c>
      <c r="BH35" t="str">
        <v>Kurdamir</v>
      </c>
      <c r="CI35" t="str">
        <v>Colombia</v>
      </c>
      <c r="DP35" t="str">
        <v>Petén</v>
      </c>
      <c r="DV35" t="str">
        <v>Jász-Nagykun-Szolnok</v>
      </c>
      <c r="DX35" t="str">
        <v>Ladākh</v>
      </c>
      <c r="EF35" t="str">
        <v>Hiroshima</v>
      </c>
      <c r="EH35" t="str">
        <v>Zhambyl oblysy</v>
      </c>
      <c r="EI35" t="str">
        <v>Nyamira</v>
      </c>
      <c r="FC35" t="str">
        <v>Msida</v>
      </c>
      <c r="FI35" t="str">
        <v>Taraclia</v>
      </c>
      <c r="FW35" t="str">
        <v>Sokoto</v>
      </c>
      <c r="FX35" t="str">
        <v>Gevgelija</v>
      </c>
      <c r="GL35" t="str">
        <v>Sălaj</v>
      </c>
      <c r="GM35" t="str">
        <v>Belgorodskaya oblast'</v>
      </c>
      <c r="HC35" t="str">
        <v>Hrastnik</v>
      </c>
      <c r="HR35" t="str">
        <v>Roi Et</v>
      </c>
      <c r="HX35" t="str">
        <v>İstanbul</v>
      </c>
      <c r="IF35" t="str">
        <v>New York</v>
      </c>
      <c r="IK35" t="str">
        <v>An Giang</v>
      </c>
      <c r="KO35" t="s">
        <v>2622</v>
      </c>
      <c r="KQ35" t="s">
        <v>2623</v>
      </c>
      <c r="KR35" s="4" t="s">
        <v>2624</v>
      </c>
    </row>
    <row r="36" spans="13:304">
      <c r="M36" t="s">
        <v>2625</v>
      </c>
      <c r="N36" t="s">
        <v>2626</v>
      </c>
      <c r="O36" s="4" t="str">
        <f t="shared" si="5"/>
        <v>PR0034-Other</v>
      </c>
      <c r="P36" t="s">
        <v>2627</v>
      </c>
      <c r="Q36" t="s">
        <v>2628</v>
      </c>
      <c r="R36" s="4" t="str">
        <f t="shared" si="2"/>
        <v>PC0034-Undyed fibers</v>
      </c>
      <c r="S36" t="s">
        <v>2629</v>
      </c>
      <c r="T36" t="s">
        <v>2630</v>
      </c>
      <c r="U36" s="4" t="str">
        <f t="shared" si="3"/>
        <v>PD0035-Shoes</v>
      </c>
      <c r="V36" t="s">
        <v>2631</v>
      </c>
      <c r="W36" t="s">
        <v>2632</v>
      </c>
      <c r="X36" s="4" t="str">
        <f t="shared" si="4"/>
        <v>RM0030-Recycled pre-consumer down</v>
      </c>
      <c r="AB36" t="str">
        <v>2.3.10.1</v>
      </c>
      <c r="AG36" t="str">
        <v>2.3.10.1</v>
      </c>
      <c r="AH36" t="str">
        <v>5.4.1</v>
      </c>
      <c r="AR36" t="s">
        <v>2633</v>
      </c>
      <c r="AS36" s="4" t="s">
        <v>1844</v>
      </c>
      <c r="AT36" t="s">
        <v>2634</v>
      </c>
      <c r="AU36" t="s">
        <v>2635</v>
      </c>
      <c r="AV36" t="s">
        <v>1818</v>
      </c>
      <c r="AX36" t="str">
        <v>Afghanistan</v>
      </c>
      <c r="AZ36" t="str">
        <v>Boumerdès</v>
      </c>
      <c r="BH36" t="str">
        <v>Lachin</v>
      </c>
      <c r="DP36" t="str">
        <v>El Progreso</v>
      </c>
      <c r="DV36" t="str">
        <v>Komárom-Esztergom</v>
      </c>
      <c r="DX36" t="str">
        <v>Lakshadweep</v>
      </c>
      <c r="EF36" t="str">
        <v>Yamaguchi</v>
      </c>
      <c r="EH36" t="str">
        <v>Ulytaū oblysy</v>
      </c>
      <c r="EI36" t="str">
        <v>Nyandarua</v>
      </c>
      <c r="FC36" t="str">
        <v>Mtarfa</v>
      </c>
      <c r="FI36" t="str">
        <v>Telenești</v>
      </c>
      <c r="FW36" t="str">
        <v>Taraba</v>
      </c>
      <c r="FX36" t="str">
        <v>Dojran</v>
      </c>
      <c r="GL36" t="str">
        <v>Satu Mare</v>
      </c>
      <c r="GM36" t="str">
        <v>Bryanskaya oblast'</v>
      </c>
      <c r="HC36" t="str">
        <v>Hrpelje-Kozina</v>
      </c>
      <c r="HR36" t="str">
        <v>Kalasin</v>
      </c>
      <c r="HX36" t="str">
        <v>İzmir</v>
      </c>
      <c r="IF36" t="str">
        <v>Ohio</v>
      </c>
      <c r="IK36" t="str">
        <v>Đồng Tháp</v>
      </c>
      <c r="KO36" t="s">
        <v>2636</v>
      </c>
      <c r="KR36" s="4" t="s">
        <v>2637</v>
      </c>
    </row>
    <row r="37" spans="13:304">
      <c r="M37" t="s">
        <v>2638</v>
      </c>
      <c r="N37" t="s">
        <v>2639</v>
      </c>
      <c r="O37" s="4" t="str">
        <f t="shared" si="5"/>
        <v xml:space="preserve">PR0035-Brand </v>
      </c>
      <c r="P37" t="s">
        <v>2640</v>
      </c>
      <c r="Q37" t="s">
        <v>2641</v>
      </c>
      <c r="R37" s="4" t="str">
        <f t="shared" si="2"/>
        <v>PC0035-Processed post-consumer materials</v>
      </c>
      <c r="S37" t="s">
        <v>2642</v>
      </c>
      <c r="T37" t="s">
        <v>2643</v>
      </c>
      <c r="U37" s="4" t="str">
        <f t="shared" si="3"/>
        <v>PD0036-Buttons</v>
      </c>
      <c r="V37" t="s">
        <v>2644</v>
      </c>
      <c r="W37" t="s">
        <v>2645</v>
      </c>
      <c r="X37" s="4" t="str">
        <f t="shared" si="4"/>
        <v>RM0031-Recycled post-consumer down</v>
      </c>
      <c r="AB37" t="str">
        <v>2.4.1.1</v>
      </c>
      <c r="AG37" t="str">
        <v>2.4.1.1</v>
      </c>
      <c r="AH37" t="str">
        <v>5.4.2</v>
      </c>
      <c r="AR37" t="s">
        <v>2646</v>
      </c>
      <c r="AS37" s="4" t="s">
        <v>1845</v>
      </c>
      <c r="AT37" t="s">
        <v>2647</v>
      </c>
      <c r="AU37" t="s">
        <v>2648</v>
      </c>
      <c r="AV37" t="s">
        <v>1818</v>
      </c>
      <c r="AZ37" t="str">
        <v>El Tarf</v>
      </c>
      <c r="BH37" t="str">
        <v>Lankaran</v>
      </c>
      <c r="DP37" t="str">
        <v>Quiché</v>
      </c>
      <c r="DV37" t="str">
        <v>Nógrád</v>
      </c>
      <c r="DX37" t="str">
        <v>Puducherry</v>
      </c>
      <c r="EF37" t="str">
        <v>Tokushima</v>
      </c>
      <c r="EH37" t="str">
        <v>Abay oblysy</v>
      </c>
      <c r="EI37" t="str">
        <v>Nyeri</v>
      </c>
      <c r="FC37" t="str">
        <v>Munxar</v>
      </c>
      <c r="FI37" t="str">
        <v>Ungheni</v>
      </c>
      <c r="FW37" t="str">
        <v>Yobe</v>
      </c>
      <c r="FX37" t="str">
        <v>Konče</v>
      </c>
      <c r="GL37" t="str">
        <v>Suceava</v>
      </c>
      <c r="GM37" t="str">
        <v>Chelyabinskaya oblast'</v>
      </c>
      <c r="HC37" t="str">
        <v>Idrija</v>
      </c>
      <c r="HR37" t="str">
        <v>Sakon Nakhon</v>
      </c>
      <c r="HX37" t="str">
        <v>Kars</v>
      </c>
      <c r="IF37" t="str">
        <v>Oklahoma</v>
      </c>
      <c r="IK37" t="str">
        <v>Tiền Giang</v>
      </c>
      <c r="KO37" t="s">
        <v>2649</v>
      </c>
      <c r="KQ37" t="s">
        <v>2650</v>
      </c>
      <c r="KR37" s="4" t="s">
        <v>2651</v>
      </c>
    </row>
    <row r="38" spans="13:304">
      <c r="M38" t="s">
        <v>2652</v>
      </c>
      <c r="N38" t="s">
        <v>2653</v>
      </c>
      <c r="O38" s="4" t="str">
        <f t="shared" si="5"/>
        <v>PR0036-Farming (individual)</v>
      </c>
      <c r="P38" t="s">
        <v>2654</v>
      </c>
      <c r="Q38" t="s">
        <v>2655</v>
      </c>
      <c r="R38" s="4" t="str">
        <f t="shared" si="2"/>
        <v>PC0036-Unprocessed post-consumer fibers/materials</v>
      </c>
      <c r="S38" t="s">
        <v>2656</v>
      </c>
      <c r="T38" t="s">
        <v>2657</v>
      </c>
      <c r="U38" s="4" t="str">
        <f t="shared" si="3"/>
        <v>PD0037-Zippers</v>
      </c>
      <c r="V38" t="s">
        <v>2658</v>
      </c>
      <c r="W38" t="s">
        <v>2659</v>
      </c>
      <c r="X38" s="4" t="str">
        <f t="shared" si="4"/>
        <v>RM0032-Responsible down</v>
      </c>
      <c r="AB38" t="str">
        <v>2.4.2.1</v>
      </c>
      <c r="AG38" t="str">
        <v>2.4.2.1</v>
      </c>
      <c r="AH38" t="str">
        <v>5.4.3</v>
      </c>
      <c r="AR38" t="s">
        <v>2660</v>
      </c>
      <c r="AS38" s="4" t="s">
        <v>1846</v>
      </c>
      <c r="AT38" t="s">
        <v>2106</v>
      </c>
      <c r="AU38" t="s">
        <v>1818</v>
      </c>
      <c r="AV38" t="s">
        <v>1818</v>
      </c>
      <c r="AZ38" t="str">
        <v>Tindouf</v>
      </c>
      <c r="BH38" t="str">
        <v>Lankaran</v>
      </c>
      <c r="DP38" t="str">
        <v>Quetzaltenango</v>
      </c>
      <c r="DV38" t="str">
        <v>Pest</v>
      </c>
      <c r="DX38" t="str">
        <v>Chhattīsgarh</v>
      </c>
      <c r="EF38" t="str">
        <v>Kagawa</v>
      </c>
      <c r="EH38" t="str">
        <v>Zhetisū oblysy</v>
      </c>
      <c r="EI38" t="str">
        <v>Samburu</v>
      </c>
      <c r="FC38" t="str">
        <v>Nadur</v>
      </c>
      <c r="FI38" t="str">
        <v>Stînga Nistrului, unitatea teritorială din</v>
      </c>
      <c r="FW38" t="str">
        <v>Zamfara</v>
      </c>
      <c r="FX38" t="str">
        <v>Novo Selo</v>
      </c>
      <c r="GL38" t="str">
        <v>Tulcea</v>
      </c>
      <c r="GM38" t="str">
        <v>Irkutskaya oblast'</v>
      </c>
      <c r="HC38" t="str">
        <v>Ig</v>
      </c>
      <c r="HR38" t="str">
        <v>Nakhon Phanom</v>
      </c>
      <c r="HX38" t="str">
        <v>Kastamonu</v>
      </c>
      <c r="IF38" t="str">
        <v>Oregon</v>
      </c>
      <c r="IK38" t="str">
        <v>Kiến Giang</v>
      </c>
      <c r="KO38" t="s">
        <v>2661</v>
      </c>
      <c r="KQ38" t="s">
        <v>2662</v>
      </c>
      <c r="KR38" s="4" t="s">
        <v>2663</v>
      </c>
    </row>
    <row r="39" spans="13:304">
      <c r="M39" t="s">
        <v>2664</v>
      </c>
      <c r="N39" t="s">
        <v>2665</v>
      </c>
      <c r="O39" s="4" t="str">
        <f t="shared" si="5"/>
        <v>PR0037-Farming (area)</v>
      </c>
      <c r="P39" t="s">
        <v>2666</v>
      </c>
      <c r="Q39" t="s">
        <v>2667</v>
      </c>
      <c r="R39" s="4" t="str">
        <f t="shared" si="2"/>
        <v>PC0037-Reclaimed post-consumer materials</v>
      </c>
      <c r="S39" t="s">
        <v>2668</v>
      </c>
      <c r="T39" t="s">
        <v>2669</v>
      </c>
      <c r="U39" s="4" t="str">
        <f t="shared" si="3"/>
        <v>PD0038-Labels, tags</v>
      </c>
      <c r="V39" t="s">
        <v>2670</v>
      </c>
      <c r="W39" t="s">
        <v>2671</v>
      </c>
      <c r="X39" s="4" t="str">
        <f t="shared" si="4"/>
        <v>RM0328-Responsible down (parent farm certification)</v>
      </c>
      <c r="AB39" t="str">
        <v>2.4.3.1</v>
      </c>
      <c r="AG39" t="str">
        <v>2.4.3.1</v>
      </c>
      <c r="AH39" t="str">
        <v>5.4.4</v>
      </c>
      <c r="AR39" t="s">
        <v>2672</v>
      </c>
      <c r="AS39" s="4" t="s">
        <v>1847</v>
      </c>
      <c r="AT39" t="s">
        <v>2673</v>
      </c>
      <c r="AU39" t="s">
        <v>2674</v>
      </c>
      <c r="AV39" t="s">
        <v>1819</v>
      </c>
      <c r="AZ39" t="str">
        <v>Tissemsilt</v>
      </c>
      <c r="BH39" t="str">
        <v>Lerik</v>
      </c>
      <c r="DP39" t="str">
        <v>Retalhuleu</v>
      </c>
      <c r="DV39" t="str">
        <v>Somogy</v>
      </c>
      <c r="DX39" t="str">
        <v>Odisha</v>
      </c>
      <c r="EF39" t="str">
        <v>Ehime</v>
      </c>
      <c r="EI39" t="str">
        <v>Siaya</v>
      </c>
      <c r="FC39" t="str">
        <v>Naxxar</v>
      </c>
      <c r="FI39" t="str">
        <v>Moldova</v>
      </c>
      <c r="FW39" t="str">
        <v>Nigeria</v>
      </c>
      <c r="FX39" t="str">
        <v>Radoviš</v>
      </c>
      <c r="GL39" t="str">
        <v>Timiș</v>
      </c>
      <c r="GM39" t="str">
        <v>Ivanovskaya oblast'</v>
      </c>
      <c r="HC39" t="str">
        <v>Ilirska Bistrica</v>
      </c>
      <c r="HR39" t="str">
        <v>Mukdahan</v>
      </c>
      <c r="HX39" t="str">
        <v>Kayseri</v>
      </c>
      <c r="IF39" t="str">
        <v>Pennsylvania</v>
      </c>
      <c r="IK39" t="str">
        <v>Vĩnh Long</v>
      </c>
      <c r="KO39" t="s">
        <v>2675</v>
      </c>
      <c r="KR39" s="4" t="s">
        <v>2676</v>
      </c>
    </row>
    <row r="40" spans="13:304">
      <c r="M40" t="s">
        <v>2677</v>
      </c>
      <c r="N40" t="s">
        <v>2678</v>
      </c>
      <c r="O40" s="4" t="str">
        <f t="shared" si="5"/>
        <v>PR0038-Farming (communal)</v>
      </c>
      <c r="P40" t="s">
        <v>2679</v>
      </c>
      <c r="Q40" t="s">
        <v>2680</v>
      </c>
      <c r="R40" s="4" t="str">
        <f t="shared" si="2"/>
        <v>PC0040-Reclaimed pre-consumer materials </v>
      </c>
      <c r="S40" t="s">
        <v>2681</v>
      </c>
      <c r="T40" t="s">
        <v>2682</v>
      </c>
      <c r="U40" s="4" t="str">
        <f t="shared" si="3"/>
        <v>PD0039-Trimmings</v>
      </c>
      <c r="V40" t="s">
        <v>2683</v>
      </c>
      <c r="W40" t="s">
        <v>2684</v>
      </c>
      <c r="X40" s="4" t="str">
        <f t="shared" si="4"/>
        <v>RM0404-Recycled pre-consumer organic down</v>
      </c>
      <c r="AB40" t="str">
        <v>2.4.6.1</v>
      </c>
      <c r="AG40" t="str">
        <v>2.4.6.1</v>
      </c>
      <c r="AH40" t="str">
        <v>5.4.5</v>
      </c>
      <c r="AR40" t="s">
        <v>2685</v>
      </c>
      <c r="AS40" s="4" t="s">
        <v>1848</v>
      </c>
      <c r="AT40" t="s">
        <v>2686</v>
      </c>
      <c r="AU40" t="s">
        <v>2687</v>
      </c>
      <c r="AV40" t="s">
        <v>1819</v>
      </c>
      <c r="AZ40" t="str">
        <v>El Oued</v>
      </c>
      <c r="BH40" t="str">
        <v>Masally</v>
      </c>
      <c r="DP40" t="str">
        <v>Sacatepéquez</v>
      </c>
      <c r="DV40" t="str">
        <v>Szabolcs-Szatmár-Bereg</v>
      </c>
      <c r="DX40" t="str">
        <v>Telangāna</v>
      </c>
      <c r="EF40" t="str">
        <v>Kochi</v>
      </c>
      <c r="EI40" t="str">
        <v>Taita/Taveta</v>
      </c>
      <c r="FC40" t="str">
        <v>Paola</v>
      </c>
      <c r="FX40" t="str">
        <v>Strumica</v>
      </c>
      <c r="GL40" t="str">
        <v>Teleorman</v>
      </c>
      <c r="GM40" t="str">
        <v>Kaliningradskaya oblast'</v>
      </c>
      <c r="HC40" t="str">
        <v>Ivančna Gorica</v>
      </c>
      <c r="HR40" t="str">
        <v>Chiang Mai</v>
      </c>
      <c r="HX40" t="str">
        <v>Kırklareli</v>
      </c>
      <c r="IF40" t="str">
        <v>Rhode Island</v>
      </c>
      <c r="IK40" t="str">
        <v>Bến Tre</v>
      </c>
      <c r="KO40" t="s">
        <v>2688</v>
      </c>
      <c r="KR40" s="4" t="s">
        <v>2689</v>
      </c>
    </row>
    <row r="41" spans="13:304">
      <c r="M41" t="s">
        <v>2690</v>
      </c>
      <c r="N41" t="s">
        <v>2691</v>
      </c>
      <c r="O41" s="4" t="str">
        <f t="shared" si="5"/>
        <v>PR0039-Retting</v>
      </c>
      <c r="P41" t="s">
        <v>2692</v>
      </c>
      <c r="Q41" t="s">
        <v>2693</v>
      </c>
      <c r="R41" s="4" t="str">
        <f t="shared" si="2"/>
        <v>PC0041-Processed pre- consumer materials </v>
      </c>
      <c r="S41" t="s">
        <v>2694</v>
      </c>
      <c r="T41" t="s">
        <v>2695</v>
      </c>
      <c r="U41" s="4" t="str">
        <f t="shared" si="3"/>
        <v xml:space="preserve">PD0040-Interlining </v>
      </c>
      <c r="V41" t="s">
        <v>2696</v>
      </c>
      <c r="W41" t="s">
        <v>2697</v>
      </c>
      <c r="X41" s="4" t="str">
        <f t="shared" si="4"/>
        <v>RM0033-Feather</v>
      </c>
      <c r="AB41" t="str">
        <v>2.5.1.1</v>
      </c>
      <c r="AG41" t="str">
        <v>2.5.1.1</v>
      </c>
      <c r="AH41" t="str">
        <v>5.4.6</v>
      </c>
      <c r="AR41" t="s">
        <v>2698</v>
      </c>
      <c r="AS41" s="4" t="s">
        <v>1849</v>
      </c>
      <c r="AT41" t="s">
        <v>2699</v>
      </c>
      <c r="AU41" t="s">
        <v>2700</v>
      </c>
      <c r="AV41" t="s">
        <v>1819</v>
      </c>
      <c r="AZ41" t="str">
        <v>Khenchela</v>
      </c>
      <c r="BH41" t="str">
        <v>Mingachevir</v>
      </c>
      <c r="DP41" t="str">
        <v>San Marcos</v>
      </c>
      <c r="DV41" t="str">
        <v>Tolna</v>
      </c>
      <c r="DX41" t="str">
        <v>Uttarākhand</v>
      </c>
      <c r="EF41" t="str">
        <v>Fukuoka</v>
      </c>
      <c r="EI41" t="str">
        <v>Tana River</v>
      </c>
      <c r="FC41" t="str">
        <v>Pembroke</v>
      </c>
      <c r="FX41" t="str">
        <v>Bitola</v>
      </c>
      <c r="GL41" t="str">
        <v>Vâlcea</v>
      </c>
      <c r="GM41" t="str">
        <v>Kaluzhskaya oblast'</v>
      </c>
      <c r="HC41" t="str">
        <v>Izola</v>
      </c>
      <c r="HR41" t="str">
        <v>Lamphun</v>
      </c>
      <c r="HX41" t="str">
        <v>Kırşehir</v>
      </c>
      <c r="IF41" t="str">
        <v>South Carolina</v>
      </c>
      <c r="IK41" t="str">
        <v>Trà Vinh</v>
      </c>
      <c r="KO41" t="s">
        <v>2701</v>
      </c>
      <c r="KQ41" t="s">
        <v>2702</v>
      </c>
      <c r="KR41" s="4" t="s">
        <v>2703</v>
      </c>
    </row>
    <row r="42" spans="13:304">
      <c r="M42" t="s">
        <v>2704</v>
      </c>
      <c r="N42" t="s">
        <v>2705</v>
      </c>
      <c r="O42" s="4" t="str">
        <f t="shared" si="5"/>
        <v>PR0040-Scouring</v>
      </c>
      <c r="P42" t="s">
        <v>2706</v>
      </c>
      <c r="Q42" t="s">
        <v>2707</v>
      </c>
      <c r="R42" s="4" t="str">
        <f t="shared" si="2"/>
        <v>PC0042-Unprocessed pre-consumer fibers/materials </v>
      </c>
      <c r="S42" t="s">
        <v>2708</v>
      </c>
      <c r="T42" t="s">
        <v>2709</v>
      </c>
      <c r="U42" s="4" t="str">
        <f t="shared" si="3"/>
        <v>PD0041-Sewing threads</v>
      </c>
      <c r="V42" t="s">
        <v>2710</v>
      </c>
      <c r="W42" t="s">
        <v>2711</v>
      </c>
      <c r="X42" s="4" t="str">
        <f t="shared" si="4"/>
        <v>RM0034-In-conversion feather</v>
      </c>
      <c r="AB42" t="str">
        <v>2.5.2.1</v>
      </c>
      <c r="AG42" t="str">
        <v>2.5.2.1</v>
      </c>
      <c r="AH42" t="str">
        <v>5.4.8</v>
      </c>
      <c r="AR42" t="s">
        <v>2712</v>
      </c>
      <c r="AS42" s="4" t="s">
        <v>1850</v>
      </c>
      <c r="AT42" t="s">
        <v>2713</v>
      </c>
      <c r="AU42" t="s">
        <v>2714</v>
      </c>
      <c r="AV42" t="s">
        <v>1819</v>
      </c>
      <c r="AZ42" t="str">
        <v>Souk Ahras</v>
      </c>
      <c r="BH42" t="str">
        <v>Naftalan</v>
      </c>
      <c r="DP42" t="str">
        <v>Sololá</v>
      </c>
      <c r="DV42" t="str">
        <v>Vas</v>
      </c>
      <c r="EF42" t="str">
        <v>Saga</v>
      </c>
      <c r="EI42" t="str">
        <v>Tharaka-Nithi</v>
      </c>
      <c r="FC42" t="str">
        <v>Pietà</v>
      </c>
      <c r="FX42" t="str">
        <v>Demir Hisar</v>
      </c>
      <c r="GL42" t="str">
        <v>Vrancea</v>
      </c>
      <c r="GM42" t="str">
        <v>Kemerovskaya oblast'</v>
      </c>
      <c r="HC42" t="str">
        <v>Jesenice</v>
      </c>
      <c r="HR42" t="str">
        <v>Lampang</v>
      </c>
      <c r="HX42" t="str">
        <v>Kocaeli</v>
      </c>
      <c r="IF42" t="str">
        <v>South Dakota</v>
      </c>
      <c r="IK42" t="str">
        <v>Sóc Trăng</v>
      </c>
      <c r="KO42" t="s">
        <v>2715</v>
      </c>
      <c r="KR42" s="4" t="s">
        <v>2716</v>
      </c>
    </row>
    <row r="43" spans="13:304">
      <c r="M43" t="s">
        <v>2717</v>
      </c>
      <c r="N43" t="s">
        <v>2718</v>
      </c>
      <c r="O43" s="4" t="str">
        <f t="shared" si="5"/>
        <v>PR0041-Buying house</v>
      </c>
      <c r="P43" t="s">
        <v>2719</v>
      </c>
      <c r="Q43" t="s">
        <v>2720</v>
      </c>
      <c r="R43" s="4" t="str">
        <f t="shared" si="2"/>
        <v>PC0043-Grease</v>
      </c>
      <c r="S43" t="s">
        <v>2721</v>
      </c>
      <c r="T43" t="s">
        <v>2722</v>
      </c>
      <c r="U43" s="4" t="str">
        <f t="shared" si="3"/>
        <v>PD0042-Tents, sails, camping goods</v>
      </c>
      <c r="V43" t="s">
        <v>2723</v>
      </c>
      <c r="W43" t="s">
        <v>2724</v>
      </c>
      <c r="X43" s="4" t="str">
        <f t="shared" si="4"/>
        <v>RM0035-Organic feather</v>
      </c>
      <c r="AB43" t="str">
        <v>2.5.3.1</v>
      </c>
      <c r="AG43" t="str">
        <v>2.5.3.1</v>
      </c>
      <c r="AH43" t="str">
        <v>5.4.9</v>
      </c>
      <c r="AR43" t="s">
        <v>2725</v>
      </c>
      <c r="AS43" s="4" t="s">
        <v>2026</v>
      </c>
      <c r="AT43" t="s">
        <v>2726</v>
      </c>
      <c r="AU43" t="s">
        <v>2727</v>
      </c>
      <c r="AV43" t="s">
        <v>1819</v>
      </c>
      <c r="AZ43" t="str">
        <v>Tipaza</v>
      </c>
      <c r="BH43" t="str">
        <v>Nakhchivan</v>
      </c>
      <c r="DP43" t="str">
        <v>Santa Rosa</v>
      </c>
      <c r="DV43" t="str">
        <v>Veszprém</v>
      </c>
      <c r="EF43" t="str">
        <v>Nagasaki</v>
      </c>
      <c r="EI43" t="str">
        <v>Trans Nzoia</v>
      </c>
      <c r="FC43" t="str">
        <v>Qala</v>
      </c>
      <c r="FX43" t="str">
        <v>Dolneni</v>
      </c>
      <c r="GL43" t="str">
        <v>Vaslui</v>
      </c>
      <c r="GM43" t="str">
        <v>Kirovskaya oblast'</v>
      </c>
      <c r="HC43" t="str">
        <v>Juršinci</v>
      </c>
      <c r="HR43" t="str">
        <v>Uttaradit</v>
      </c>
      <c r="HX43" t="str">
        <v>Konya</v>
      </c>
      <c r="IF43" t="str">
        <v>Tennessee</v>
      </c>
      <c r="IK43" t="str">
        <v>Bắc Kạn</v>
      </c>
      <c r="KO43" t="s">
        <v>2728</v>
      </c>
      <c r="KQ43" t="s">
        <v>2729</v>
      </c>
      <c r="KR43" s="4" t="s">
        <v>2730</v>
      </c>
    </row>
    <row r="44" spans="13:304">
      <c r="M44" t="s">
        <v>2731</v>
      </c>
      <c r="N44" t="s">
        <v>2732</v>
      </c>
      <c r="O44" s="4" t="str">
        <f t="shared" si="5"/>
        <v>PR0042-Chemical recycling VR2</v>
      </c>
      <c r="P44" t="s">
        <v>2733</v>
      </c>
      <c r="Q44" t="s">
        <v>2734</v>
      </c>
      <c r="R44" s="4" t="str">
        <f t="shared" si="2"/>
        <v>PC0044-Latex and rubber material</v>
      </c>
      <c r="S44" t="s">
        <v>2735</v>
      </c>
      <c r="T44" t="s">
        <v>2736</v>
      </c>
      <c r="U44" s="4" t="str">
        <f t="shared" si="3"/>
        <v>PD0043-Tarpaulins, awnings</v>
      </c>
      <c r="V44" t="s">
        <v>2737</v>
      </c>
      <c r="W44" t="s">
        <v>2738</v>
      </c>
      <c r="X44" s="4" t="str">
        <f t="shared" si="4"/>
        <v>RM0036-Recycled pre/post-consumer feather</v>
      </c>
      <c r="AB44" t="str">
        <v>2.5.4.1</v>
      </c>
      <c r="AG44" t="str">
        <v>2.5.4.1</v>
      </c>
      <c r="AH44" t="str">
        <v>5.4.10</v>
      </c>
      <c r="AR44" t="s">
        <v>2739</v>
      </c>
      <c r="AS44" s="4" t="s">
        <v>1851</v>
      </c>
      <c r="AT44" t="s">
        <v>2740</v>
      </c>
      <c r="AU44" t="s">
        <v>2741</v>
      </c>
      <c r="AV44" t="s">
        <v>1819</v>
      </c>
      <c r="AZ44" t="str">
        <v>Mila</v>
      </c>
      <c r="BH44" t="str">
        <v>Neftchala</v>
      </c>
      <c r="DP44" t="str">
        <v>Suchitepéquez</v>
      </c>
      <c r="DV44" t="str">
        <v>Zala</v>
      </c>
      <c r="EF44" t="str">
        <v>Kumamoto</v>
      </c>
      <c r="EI44" t="str">
        <v>Turkana</v>
      </c>
      <c r="FC44" t="str">
        <v>Qormi</v>
      </c>
      <c r="FX44" t="str">
        <v>Krivogaštani</v>
      </c>
      <c r="GL44" t="str">
        <v>Romania</v>
      </c>
      <c r="GM44" t="str">
        <v>Kostromskaya oblast'</v>
      </c>
      <c r="HC44" t="str">
        <v>Kamnik</v>
      </c>
      <c r="HR44" t="str">
        <v>Phrae</v>
      </c>
      <c r="HX44" t="str">
        <v>Kütahya</v>
      </c>
      <c r="IF44" t="str">
        <v>Texas</v>
      </c>
      <c r="IK44" t="str">
        <v>Bắc Giang</v>
      </c>
      <c r="KO44" t="s">
        <v>2742</v>
      </c>
      <c r="KR44" s="4" t="s">
        <v>2743</v>
      </c>
    </row>
    <row r="45" spans="13:304">
      <c r="M45" t="s">
        <v>2744</v>
      </c>
      <c r="N45" t="s">
        <v>2745</v>
      </c>
      <c r="O45" s="4" t="str">
        <f t="shared" si="5"/>
        <v xml:space="preserve">PR0043-Biological recycling VR2 </v>
      </c>
      <c r="P45" t="s">
        <v>2746</v>
      </c>
      <c r="Q45" t="s">
        <v>2747</v>
      </c>
      <c r="R45" s="4" t="str">
        <f t="shared" si="2"/>
        <v>PC0045-Unprocessed non-reclaimed fibers/materials</v>
      </c>
      <c r="S45" t="s">
        <v>2748</v>
      </c>
      <c r="T45" t="s">
        <v>2749</v>
      </c>
      <c r="U45" s="4" t="str">
        <f t="shared" si="3"/>
        <v>PD0044-Sleeping bags</v>
      </c>
      <c r="V45" t="s">
        <v>2750</v>
      </c>
      <c r="W45" t="s">
        <v>2751</v>
      </c>
      <c r="X45" s="4" t="str">
        <f t="shared" si="4"/>
        <v>RM0037-Recycled pre-consumer feather</v>
      </c>
      <c r="AB45" t="str">
        <v>3.1.1</v>
      </c>
      <c r="AG45" t="str">
        <v>3.1.1</v>
      </c>
      <c r="AH45" t="str">
        <v>5.4.12</v>
      </c>
      <c r="AR45" t="s">
        <v>2752</v>
      </c>
      <c r="AS45" s="4" t="s">
        <v>1852</v>
      </c>
      <c r="AT45" t="s">
        <v>2753</v>
      </c>
      <c r="AU45" t="s">
        <v>2754</v>
      </c>
      <c r="AV45" t="s">
        <v>1819</v>
      </c>
      <c r="AZ45" t="str">
        <v>Aïn Defla</v>
      </c>
      <c r="BH45" t="str">
        <v>Oghuz</v>
      </c>
      <c r="DP45" t="str">
        <v>Totonicapán</v>
      </c>
      <c r="DV45" t="str">
        <v>Hungary</v>
      </c>
      <c r="EF45" t="str">
        <v>Oita</v>
      </c>
      <c r="EI45" t="str">
        <v>Uasin Gishu</v>
      </c>
      <c r="FC45" t="str">
        <v>Qrendi</v>
      </c>
      <c r="FX45" t="str">
        <v>Kruševo</v>
      </c>
      <c r="GM45" t="str">
        <v>Kurganskaya oblast'</v>
      </c>
      <c r="HC45" t="str">
        <v>Kanal</v>
      </c>
      <c r="HR45" t="str">
        <v>Nan</v>
      </c>
      <c r="HX45" t="str">
        <v>Malatya</v>
      </c>
      <c r="IF45" t="str">
        <v>Utah</v>
      </c>
      <c r="IK45" t="str">
        <v>Bạc Liêu</v>
      </c>
      <c r="KO45" t="s">
        <v>2755</v>
      </c>
      <c r="KP45" t="s">
        <v>2756</v>
      </c>
      <c r="KQ45" t="s">
        <v>2757</v>
      </c>
      <c r="KR45" s="4" t="s">
        <v>2758</v>
      </c>
    </row>
    <row r="46" spans="13:304">
      <c r="M46" t="s">
        <v>2759</v>
      </c>
      <c r="N46" t="s">
        <v>2760</v>
      </c>
      <c r="O46" s="4" t="str">
        <f t="shared" si="5"/>
        <v>PR0044-Mechanical recycling VR2</v>
      </c>
      <c r="P46" t="s">
        <v>2761</v>
      </c>
      <c r="Q46" t="s">
        <v>2762</v>
      </c>
      <c r="R46" s="4" t="str">
        <f t="shared" si="2"/>
        <v>PC0046-Processed pre/post-cosumer materials</v>
      </c>
      <c r="S46" t="s">
        <v>2763</v>
      </c>
      <c r="T46" t="s">
        <v>2764</v>
      </c>
      <c r="U46" s="4" t="str">
        <f t="shared" si="3"/>
        <v>PD0045-Automotive parts, upholstery</v>
      </c>
      <c r="V46" t="s">
        <v>2765</v>
      </c>
      <c r="W46" t="s">
        <v>2766</v>
      </c>
      <c r="X46" s="4" t="str">
        <f t="shared" si="4"/>
        <v>RM0038-Recycled post-consumer feather</v>
      </c>
      <c r="AB46" t="str">
        <v>3.1.2</v>
      </c>
      <c r="AG46" t="str">
        <v>3.1.2</v>
      </c>
      <c r="AH46" t="str">
        <v>5.4.13</v>
      </c>
      <c r="AR46" t="s">
        <v>2767</v>
      </c>
      <c r="AS46" s="4" t="s">
        <v>1853</v>
      </c>
      <c r="AT46" t="s">
        <v>2768</v>
      </c>
      <c r="AU46" t="s">
        <v>2769</v>
      </c>
      <c r="AV46" t="s">
        <v>1819</v>
      </c>
      <c r="AZ46" t="str">
        <v>Naama</v>
      </c>
      <c r="BH46" t="str">
        <v>Ordubad</v>
      </c>
      <c r="DP46" t="str">
        <v>Zacapa</v>
      </c>
      <c r="EF46" t="str">
        <v>Miyazaki</v>
      </c>
      <c r="EI46" t="str">
        <v>Vihiga</v>
      </c>
      <c r="FC46" t="str">
        <v>Rabat Gozo</v>
      </c>
      <c r="FX46" t="str">
        <v>Mogila</v>
      </c>
      <c r="GM46" t="str">
        <v>Kurskaya oblast'</v>
      </c>
      <c r="HC46" t="str">
        <v>Kidričevo</v>
      </c>
      <c r="HR46" t="str">
        <v>Phayao</v>
      </c>
      <c r="HX46" t="str">
        <v>Manisa</v>
      </c>
      <c r="IF46" t="str">
        <v>Virginia</v>
      </c>
      <c r="IK46" t="str">
        <v>Bắc Ninh</v>
      </c>
      <c r="KO46" t="s">
        <v>2770</v>
      </c>
      <c r="KR46" s="4" t="s">
        <v>2771</v>
      </c>
    </row>
    <row r="47" spans="13:304">
      <c r="M47" t="s">
        <v>2772</v>
      </c>
      <c r="N47" t="s">
        <v>2773</v>
      </c>
      <c r="O47" s="4" t="str">
        <f t="shared" si="5"/>
        <v>PR0045-Non-woven manufacturing VR2</v>
      </c>
      <c r="P47" t="s">
        <v>2774</v>
      </c>
      <c r="Q47" t="s">
        <v>2626</v>
      </c>
      <c r="R47" s="4" t="str">
        <f t="shared" si="2"/>
        <v>PC0038-Other</v>
      </c>
      <c r="S47" t="s">
        <v>2775</v>
      </c>
      <c r="T47" t="s">
        <v>2776</v>
      </c>
      <c r="U47" s="4" t="str">
        <f t="shared" si="3"/>
        <v>PD0046-Building materials</v>
      </c>
      <c r="V47" t="s">
        <v>2777</v>
      </c>
      <c r="W47" t="s">
        <v>2778</v>
      </c>
      <c r="X47" s="4" t="str">
        <f t="shared" si="4"/>
        <v>RM0039-Responsible feather</v>
      </c>
      <c r="AB47" t="str">
        <v>3.1.3</v>
      </c>
      <c r="AG47" t="str">
        <v>3.1.3</v>
      </c>
      <c r="AH47" t="str">
        <v>5.4.14</v>
      </c>
      <c r="AR47" t="s">
        <v>2779</v>
      </c>
      <c r="AS47" s="4" t="s">
        <v>1854</v>
      </c>
      <c r="AT47" t="s">
        <v>2780</v>
      </c>
      <c r="AU47" t="s">
        <v>2781</v>
      </c>
      <c r="AV47" t="s">
        <v>1819</v>
      </c>
      <c r="AZ47" t="str">
        <v>Aïn Témouchent</v>
      </c>
      <c r="BH47" t="str">
        <v>Qakh</v>
      </c>
      <c r="EF47" t="str">
        <v>Kagoshima</v>
      </c>
      <c r="EI47" t="str">
        <v>Wajir</v>
      </c>
      <c r="FC47" t="str">
        <v>Rabat Malta</v>
      </c>
      <c r="FX47" t="str">
        <v>Novaci</v>
      </c>
      <c r="GM47" t="str">
        <v>Leningradskaya oblast'</v>
      </c>
      <c r="HC47" t="str">
        <v>Kobarid</v>
      </c>
      <c r="HR47" t="str">
        <v>Chiang Rai</v>
      </c>
      <c r="HX47" t="str">
        <v>Kahramanmaraş</v>
      </c>
      <c r="IF47" t="str">
        <v>Vermont</v>
      </c>
      <c r="IK47" t="str">
        <v>Bình Dương</v>
      </c>
      <c r="KO47" t="s">
        <v>2782</v>
      </c>
      <c r="KR47" s="4" t="s">
        <v>2783</v>
      </c>
    </row>
    <row r="48" spans="13:304">
      <c r="M48" t="s">
        <v>2784</v>
      </c>
      <c r="N48" t="s">
        <v>2785</v>
      </c>
      <c r="O48" s="4" t="str">
        <f t="shared" si="5"/>
        <v>PR0046-Extrusion VR2</v>
      </c>
      <c r="P48" t="s">
        <v>2786</v>
      </c>
      <c r="Q48" t="s">
        <v>2787</v>
      </c>
      <c r="R48" s="4" t="str">
        <f t="shared" si="2"/>
        <v>PC9999-Write off / Dummy</v>
      </c>
      <c r="S48" t="s">
        <v>2788</v>
      </c>
      <c r="T48" t="s">
        <v>2789</v>
      </c>
      <c r="U48" s="4" t="str">
        <f t="shared" si="3"/>
        <v>PD0047-Down, feather</v>
      </c>
      <c r="V48" t="s">
        <v>2790</v>
      </c>
      <c r="W48" t="s">
        <v>2791</v>
      </c>
      <c r="X48" s="4" t="str">
        <f t="shared" si="4"/>
        <v>RM0329-Responsible feather (parent farm certification)</v>
      </c>
      <c r="AB48" t="str">
        <v>3.1.4</v>
      </c>
      <c r="AG48" t="str">
        <v>3.1.4</v>
      </c>
      <c r="AH48" t="str">
        <v>5.5.1</v>
      </c>
      <c r="AR48" t="s">
        <v>2792</v>
      </c>
      <c r="AS48" s="4" t="s">
        <v>2027</v>
      </c>
      <c r="AT48" t="s">
        <v>2793</v>
      </c>
      <c r="AU48" t="s">
        <v>2794</v>
      </c>
      <c r="AV48" t="s">
        <v>1819</v>
      </c>
      <c r="AZ48" t="str">
        <v>Ghardaïa</v>
      </c>
      <c r="BH48" t="str">
        <v>Qazakh</v>
      </c>
      <c r="EF48" t="str">
        <v>Okinawa</v>
      </c>
      <c r="EI48" t="str">
        <v>West Pokot</v>
      </c>
      <c r="FC48" t="str">
        <v>Safi</v>
      </c>
      <c r="FX48" t="str">
        <v>Prilep</v>
      </c>
      <c r="GM48" t="str">
        <v>Lipetskaya oblast'</v>
      </c>
      <c r="HC48" t="str">
        <v>Kobilje</v>
      </c>
      <c r="HR48" t="str">
        <v>Mae Hong Son</v>
      </c>
      <c r="HX48" t="str">
        <v>Mardin</v>
      </c>
      <c r="IF48" t="str">
        <v>Washington</v>
      </c>
      <c r="IK48" t="str">
        <v>Bình Phước</v>
      </c>
      <c r="KO48" t="s">
        <v>2795</v>
      </c>
      <c r="KR48" s="4" t="s">
        <v>2796</v>
      </c>
    </row>
    <row r="49" spans="13:304">
      <c r="M49" t="s">
        <v>2797</v>
      </c>
      <c r="N49" t="s">
        <v>2798</v>
      </c>
      <c r="O49" s="4" t="str">
        <f t="shared" si="5"/>
        <v>PR0047-Pulp making VR2</v>
      </c>
      <c r="S49" t="s">
        <v>2799</v>
      </c>
      <c r="T49" t="s">
        <v>2800</v>
      </c>
      <c r="U49" s="4" t="str">
        <f t="shared" si="3"/>
        <v>PD0048-Man-made fiber filling</v>
      </c>
      <c r="V49" t="s">
        <v>2801</v>
      </c>
      <c r="W49" t="s">
        <v>2802</v>
      </c>
      <c r="X49" s="4" t="str">
        <f t="shared" si="4"/>
        <v>RM0405-Recycled pre-consumer organic feather</v>
      </c>
      <c r="AB49" t="str">
        <v>3.1.5</v>
      </c>
      <c r="AG49" t="str">
        <v>3.1.5</v>
      </c>
      <c r="AH49" t="str">
        <v>5.5.2</v>
      </c>
      <c r="AR49" t="s">
        <v>2803</v>
      </c>
      <c r="AS49" s="4" t="s">
        <v>2028</v>
      </c>
      <c r="AT49" t="s">
        <v>2804</v>
      </c>
      <c r="AU49" t="s">
        <v>2805</v>
      </c>
      <c r="AV49" t="s">
        <v>1819</v>
      </c>
      <c r="AZ49" t="str">
        <v>Relizane</v>
      </c>
      <c r="BH49" t="str">
        <v>Qbala</v>
      </c>
      <c r="EF49" t="str">
        <v>Japan</v>
      </c>
      <c r="EI49" t="str">
        <v>Kenya</v>
      </c>
      <c r="FC49" t="str">
        <v>Saint Julian's</v>
      </c>
      <c r="FX49" t="str">
        <v>Resen</v>
      </c>
      <c r="GM49" t="str">
        <v>Magadanskaya oblast'</v>
      </c>
      <c r="HC49" t="str">
        <v>Kočevje</v>
      </c>
      <c r="HR49" t="str">
        <v>Nakhon Sawan</v>
      </c>
      <c r="HX49" t="str">
        <v>Muğla</v>
      </c>
      <c r="IF49" t="str">
        <v>Wisconsin</v>
      </c>
      <c r="IK49" t="str">
        <v>Cà Mau</v>
      </c>
      <c r="KO49" t="s">
        <v>2806</v>
      </c>
      <c r="KQ49" t="s">
        <v>2807</v>
      </c>
      <c r="KR49" s="4" t="s">
        <v>2808</v>
      </c>
    </row>
    <row r="50" spans="13:304">
      <c r="M50" t="s">
        <v>2809</v>
      </c>
      <c r="N50" t="s">
        <v>2810</v>
      </c>
      <c r="O50" s="4" t="str">
        <f t="shared" si="5"/>
        <v>PR0048-Warehousing, distribution of final products</v>
      </c>
      <c r="S50" t="s">
        <v>2811</v>
      </c>
      <c r="T50" t="s">
        <v>2812</v>
      </c>
      <c r="U50" s="4" t="str">
        <f t="shared" si="3"/>
        <v>PD0049-Natural fiber filling</v>
      </c>
      <c r="V50" t="s">
        <v>2813</v>
      </c>
      <c r="W50" t="s">
        <v>2814</v>
      </c>
      <c r="X50" s="4" t="str">
        <f t="shared" si="4"/>
        <v>RM0344-Greese</v>
      </c>
      <c r="AB50" t="str">
        <v>3.2.1</v>
      </c>
      <c r="AG50" t="str">
        <v>3.2.1</v>
      </c>
      <c r="AH50" t="str">
        <v>5.5.3</v>
      </c>
      <c r="AR50" t="s">
        <v>2815</v>
      </c>
      <c r="AS50" s="4" t="s">
        <v>1855</v>
      </c>
      <c r="AT50" t="s">
        <v>2816</v>
      </c>
      <c r="AU50" t="s">
        <v>2817</v>
      </c>
      <c r="AV50" t="s">
        <v>1819</v>
      </c>
      <c r="AZ50" t="str">
        <v>Algeria</v>
      </c>
      <c r="BH50" t="str">
        <v>Quba</v>
      </c>
      <c r="FC50" t="str">
        <v>Saint John</v>
      </c>
      <c r="FX50" t="str">
        <v>Bogovinje</v>
      </c>
      <c r="GM50" t="str">
        <v>Moskovskaya oblast'</v>
      </c>
      <c r="HC50" t="str">
        <v>Komen</v>
      </c>
      <c r="HR50" t="str">
        <v>Uthai Thani</v>
      </c>
      <c r="HX50" t="str">
        <v>Muş</v>
      </c>
      <c r="IF50" t="str">
        <v>West Virginia</v>
      </c>
      <c r="IK50" t="str">
        <v>Hải Dương</v>
      </c>
      <c r="KO50" t="s">
        <v>2818</v>
      </c>
      <c r="KR50" s="4" t="s">
        <v>2819</v>
      </c>
    </row>
    <row r="51" spans="13:304">
      <c r="M51" t="s">
        <v>2820</v>
      </c>
      <c r="N51" t="s">
        <v>2821</v>
      </c>
      <c r="O51" s="4" t="str">
        <f t="shared" si="5"/>
        <v>PR0049-Tapping</v>
      </c>
      <c r="S51" t="s">
        <v>2822</v>
      </c>
      <c r="T51" t="s">
        <v>2823</v>
      </c>
      <c r="U51" s="4" t="str">
        <f t="shared" si="3"/>
        <v>PD0050-Cardboard, boxes</v>
      </c>
      <c r="V51" t="s">
        <v>2824</v>
      </c>
      <c r="W51" t="s">
        <v>2825</v>
      </c>
      <c r="X51" s="4" t="str">
        <f t="shared" si="4"/>
        <v>RM0345-In-conversion greese</v>
      </c>
      <c r="AB51" t="str">
        <v>3.2.2</v>
      </c>
      <c r="AG51" t="str">
        <v>3.2.2</v>
      </c>
      <c r="AH51" t="str">
        <v>5.5.4</v>
      </c>
      <c r="AR51" t="s">
        <v>2826</v>
      </c>
      <c r="AS51" s="4" t="s">
        <v>1856</v>
      </c>
      <c r="AT51" t="s">
        <v>2162</v>
      </c>
      <c r="AU51" t="s">
        <v>1819</v>
      </c>
      <c r="AV51" t="s">
        <v>1819</v>
      </c>
      <c r="AZ51" t="str">
        <v>El Meghaier</v>
      </c>
      <c r="BH51" t="str">
        <v>Qubadlı</v>
      </c>
      <c r="FC51" t="str">
        <v>Saint Lawrence</v>
      </c>
      <c r="FX51" t="str">
        <v>Brvenica</v>
      </c>
      <c r="GM51" t="str">
        <v>Murmanskaya oblast'</v>
      </c>
      <c r="HC51" t="str">
        <v>Koper</v>
      </c>
      <c r="HR51" t="str">
        <v>Kamphaeng Phet</v>
      </c>
      <c r="HX51" t="str">
        <v>Nevşehir</v>
      </c>
      <c r="IF51" t="str">
        <v>Wyoming</v>
      </c>
      <c r="IK51" t="str">
        <v>Hà Nam</v>
      </c>
      <c r="KO51" t="s">
        <v>2827</v>
      </c>
      <c r="KQ51" t="s">
        <v>2828</v>
      </c>
      <c r="KR51" s="4" t="s">
        <v>2829</v>
      </c>
    </row>
    <row r="52" spans="13:304">
      <c r="M52" t="s">
        <v>2830</v>
      </c>
      <c r="N52" t="s">
        <v>2831</v>
      </c>
      <c r="O52" s="4" t="str">
        <f t="shared" si="5"/>
        <v>PR0050-Tufting</v>
      </c>
      <c r="S52" t="s">
        <v>2832</v>
      </c>
      <c r="T52" t="s">
        <v>2428</v>
      </c>
      <c r="U52" s="4" t="str">
        <f t="shared" si="3"/>
        <v>PD0051-Paper products</v>
      </c>
      <c r="V52" t="s">
        <v>2833</v>
      </c>
      <c r="W52" t="s">
        <v>2834</v>
      </c>
      <c r="X52" s="4" t="str">
        <f t="shared" si="4"/>
        <v>RM0346-Organic greese</v>
      </c>
      <c r="AB52" t="str">
        <v>3.2.3</v>
      </c>
      <c r="AG52" t="str">
        <v>3.2.3</v>
      </c>
      <c r="AH52" t="str">
        <v>5.5.5</v>
      </c>
      <c r="AR52" t="s">
        <v>2835</v>
      </c>
      <c r="AS52" s="4" t="s">
        <v>1857</v>
      </c>
      <c r="AT52" t="s">
        <v>2836</v>
      </c>
      <c r="AU52" t="s">
        <v>2837</v>
      </c>
      <c r="AV52" t="s">
        <v>1820</v>
      </c>
      <c r="AZ52" t="str">
        <v>Djanet</v>
      </c>
      <c r="BH52" t="str">
        <v>Qusar</v>
      </c>
      <c r="FC52" t="str">
        <v>Saint Paul's Bay</v>
      </c>
      <c r="FX52" t="str">
        <v>Vrapčište</v>
      </c>
      <c r="GM52" t="str">
        <v>Nizhegorodskaya oblast'</v>
      </c>
      <c r="HC52" t="str">
        <v>Kozje</v>
      </c>
      <c r="HR52" t="str">
        <v>Tak</v>
      </c>
      <c r="HX52" t="str">
        <v>Niğde</v>
      </c>
      <c r="IF52" t="str">
        <v>District of Columbia</v>
      </c>
      <c r="IK52" t="str">
        <v>Hưng Yên</v>
      </c>
      <c r="KO52" t="s">
        <v>2838</v>
      </c>
      <c r="KR52" s="4" t="s">
        <v>2839</v>
      </c>
    </row>
    <row r="53" spans="13:304">
      <c r="M53" t="s">
        <v>2840</v>
      </c>
      <c r="N53" t="s">
        <v>2787</v>
      </c>
      <c r="O53" s="4" t="str">
        <f t="shared" si="5"/>
        <v>PR9999-Write off / Dummy</v>
      </c>
      <c r="S53" t="s">
        <v>2841</v>
      </c>
      <c r="T53" t="s">
        <v>2842</v>
      </c>
      <c r="U53" s="4" t="str">
        <f t="shared" si="3"/>
        <v>PD0052-Envelops, cards</v>
      </c>
      <c r="V53" t="s">
        <v>2843</v>
      </c>
      <c r="W53" t="s">
        <v>2844</v>
      </c>
      <c r="X53" s="4" t="str">
        <f t="shared" si="4"/>
        <v>RM0347-Recycled pre/post-consumer greese</v>
      </c>
      <c r="AB53" t="str">
        <v>3.2.4</v>
      </c>
      <c r="AG53" t="str">
        <v>3.2.4</v>
      </c>
      <c r="AH53" t="str">
        <v>5.5.6</v>
      </c>
      <c r="AR53" t="s">
        <v>2845</v>
      </c>
      <c r="AS53" s="4" t="s">
        <v>1858</v>
      </c>
      <c r="AT53" t="s">
        <v>2846</v>
      </c>
      <c r="AU53" t="s">
        <v>2847</v>
      </c>
      <c r="AV53" t="s">
        <v>1820</v>
      </c>
      <c r="AZ53" t="str">
        <v>Touggourt</v>
      </c>
      <c r="BH53" t="str">
        <v>Saatly</v>
      </c>
      <c r="FC53" t="str">
        <v>Sannat</v>
      </c>
      <c r="FX53" t="str">
        <v>Gostivar</v>
      </c>
      <c r="GM53" t="str">
        <v>Novgorodskaya oblast'</v>
      </c>
      <c r="HC53" t="str">
        <v>Kranj</v>
      </c>
      <c r="HR53" t="str">
        <v>Sukhothai</v>
      </c>
      <c r="HX53" t="str">
        <v>Ordu</v>
      </c>
      <c r="IK53" t="str">
        <v>Nam Định</v>
      </c>
      <c r="KO53" t="s">
        <v>2848</v>
      </c>
      <c r="KR53" s="4" t="s">
        <v>2849</v>
      </c>
    </row>
    <row r="54" spans="13:304">
      <c r="S54" t="s">
        <v>2850</v>
      </c>
      <c r="T54" t="s">
        <v>2851</v>
      </c>
      <c r="U54" s="4" t="str">
        <f t="shared" si="3"/>
        <v>PD0053-Furniture</v>
      </c>
      <c r="V54" t="s">
        <v>2852</v>
      </c>
      <c r="W54" t="s">
        <v>2853</v>
      </c>
      <c r="X54" s="4" t="str">
        <f t="shared" si="4"/>
        <v>RM0348-Recycled pre-consumer greese</v>
      </c>
      <c r="AB54" t="str">
        <v>3.2.5</v>
      </c>
      <c r="AG54" t="str">
        <v>3.2.5</v>
      </c>
      <c r="AH54" t="str">
        <v>5.6.1</v>
      </c>
      <c r="AR54" t="s">
        <v>2854</v>
      </c>
      <c r="AS54" s="4" t="s">
        <v>2029</v>
      </c>
      <c r="AT54" t="s">
        <v>2855</v>
      </c>
      <c r="AU54" t="s">
        <v>2856</v>
      </c>
      <c r="AV54" t="s">
        <v>1820</v>
      </c>
      <c r="AZ54" t="str">
        <v>In Guezzam</v>
      </c>
      <c r="BH54" t="str">
        <v>Sabirabad</v>
      </c>
      <c r="FC54" t="str">
        <v>Saint Lucia's</v>
      </c>
      <c r="FX54" t="str">
        <v>Želino</v>
      </c>
      <c r="GM54" t="str">
        <v>Novosibirskaya oblast'</v>
      </c>
      <c r="HC54" t="str">
        <v>Kranjska Gora</v>
      </c>
      <c r="HR54" t="str">
        <v>Phitsanulok</v>
      </c>
      <c r="HX54" t="str">
        <v>Rize</v>
      </c>
      <c r="IK54" t="str">
        <v>Phú Thọ</v>
      </c>
      <c r="KO54" t="s">
        <v>2857</v>
      </c>
      <c r="KR54" s="4" t="s">
        <v>2858</v>
      </c>
    </row>
    <row r="55" spans="13:304">
      <c r="S55" t="s">
        <v>2859</v>
      </c>
      <c r="T55" t="s">
        <v>2860</v>
      </c>
      <c r="U55" s="4" t="str">
        <f t="shared" si="3"/>
        <v>PD0054-Decorative items</v>
      </c>
      <c r="V55" t="s">
        <v>2861</v>
      </c>
      <c r="W55" t="s">
        <v>2862</v>
      </c>
      <c r="X55" s="4" t="str">
        <f t="shared" si="4"/>
        <v>RM0349-Recycled post-consumer greese</v>
      </c>
      <c r="AB55" t="str">
        <v>3.2.6</v>
      </c>
      <c r="AG55" t="str">
        <v>3.2.6</v>
      </c>
      <c r="AH55" t="str">
        <v>5.6.2</v>
      </c>
      <c r="AR55" t="s">
        <v>2863</v>
      </c>
      <c r="AS55" s="4" t="s">
        <v>1859</v>
      </c>
      <c r="AT55" t="s">
        <v>2864</v>
      </c>
      <c r="AU55" t="s">
        <v>2865</v>
      </c>
      <c r="AV55" t="s">
        <v>1820</v>
      </c>
      <c r="AZ55" t="str">
        <v>In Salah</v>
      </c>
      <c r="BH55" t="str">
        <v>Sadarak</v>
      </c>
      <c r="FC55" t="str">
        <v>Santa Venera</v>
      </c>
      <c r="FX55" t="str">
        <v>Jegunovce</v>
      </c>
      <c r="GM55" t="str">
        <v>Omskaya oblast'</v>
      </c>
      <c r="HC55" t="str">
        <v>Krško</v>
      </c>
      <c r="HR55" t="str">
        <v>Phichit</v>
      </c>
      <c r="HX55" t="str">
        <v>Sakarya</v>
      </c>
      <c r="IK55" t="str">
        <v>Thái Nguyên</v>
      </c>
      <c r="KO55" t="s">
        <v>2866</v>
      </c>
      <c r="KR55" s="4" t="s">
        <v>2867</v>
      </c>
    </row>
    <row r="56" spans="13:304">
      <c r="S56" t="s">
        <v>2868</v>
      </c>
      <c r="T56" t="s">
        <v>2869</v>
      </c>
      <c r="U56" s="4" t="str">
        <f t="shared" si="3"/>
        <v>PD0055-Packing sacks, bags</v>
      </c>
      <c r="V56" t="s">
        <v>2870</v>
      </c>
      <c r="W56" t="s">
        <v>2871</v>
      </c>
      <c r="X56" s="4" t="str">
        <f t="shared" si="4"/>
        <v>RM0350-Responsible animal greese</v>
      </c>
      <c r="AB56" t="str">
        <v>3.3.1</v>
      </c>
      <c r="AG56" t="str">
        <v>3.3.1</v>
      </c>
      <c r="AH56" t="str">
        <v>5.6.3</v>
      </c>
      <c r="AR56" t="s">
        <v>2872</v>
      </c>
      <c r="AS56" s="4" t="s">
        <v>1860</v>
      </c>
      <c r="AT56" t="s">
        <v>2873</v>
      </c>
      <c r="AU56" t="s">
        <v>2874</v>
      </c>
      <c r="AV56" t="s">
        <v>1820</v>
      </c>
      <c r="AZ56" t="str">
        <v>Béni Abbès</v>
      </c>
      <c r="BH56" t="str">
        <v>Salyan</v>
      </c>
      <c r="FC56" t="str">
        <v>Siġġiewi</v>
      </c>
      <c r="FX56" t="str">
        <v>Mavrovo i Rostuše</v>
      </c>
      <c r="GM56" t="str">
        <v>Orenburgskaya oblast'</v>
      </c>
      <c r="HC56" t="str">
        <v>Kungota</v>
      </c>
      <c r="HR56" t="str">
        <v>Phetchabun</v>
      </c>
      <c r="HX56" t="str">
        <v>Samsun</v>
      </c>
      <c r="IK56" t="str">
        <v>Vĩnh Phúc</v>
      </c>
      <c r="KO56" t="s">
        <v>2875</v>
      </c>
      <c r="KR56" s="4" t="s">
        <v>2876</v>
      </c>
    </row>
    <row r="57" spans="13:304">
      <c r="S57" t="s">
        <v>2877</v>
      </c>
      <c r="T57" t="s">
        <v>2878</v>
      </c>
      <c r="U57" s="4" t="str">
        <f t="shared" si="3"/>
        <v>PD0056-Soft toys</v>
      </c>
      <c r="V57" t="s">
        <v>2879</v>
      </c>
      <c r="W57" t="s">
        <v>2880</v>
      </c>
      <c r="X57" s="4" t="str">
        <f t="shared" si="4"/>
        <v xml:space="preserve">RM0040-Guanaco </v>
      </c>
      <c r="AB57" t="str">
        <v>3.3.2</v>
      </c>
      <c r="AG57" t="str">
        <v>3.3.2</v>
      </c>
      <c r="AH57" t="str">
        <v>5.6.4</v>
      </c>
      <c r="AR57" t="s">
        <v>2881</v>
      </c>
      <c r="AS57" s="4" t="s">
        <v>1861</v>
      </c>
      <c r="AT57" t="s">
        <v>2882</v>
      </c>
      <c r="AU57" t="s">
        <v>2883</v>
      </c>
      <c r="AV57" t="s">
        <v>1820</v>
      </c>
      <c r="AZ57" t="str">
        <v>Ouled Djellal</v>
      </c>
      <c r="BH57" t="str">
        <v>Samukh</v>
      </c>
      <c r="FC57" t="str">
        <v>Sliema</v>
      </c>
      <c r="FX57" t="str">
        <v>Tearce</v>
      </c>
      <c r="GM57" t="str">
        <v>Orlovskaya oblast'</v>
      </c>
      <c r="HC57" t="str">
        <v>Kuzma</v>
      </c>
      <c r="HR57" t="str">
        <v>Ratchaburi</v>
      </c>
      <c r="HX57" t="str">
        <v>Siirt</v>
      </c>
      <c r="IK57" t="str">
        <v>Điện Biên</v>
      </c>
      <c r="KO57" t="s">
        <v>2884</v>
      </c>
      <c r="KQ57" t="s">
        <v>2885</v>
      </c>
      <c r="KR57" s="4" t="s">
        <v>2886</v>
      </c>
    </row>
    <row r="58" spans="13:304">
      <c r="S58" t="s">
        <v>2887</v>
      </c>
      <c r="T58" t="s">
        <v>2888</v>
      </c>
      <c r="U58" s="4" t="str">
        <f t="shared" si="3"/>
        <v>PD0057-Hard toys</v>
      </c>
      <c r="V58" t="s">
        <v>2889</v>
      </c>
      <c r="W58" t="s">
        <v>2890</v>
      </c>
      <c r="X58" s="4" t="str">
        <f t="shared" si="4"/>
        <v xml:space="preserve">RM0041-In-conversion guanaco </v>
      </c>
      <c r="AB58" t="str">
        <v>3.3.3</v>
      </c>
      <c r="AG58" t="str">
        <v>3.3.3</v>
      </c>
      <c r="AH58" t="str">
        <v>5.6.5</v>
      </c>
      <c r="AR58" t="s">
        <v>2891</v>
      </c>
      <c r="AS58" s="4" t="s">
        <v>1862</v>
      </c>
      <c r="AT58" t="s">
        <v>2892</v>
      </c>
      <c r="AU58" t="s">
        <v>2893</v>
      </c>
      <c r="AV58" t="s">
        <v>1820</v>
      </c>
      <c r="AZ58" t="str">
        <v>Bordj Badji Mokhtar</v>
      </c>
      <c r="BH58" t="str">
        <v>Shabran</v>
      </c>
      <c r="FC58" t="str">
        <v>Swieqi</v>
      </c>
      <c r="FX58" t="str">
        <v>Tetovo</v>
      </c>
      <c r="GM58" t="str">
        <v>Penzenskaya oblast'</v>
      </c>
      <c r="HC58" t="str">
        <v>Laško</v>
      </c>
      <c r="HR58" t="str">
        <v>Kanchanaburi</v>
      </c>
      <c r="HX58" t="str">
        <v>Sinop</v>
      </c>
      <c r="IK58" t="str">
        <v>Đắk Nông</v>
      </c>
      <c r="KO58" t="s">
        <v>2894</v>
      </c>
      <c r="KR58" s="4" t="s">
        <v>2895</v>
      </c>
    </row>
    <row r="59" spans="13:304">
      <c r="S59" t="s">
        <v>2896</v>
      </c>
      <c r="T59" t="s">
        <v>2897</v>
      </c>
      <c r="U59" s="4" t="str">
        <f t="shared" si="3"/>
        <v>PD0058-Knitted fabrics</v>
      </c>
      <c r="V59" t="s">
        <v>2898</v>
      </c>
      <c r="W59" t="s">
        <v>2899</v>
      </c>
      <c r="X59" s="4" t="str">
        <f t="shared" si="4"/>
        <v xml:space="preserve">RM0042-Organic guanaco </v>
      </c>
      <c r="AB59" t="str">
        <v>3.3.4</v>
      </c>
      <c r="AG59" t="str">
        <v>3.3.4</v>
      </c>
      <c r="AH59" t="str">
        <v>5.6.6</v>
      </c>
      <c r="AR59" t="s">
        <v>2900</v>
      </c>
      <c r="AS59" s="4" t="s">
        <v>2030</v>
      </c>
      <c r="AT59" t="s">
        <v>2901</v>
      </c>
      <c r="AU59" t="s">
        <v>2902</v>
      </c>
      <c r="AV59" t="s">
        <v>1820</v>
      </c>
      <c r="AZ59" t="str">
        <v>Timimoun</v>
      </c>
      <c r="BH59" t="str">
        <v>Shahbuz</v>
      </c>
      <c r="FC59" t="str">
        <v>Ta' Xbiex</v>
      </c>
      <c r="FX59" t="str">
        <v>Kratovo</v>
      </c>
      <c r="GM59" t="str">
        <v>Pskovskaya oblast'</v>
      </c>
      <c r="HC59" t="str">
        <v>Lenart</v>
      </c>
      <c r="HR59" t="str">
        <v>Suphan Buri</v>
      </c>
      <c r="HX59" t="str">
        <v>Sivas</v>
      </c>
      <c r="IK59" t="str">
        <v>Hậu Giang</v>
      </c>
      <c r="KO59" t="s">
        <v>2903</v>
      </c>
      <c r="KR59" s="4" t="s">
        <v>2904</v>
      </c>
    </row>
    <row r="60" spans="13:304">
      <c r="S60" t="s">
        <v>2905</v>
      </c>
      <c r="T60" t="s">
        <v>2906</v>
      </c>
      <c r="U60" s="4" t="str">
        <f t="shared" si="3"/>
        <v>PD0059-Woven fabrics</v>
      </c>
      <c r="V60" t="s">
        <v>2907</v>
      </c>
      <c r="W60" t="s">
        <v>2908</v>
      </c>
      <c r="X60" s="4" t="str">
        <f t="shared" si="4"/>
        <v xml:space="preserve">RM0043-Recycled pre/post-consumer guanaco </v>
      </c>
      <c r="AB60" t="str">
        <v>3.3.5</v>
      </c>
      <c r="AG60" t="str">
        <v>3.3.5</v>
      </c>
      <c r="AH60" t="str">
        <v>6.1.6</v>
      </c>
      <c r="AR60" t="s">
        <v>2909</v>
      </c>
      <c r="AS60" s="4" t="s">
        <v>1863</v>
      </c>
      <c r="AT60" t="s">
        <v>2910</v>
      </c>
      <c r="AU60" t="s">
        <v>2911</v>
      </c>
      <c r="AV60" t="s">
        <v>1820</v>
      </c>
      <c r="AZ60" t="str">
        <v>El Meniaa</v>
      </c>
      <c r="BH60" t="str">
        <v>Shaki</v>
      </c>
      <c r="FC60" t="str">
        <v>Tarxien</v>
      </c>
      <c r="FX60" t="str">
        <v>Kriva Palanka</v>
      </c>
      <c r="GM60" t="str">
        <v>Rostovskaya oblast'</v>
      </c>
      <c r="HC60" t="str">
        <v>Lendava</v>
      </c>
      <c r="HR60" t="str">
        <v>Nakhon Pathom</v>
      </c>
      <c r="HX60" t="str">
        <v>Tekirdağ</v>
      </c>
      <c r="IK60" t="str">
        <v>Cần Thơ</v>
      </c>
      <c r="KO60" t="s">
        <v>2912</v>
      </c>
      <c r="KQ60" t="s">
        <v>2913</v>
      </c>
      <c r="KR60" s="4" t="s">
        <v>2914</v>
      </c>
    </row>
    <row r="61" spans="13:304">
      <c r="S61" t="s">
        <v>2915</v>
      </c>
      <c r="T61" t="s">
        <v>2916</v>
      </c>
      <c r="U61" s="4" t="str">
        <f t="shared" si="3"/>
        <v>PD0060-Terry fabrics</v>
      </c>
      <c r="V61" t="s">
        <v>2917</v>
      </c>
      <c r="W61" t="s">
        <v>2918</v>
      </c>
      <c r="X61" s="4" t="str">
        <f t="shared" si="4"/>
        <v xml:space="preserve">RM0044-Recycled pre-consumer guanaco </v>
      </c>
      <c r="AB61" t="str">
        <v>3.3.6</v>
      </c>
      <c r="AG61" t="str">
        <v>3.3.6</v>
      </c>
      <c r="AH61" t="str">
        <v>6.1.7</v>
      </c>
      <c r="AR61" t="s">
        <v>2919</v>
      </c>
      <c r="AS61" s="4" t="s">
        <v>1864</v>
      </c>
      <c r="AT61" t="s">
        <v>2920</v>
      </c>
      <c r="AU61" t="s">
        <v>2921</v>
      </c>
      <c r="AV61" t="s">
        <v>1820</v>
      </c>
      <c r="BH61" t="str">
        <v>Shaki</v>
      </c>
      <c r="FC61" t="str">
        <v>Valletta</v>
      </c>
      <c r="FX61" t="str">
        <v>Kumanovo</v>
      </c>
      <c r="GM61" t="str">
        <v>Ryazanskaya oblast'</v>
      </c>
      <c r="HC61" t="str">
        <v>Litija</v>
      </c>
      <c r="HR61" t="str">
        <v>Samut Sakhon</v>
      </c>
      <c r="HX61" t="str">
        <v>Tokat</v>
      </c>
      <c r="IK61" t="str">
        <v>Đà Nẵng</v>
      </c>
      <c r="KO61" t="s">
        <v>2922</v>
      </c>
      <c r="KR61" s="4" t="s">
        <v>2923</v>
      </c>
    </row>
    <row r="62" spans="13:304">
      <c r="S62" t="s">
        <v>2924</v>
      </c>
      <c r="T62" t="s">
        <v>2925</v>
      </c>
      <c r="U62" s="4" t="str">
        <f t="shared" si="3"/>
        <v>PD0061-Denim fabrics</v>
      </c>
      <c r="V62" t="s">
        <v>2926</v>
      </c>
      <c r="W62" t="s">
        <v>2927</v>
      </c>
      <c r="X62" s="4" t="str">
        <f t="shared" si="4"/>
        <v xml:space="preserve">RM0045-Recycled post-consumer guanaco </v>
      </c>
      <c r="AB62" t="str">
        <v>3.3.7</v>
      </c>
      <c r="AG62" t="str">
        <v>3.3.7</v>
      </c>
      <c r="AH62" t="str">
        <v>6.1.8</v>
      </c>
      <c r="AR62" t="s">
        <v>2928</v>
      </c>
      <c r="AS62" s="4" t="s">
        <v>1865</v>
      </c>
      <c r="AT62" t="s">
        <v>2929</v>
      </c>
      <c r="AU62" t="s">
        <v>2930</v>
      </c>
      <c r="AV62" t="s">
        <v>1820</v>
      </c>
      <c r="BH62" t="str">
        <v>Shamakhi</v>
      </c>
      <c r="FC62" t="str">
        <v>Xagħra</v>
      </c>
      <c r="FX62" t="str">
        <v>Lipkovo</v>
      </c>
      <c r="GM62" t="str">
        <v>Sakhalinskaya oblast'</v>
      </c>
      <c r="HC62" t="str">
        <v>Ljubljana</v>
      </c>
      <c r="HR62" t="str">
        <v>Samut Songkhram</v>
      </c>
      <c r="HX62" t="str">
        <v>Trabzon</v>
      </c>
      <c r="IK62" t="str">
        <v>Hà Nội</v>
      </c>
      <c r="KO62" t="s">
        <v>2931</v>
      </c>
      <c r="KQ62" t="s">
        <v>2932</v>
      </c>
      <c r="KR62" s="4" t="s">
        <v>2933</v>
      </c>
    </row>
    <row r="63" spans="13:304">
      <c r="S63" t="s">
        <v>2934</v>
      </c>
      <c r="T63" t="s">
        <v>2935</v>
      </c>
      <c r="U63" s="4" t="str">
        <f t="shared" si="3"/>
        <v>PD0062-Non-woven fabrics</v>
      </c>
      <c r="V63" t="s">
        <v>2936</v>
      </c>
      <c r="W63" t="s">
        <v>2937</v>
      </c>
      <c r="X63" s="4" t="str">
        <f t="shared" si="4"/>
        <v xml:space="preserve">RM0406-Recycled Pre-Consumer Organic Guanaco </v>
      </c>
      <c r="AB63" t="str">
        <v>3.4.1</v>
      </c>
      <c r="AG63" t="str">
        <v>3.4.1</v>
      </c>
      <c r="AH63" t="str">
        <v>6.2.4</v>
      </c>
      <c r="AR63" t="s">
        <v>2938</v>
      </c>
      <c r="AS63" s="4" t="s">
        <v>1866</v>
      </c>
      <c r="AT63" t="s">
        <v>2939</v>
      </c>
      <c r="AU63" t="s">
        <v>2940</v>
      </c>
      <c r="AV63" t="s">
        <v>1820</v>
      </c>
      <c r="BH63" t="str">
        <v>Shamkir</v>
      </c>
      <c r="FC63" t="str">
        <v>Xewkija</v>
      </c>
      <c r="FX63" t="str">
        <v>Rankovce</v>
      </c>
      <c r="GM63" t="str">
        <v>Samarskaya oblast'</v>
      </c>
      <c r="HC63" t="str">
        <v>Ljubno</v>
      </c>
      <c r="HR63" t="str">
        <v>Phetchaburi</v>
      </c>
      <c r="HX63" t="str">
        <v>Tunceli</v>
      </c>
      <c r="IK63" t="str">
        <v>Hải Phòng</v>
      </c>
      <c r="KO63" t="s">
        <v>2941</v>
      </c>
      <c r="KR63" s="4" t="s">
        <v>2942</v>
      </c>
    </row>
    <row r="64" spans="13:304">
      <c r="S64" t="s">
        <v>2943</v>
      </c>
      <c r="T64" t="s">
        <v>2944</v>
      </c>
      <c r="U64" s="4" t="str">
        <f t="shared" si="3"/>
        <v>PD0063-Special fabrics</v>
      </c>
      <c r="V64" t="s">
        <v>2945</v>
      </c>
      <c r="W64" t="s">
        <v>2946</v>
      </c>
      <c r="X64" s="4" t="str">
        <f t="shared" si="4"/>
        <v>RM0046-Lama</v>
      </c>
      <c r="AB64" t="str">
        <v>3.4.2</v>
      </c>
      <c r="AG64" t="str">
        <v>3.4.2</v>
      </c>
      <c r="AH64" t="str">
        <v>6.2.5</v>
      </c>
      <c r="AR64" t="s">
        <v>2947</v>
      </c>
      <c r="AS64" s="4" t="s">
        <v>1867</v>
      </c>
      <c r="AT64" t="s">
        <v>2948</v>
      </c>
      <c r="AU64" t="s">
        <v>2949</v>
      </c>
      <c r="AV64" t="s">
        <v>1820</v>
      </c>
      <c r="BH64" t="str">
        <v>Sharur</v>
      </c>
      <c r="FC64" t="str">
        <v>Xgħajra</v>
      </c>
      <c r="FX64" t="str">
        <v>Staro Nagoričane</v>
      </c>
      <c r="GM64" t="str">
        <v>Saratovskaya oblast'</v>
      </c>
      <c r="HC64" t="str">
        <v>Ljutomer</v>
      </c>
      <c r="HR64" t="str">
        <v>Prachuap Khiri Khan</v>
      </c>
      <c r="HX64" t="str">
        <v>Şanlıurfa</v>
      </c>
      <c r="IK64" t="str">
        <v>Hồ Chí Minh</v>
      </c>
      <c r="KO64" t="s">
        <v>2950</v>
      </c>
      <c r="KR64" s="4" t="s">
        <v>2951</v>
      </c>
    </row>
    <row r="65" spans="19:304">
      <c r="S65" t="s">
        <v>2952</v>
      </c>
      <c r="T65" t="s">
        <v>2953</v>
      </c>
      <c r="U65" s="4" t="str">
        <f t="shared" si="3"/>
        <v>PD0064-Leather</v>
      </c>
      <c r="V65" t="s">
        <v>2954</v>
      </c>
      <c r="W65" t="s">
        <v>2955</v>
      </c>
      <c r="X65" s="4" t="str">
        <f t="shared" si="4"/>
        <v xml:space="preserve">RM0047-In-conversion lama </v>
      </c>
      <c r="AB65" t="str">
        <v>3.4.3</v>
      </c>
      <c r="AG65" t="str">
        <v>3.4.3</v>
      </c>
      <c r="AR65" t="s">
        <v>2956</v>
      </c>
      <c r="AS65" s="4" t="s">
        <v>1868</v>
      </c>
      <c r="AT65" t="s">
        <v>2957</v>
      </c>
      <c r="AU65" t="s">
        <v>2958</v>
      </c>
      <c r="AV65" t="s">
        <v>1820</v>
      </c>
      <c r="BH65" t="str">
        <v>Shirvan</v>
      </c>
      <c r="FC65" t="str">
        <v>Żabbar</v>
      </c>
      <c r="FX65" t="str">
        <v>Aerodrom</v>
      </c>
      <c r="GM65" t="str">
        <v>Smolenskaya oblast'</v>
      </c>
      <c r="HC65" t="str">
        <v>Logatec</v>
      </c>
      <c r="HR65" t="str">
        <v>Nakhon Si Thammarat</v>
      </c>
      <c r="HX65" t="str">
        <v>Uşak</v>
      </c>
      <c r="IK65" t="str">
        <v>Vietnam</v>
      </c>
      <c r="KO65" t="s">
        <v>2959</v>
      </c>
      <c r="KR65" s="4" t="s">
        <v>2960</v>
      </c>
    </row>
    <row r="66" spans="19:304">
      <c r="S66" t="s">
        <v>2961</v>
      </c>
      <c r="T66" t="s">
        <v>2962</v>
      </c>
      <c r="U66" s="4" t="str">
        <f t="shared" si="3"/>
        <v>PD0065-Bonded leather</v>
      </c>
      <c r="V66" t="s">
        <v>2963</v>
      </c>
      <c r="W66" t="s">
        <v>2964</v>
      </c>
      <c r="X66" s="4" t="str">
        <f t="shared" si="4"/>
        <v xml:space="preserve">RM0048-Organic lama </v>
      </c>
      <c r="AB66" t="str">
        <v>3.4.4</v>
      </c>
      <c r="AG66" t="str">
        <v>3.4.4</v>
      </c>
      <c r="AR66" t="s">
        <v>2965</v>
      </c>
      <c r="AS66" s="4" t="s">
        <v>1869</v>
      </c>
      <c r="AT66" t="s">
        <v>2966</v>
      </c>
      <c r="AU66" t="s">
        <v>2967</v>
      </c>
      <c r="AV66" t="s">
        <v>1820</v>
      </c>
      <c r="BH66" t="str">
        <v>Shusha</v>
      </c>
      <c r="FC66" t="str">
        <v>Żebbuġ Gozo</v>
      </c>
      <c r="FX66" t="str">
        <v>Aračinovo</v>
      </c>
      <c r="GM66" t="str">
        <v>Sverdlovskaya oblast'</v>
      </c>
      <c r="HC66" t="str">
        <v>Loška dolina</v>
      </c>
      <c r="HR66" t="str">
        <v>Krabi</v>
      </c>
      <c r="HX66" t="str">
        <v>Van</v>
      </c>
      <c r="KO66" t="s">
        <v>2968</v>
      </c>
      <c r="KQ66" t="s">
        <v>2969</v>
      </c>
      <c r="KR66" s="4" t="s">
        <v>2970</v>
      </c>
    </row>
    <row r="67" spans="19:304">
      <c r="S67" t="s">
        <v>2971</v>
      </c>
      <c r="T67" t="s">
        <v>2972</v>
      </c>
      <c r="U67" s="4" t="str">
        <f t="shared" ref="U67:U114" si="6">_xlfn.TEXTJOIN("-",TRUE,S67,T67)</f>
        <v xml:space="preserve">PD0066-Open-end yarns </v>
      </c>
      <c r="V67" t="s">
        <v>2973</v>
      </c>
      <c r="W67" t="s">
        <v>2974</v>
      </c>
      <c r="X67" s="4" t="str">
        <f t="shared" ref="X67:X130" si="7">_xlfn.TEXTJOIN("-",TRUE,V67,W67)</f>
        <v>RM0049-Recycled pre/post-consumer lama hair</v>
      </c>
      <c r="AB67" t="str">
        <v>3.4.5</v>
      </c>
      <c r="AG67" t="str">
        <v>3.4.5</v>
      </c>
      <c r="AR67" t="s">
        <v>2975</v>
      </c>
      <c r="AS67" s="4" t="s">
        <v>1870</v>
      </c>
      <c r="AT67" t="s">
        <v>2976</v>
      </c>
      <c r="AU67" t="s">
        <v>2977</v>
      </c>
      <c r="AV67" t="s">
        <v>1820</v>
      </c>
      <c r="BH67" t="str">
        <v>Siazan</v>
      </c>
      <c r="FC67" t="str">
        <v>Żebbuġ Malta</v>
      </c>
      <c r="FX67" t="str">
        <v>Butel</v>
      </c>
      <c r="GM67" t="str">
        <v>Tambovskaya oblast'</v>
      </c>
      <c r="HC67" t="str">
        <v>Loški Potok</v>
      </c>
      <c r="HR67" t="str">
        <v>Phangnga</v>
      </c>
      <c r="HX67" t="str">
        <v>Yozgat</v>
      </c>
      <c r="KO67" t="s">
        <v>2978</v>
      </c>
      <c r="KP67" t="s">
        <v>2979</v>
      </c>
      <c r="KQ67" t="s">
        <v>2980</v>
      </c>
      <c r="KR67" s="4" t="s">
        <v>2981</v>
      </c>
    </row>
    <row r="68" spans="19:304">
      <c r="S68" t="s">
        <v>2982</v>
      </c>
      <c r="T68" t="s">
        <v>2983</v>
      </c>
      <c r="U68" s="4" t="str">
        <f t="shared" si="6"/>
        <v xml:space="preserve">PD0067-Carded yarns </v>
      </c>
      <c r="V68" t="s">
        <v>2984</v>
      </c>
      <c r="W68" t="s">
        <v>2985</v>
      </c>
      <c r="X68" s="4" t="str">
        <f t="shared" si="7"/>
        <v xml:space="preserve">RM0050-Recycled pre-consumer lama </v>
      </c>
      <c r="AB68" t="str">
        <v>3.4.6</v>
      </c>
      <c r="AG68" t="str">
        <v>3.4.6</v>
      </c>
      <c r="AR68" t="s">
        <v>2986</v>
      </c>
      <c r="AS68" s="4" t="s">
        <v>1871</v>
      </c>
      <c r="AT68" t="s">
        <v>2987</v>
      </c>
      <c r="AU68" t="s">
        <v>2988</v>
      </c>
      <c r="AV68" t="s">
        <v>1820</v>
      </c>
      <c r="BH68" t="str">
        <v>Stepanakert</v>
      </c>
      <c r="FC68" t="str">
        <v>Żejtun</v>
      </c>
      <c r="FX68" t="str">
        <v>Gazi Baba</v>
      </c>
      <c r="GM68" t="str">
        <v>Tomskaya oblast'</v>
      </c>
      <c r="HC68" t="str">
        <v>Luče</v>
      </c>
      <c r="HR68" t="str">
        <v>Phuket</v>
      </c>
      <c r="HX68" t="str">
        <v>Zonguldak</v>
      </c>
      <c r="KO68" t="s">
        <v>2989</v>
      </c>
      <c r="KR68" s="4" t="s">
        <v>2990</v>
      </c>
    </row>
    <row r="69" spans="19:304">
      <c r="S69" t="s">
        <v>2991</v>
      </c>
      <c r="T69" t="s">
        <v>2992</v>
      </c>
      <c r="U69" s="4" t="str">
        <f t="shared" si="6"/>
        <v>PD0101-Semi-combed yarns </v>
      </c>
      <c r="V69" t="s">
        <v>2993</v>
      </c>
      <c r="W69" t="s">
        <v>2994</v>
      </c>
      <c r="X69" s="4" t="str">
        <f t="shared" si="7"/>
        <v xml:space="preserve">RM0051-Recycled post-consumer lama </v>
      </c>
      <c r="AB69" t="str">
        <v>3.4.7</v>
      </c>
      <c r="AG69" t="str">
        <v>3.4.7</v>
      </c>
      <c r="AR69" t="s">
        <v>2995</v>
      </c>
      <c r="AS69" s="4" t="s">
        <v>1872</v>
      </c>
      <c r="AT69" t="s">
        <v>2996</v>
      </c>
      <c r="AU69" t="s">
        <v>2997</v>
      </c>
      <c r="AV69" t="s">
        <v>1820</v>
      </c>
      <c r="BH69" t="str">
        <v>Sumqayıt</v>
      </c>
      <c r="FC69" t="str">
        <v>Żurrieq</v>
      </c>
      <c r="FX69" t="str">
        <v>Gjorče Petrov</v>
      </c>
      <c r="GM69" t="str">
        <v>Tul'skaya oblast'</v>
      </c>
      <c r="HC69" t="str">
        <v>Lukovica</v>
      </c>
      <c r="HR69" t="str">
        <v>Surat Thani</v>
      </c>
      <c r="HX69" t="str">
        <v>Aksaray</v>
      </c>
      <c r="KO69" t="s">
        <v>2998</v>
      </c>
      <c r="KR69" s="4" t="s">
        <v>2999</v>
      </c>
    </row>
    <row r="70" spans="19:304">
      <c r="S70" t="s">
        <v>3000</v>
      </c>
      <c r="T70" t="s">
        <v>3001</v>
      </c>
      <c r="U70" s="4" t="str">
        <f t="shared" si="6"/>
        <v>PD0102-Normally combed yarns </v>
      </c>
      <c r="V70" t="s">
        <v>3002</v>
      </c>
      <c r="W70" t="s">
        <v>3003</v>
      </c>
      <c r="X70" s="4" t="str">
        <f t="shared" si="7"/>
        <v>RM0407-Recycled pre-consumer organic lama</v>
      </c>
      <c r="AB70" t="str">
        <v>3.4.8</v>
      </c>
      <c r="AG70" t="str">
        <v>3.4.8</v>
      </c>
      <c r="AR70" t="s">
        <v>3004</v>
      </c>
      <c r="AS70" s="4" t="s">
        <v>1873</v>
      </c>
      <c r="AT70" t="s">
        <v>3005</v>
      </c>
      <c r="AU70" t="s">
        <v>3006</v>
      </c>
      <c r="AV70" t="s">
        <v>1820</v>
      </c>
      <c r="BH70" t="str">
        <v>Tartar</v>
      </c>
      <c r="FC70" t="str">
        <v>Malta</v>
      </c>
      <c r="FX70" t="str">
        <v>Zelenikovo</v>
      </c>
      <c r="GM70" t="str">
        <v>Tverskaya oblast'</v>
      </c>
      <c r="HC70" t="str">
        <v>Majšperk</v>
      </c>
      <c r="HR70" t="str">
        <v>Ranong</v>
      </c>
      <c r="HX70" t="str">
        <v>Bayburt</v>
      </c>
      <c r="KO70" t="s">
        <v>3007</v>
      </c>
      <c r="KR70" s="4" t="s">
        <v>3008</v>
      </c>
    </row>
    <row r="71" spans="19:304">
      <c r="S71" t="s">
        <v>3009</v>
      </c>
      <c r="T71" t="s">
        <v>3010</v>
      </c>
      <c r="U71" s="4" t="str">
        <f t="shared" si="6"/>
        <v>PD0103-Highly combed yarns </v>
      </c>
      <c r="V71" t="s">
        <v>3011</v>
      </c>
      <c r="W71" t="s">
        <v>3012</v>
      </c>
      <c r="X71" s="4" t="str">
        <f t="shared" si="7"/>
        <v>RM0365-Leather bovine (cattle, calf)</v>
      </c>
      <c r="AB71" t="str">
        <v>3.4.9</v>
      </c>
      <c r="AG71" t="str">
        <v>3.4.9</v>
      </c>
      <c r="AR71" t="s">
        <v>3013</v>
      </c>
      <c r="AS71" s="4" t="s">
        <v>1874</v>
      </c>
      <c r="AT71" t="s">
        <v>3014</v>
      </c>
      <c r="AU71" t="s">
        <v>3015</v>
      </c>
      <c r="AV71" t="s">
        <v>1820</v>
      </c>
      <c r="BH71" t="str">
        <v>Tovuz</v>
      </c>
      <c r="FX71" t="str">
        <v>Ilinden</v>
      </c>
      <c r="GM71" t="str">
        <v>Tyumenskaya oblast'</v>
      </c>
      <c r="HC71" t="str">
        <v>Maribor</v>
      </c>
      <c r="HR71" t="str">
        <v>Chumphon</v>
      </c>
      <c r="HX71" t="str">
        <v>Karaman</v>
      </c>
      <c r="KO71" t="s">
        <v>3016</v>
      </c>
      <c r="KR71" s="4" t="s">
        <v>3017</v>
      </c>
    </row>
    <row r="72" spans="19:304">
      <c r="S72" t="s">
        <v>3018</v>
      </c>
      <c r="T72" t="s">
        <v>3019</v>
      </c>
      <c r="U72" s="4" t="str">
        <f t="shared" si="6"/>
        <v>PD0068-Super combed yarns</v>
      </c>
      <c r="V72" t="s">
        <v>3020</v>
      </c>
      <c r="W72" t="s">
        <v>3021</v>
      </c>
      <c r="X72" s="4" t="str">
        <f t="shared" si="7"/>
        <v>RM0366-In-conversion leather bovine (cattle, calf)</v>
      </c>
      <c r="AB72" t="str">
        <v>3.4.10</v>
      </c>
      <c r="AG72" t="str">
        <v>3.4.10</v>
      </c>
      <c r="AR72" t="s">
        <v>3022</v>
      </c>
      <c r="AS72" s="4" t="s">
        <v>1875</v>
      </c>
      <c r="AT72" t="s">
        <v>3023</v>
      </c>
      <c r="AU72" t="s">
        <v>3024</v>
      </c>
      <c r="AV72" t="s">
        <v>1820</v>
      </c>
      <c r="BH72" t="str">
        <v>Ujar</v>
      </c>
      <c r="FX72" t="str">
        <v>Karpoš</v>
      </c>
      <c r="GM72" t="str">
        <v>Ul'yanovskaya oblast'</v>
      </c>
      <c r="HC72" t="str">
        <v>Medvode</v>
      </c>
      <c r="HR72" t="str">
        <v>Songkhla</v>
      </c>
      <c r="HX72" t="str">
        <v>Kırıkkale</v>
      </c>
      <c r="KO72" t="s">
        <v>3025</v>
      </c>
      <c r="KQ72" t="s">
        <v>3026</v>
      </c>
      <c r="KR72" s="4" t="s">
        <v>3027</v>
      </c>
    </row>
    <row r="73" spans="19:304">
      <c r="S73" t="s">
        <v>3028</v>
      </c>
      <c r="T73" t="s">
        <v>3029</v>
      </c>
      <c r="U73" s="4" t="str">
        <f t="shared" si="6"/>
        <v>PD0104-Woolen yarns</v>
      </c>
      <c r="V73" t="s">
        <v>3030</v>
      </c>
      <c r="W73" t="s">
        <v>3031</v>
      </c>
      <c r="X73" s="4" t="str">
        <f t="shared" si="7"/>
        <v>RM0367-Organic leather bovine (cattle, calf)</v>
      </c>
      <c r="AB73" t="str">
        <v>3.4.11</v>
      </c>
      <c r="AG73" t="str">
        <v>3.4.11</v>
      </c>
      <c r="AR73" t="s">
        <v>3032</v>
      </c>
      <c r="AS73" s="4" t="s">
        <v>1876</v>
      </c>
      <c r="AT73" t="s">
        <v>3033</v>
      </c>
      <c r="AU73" t="s">
        <v>3034</v>
      </c>
      <c r="AV73" t="s">
        <v>1820</v>
      </c>
      <c r="BH73" t="str">
        <v>Yardymli</v>
      </c>
      <c r="FX73" t="str">
        <v>Kisela Voda</v>
      </c>
      <c r="GM73" t="str">
        <v>Vladimirskaya oblast'</v>
      </c>
      <c r="HC73" t="str">
        <v>Mengeš</v>
      </c>
      <c r="HR73" t="str">
        <v>Satun</v>
      </c>
      <c r="HX73" t="str">
        <v>Batman</v>
      </c>
      <c r="KO73" t="s">
        <v>3035</v>
      </c>
      <c r="KR73" s="4" t="s">
        <v>3036</v>
      </c>
    </row>
    <row r="74" spans="19:304">
      <c r="S74" t="s">
        <v>3037</v>
      </c>
      <c r="T74" t="s">
        <v>3038</v>
      </c>
      <c r="U74" s="4" t="str">
        <f t="shared" si="6"/>
        <v>PD0105-Semi-worsted yarns</v>
      </c>
      <c r="V74" t="s">
        <v>3039</v>
      </c>
      <c r="W74" t="s">
        <v>3040</v>
      </c>
      <c r="X74" s="4" t="str">
        <f t="shared" si="7"/>
        <v>RM0368-Recycled pre/post-consumer leather bovine (cattle, calf)</v>
      </c>
      <c r="AB74" t="str">
        <v>3.4.12</v>
      </c>
      <c r="AG74" t="str">
        <v>3.4.12</v>
      </c>
      <c r="AR74" t="s">
        <v>3041</v>
      </c>
      <c r="AS74" s="4" t="s">
        <v>2031</v>
      </c>
      <c r="AT74" t="s">
        <v>3042</v>
      </c>
      <c r="AU74" t="s">
        <v>3043</v>
      </c>
      <c r="AV74" t="s">
        <v>1820</v>
      </c>
      <c r="BH74" t="str">
        <v>Yevlakh</v>
      </c>
      <c r="FX74" t="str">
        <v>Petrovec</v>
      </c>
      <c r="GM74" t="str">
        <v>Volgogradskaya oblast'</v>
      </c>
      <c r="HC74" t="str">
        <v>Metlika</v>
      </c>
      <c r="HR74" t="str">
        <v>Trang</v>
      </c>
      <c r="HX74" t="str">
        <v>Şırnak</v>
      </c>
      <c r="KO74" t="s">
        <v>3044</v>
      </c>
      <c r="KR74" s="4" t="s">
        <v>3045</v>
      </c>
    </row>
    <row r="75" spans="19:304">
      <c r="S75" t="s">
        <v>3046</v>
      </c>
      <c r="T75" t="s">
        <v>3047</v>
      </c>
      <c r="U75" s="4" t="str">
        <f t="shared" si="6"/>
        <v>PD0106-Worsted yarns</v>
      </c>
      <c r="V75" t="s">
        <v>3048</v>
      </c>
      <c r="W75" t="s">
        <v>3049</v>
      </c>
      <c r="X75" s="4" t="str">
        <f t="shared" si="7"/>
        <v>RM0369-Recycled pre-consumer leather bovine (cattle, calf)</v>
      </c>
      <c r="AB75" t="str">
        <v>3.4.13</v>
      </c>
      <c r="AG75" t="str">
        <v>3.4.13</v>
      </c>
      <c r="AR75" t="s">
        <v>3050</v>
      </c>
      <c r="AS75" s="4" t="s">
        <v>2032</v>
      </c>
      <c r="AT75" t="s">
        <v>3051</v>
      </c>
      <c r="AU75" t="s">
        <v>3052</v>
      </c>
      <c r="AV75" t="s">
        <v>1820</v>
      </c>
      <c r="BH75" t="str">
        <v>Yevlakh</v>
      </c>
      <c r="FX75" t="str">
        <v>Saraj</v>
      </c>
      <c r="GM75" t="str">
        <v>Vologodskaya oblast'</v>
      </c>
      <c r="HC75" t="str">
        <v>Mežica</v>
      </c>
      <c r="HR75" t="str">
        <v>Phatthalung</v>
      </c>
      <c r="HX75" t="str">
        <v>Bartın</v>
      </c>
      <c r="KO75" t="s">
        <v>3053</v>
      </c>
      <c r="KR75" s="4" t="s">
        <v>3054</v>
      </c>
    </row>
    <row r="76" spans="19:304">
      <c r="S76" t="s">
        <v>3055</v>
      </c>
      <c r="T76" t="s">
        <v>3056</v>
      </c>
      <c r="U76" s="4" t="str">
        <f t="shared" si="6"/>
        <v>PD0069-Filament</v>
      </c>
      <c r="V76" t="s">
        <v>3057</v>
      </c>
      <c r="W76" t="s">
        <v>3058</v>
      </c>
      <c r="X76" s="4" t="str">
        <f t="shared" si="7"/>
        <v>RM0370-Recycled post-consumer leather bovine (cattle, calf)</v>
      </c>
      <c r="AB76" t="str">
        <v>3.5.1</v>
      </c>
      <c r="AG76" t="str">
        <v>3.5.1</v>
      </c>
      <c r="AR76" t="s">
        <v>3059</v>
      </c>
      <c r="AS76" s="4" t="s">
        <v>1877</v>
      </c>
      <c r="AT76" t="s">
        <v>3060</v>
      </c>
      <c r="AU76" t="s">
        <v>3061</v>
      </c>
      <c r="AV76" t="s">
        <v>1820</v>
      </c>
      <c r="BH76" t="str">
        <v>Zangilan</v>
      </c>
      <c r="FX76" t="str">
        <v>Sopište</v>
      </c>
      <c r="GM76" t="str">
        <v>Voronezhskaya oblast'</v>
      </c>
      <c r="HC76" t="str">
        <v>Miren-Kostanjevica</v>
      </c>
      <c r="HR76" t="str">
        <v>Pattani</v>
      </c>
      <c r="HX76" t="str">
        <v>Ardahan</v>
      </c>
      <c r="KO76" t="s">
        <v>3062</v>
      </c>
      <c r="KQ76" t="s">
        <v>3063</v>
      </c>
      <c r="KR76" s="4" t="s">
        <v>3064</v>
      </c>
    </row>
    <row r="77" spans="19:304">
      <c r="S77" t="s">
        <v>3065</v>
      </c>
      <c r="T77" t="s">
        <v>3066</v>
      </c>
      <c r="U77" s="4" t="str">
        <f t="shared" si="6"/>
        <v>PD0070-Yarns for hand knitting</v>
      </c>
      <c r="V77" t="s">
        <v>3067</v>
      </c>
      <c r="W77" t="s">
        <v>3068</v>
      </c>
      <c r="X77" s="4" t="str">
        <f t="shared" si="7"/>
        <v>RM0371-Responsible animal leather bovine (cattle, calf)</v>
      </c>
      <c r="AB77" t="str">
        <v>3.5.2</v>
      </c>
      <c r="AG77" t="str">
        <v>3.5.2</v>
      </c>
      <c r="AR77" t="s">
        <v>3069</v>
      </c>
      <c r="AS77" s="4" t="s">
        <v>1878</v>
      </c>
      <c r="AT77" t="s">
        <v>3070</v>
      </c>
      <c r="AU77" t="s">
        <v>3071</v>
      </c>
      <c r="AV77" t="s">
        <v>1820</v>
      </c>
      <c r="BH77" t="str">
        <v>Zaqatala</v>
      </c>
      <c r="FX77" t="str">
        <v>Studeničani</v>
      </c>
      <c r="GM77" t="str">
        <v>Yaroslavskaya oblast'</v>
      </c>
      <c r="HC77" t="str">
        <v>Mislinja</v>
      </c>
      <c r="HR77" t="str">
        <v>Yala</v>
      </c>
      <c r="HX77" t="str">
        <v>Iğdır</v>
      </c>
      <c r="KO77" t="s">
        <v>3072</v>
      </c>
      <c r="KR77" s="4" t="s">
        <v>3073</v>
      </c>
    </row>
    <row r="78" spans="19:304">
      <c r="S78" t="s">
        <v>3074</v>
      </c>
      <c r="T78" t="s">
        <v>3075</v>
      </c>
      <c r="U78" s="4" t="str">
        <f t="shared" si="6"/>
        <v>PD0071-Core-spun yarns</v>
      </c>
      <c r="V78" t="s">
        <v>3076</v>
      </c>
      <c r="W78" t="s">
        <v>3077</v>
      </c>
      <c r="X78" s="4" t="str">
        <f t="shared" si="7"/>
        <v>RM0379-Leather caprine (goat)</v>
      </c>
      <c r="AB78" t="str">
        <v>3.5.3</v>
      </c>
      <c r="AG78" t="str">
        <v>3.5.3</v>
      </c>
      <c r="AR78" t="s">
        <v>3078</v>
      </c>
      <c r="AS78" s="4" t="s">
        <v>1879</v>
      </c>
      <c r="AT78" t="s">
        <v>3079</v>
      </c>
      <c r="AU78" t="s">
        <v>3080</v>
      </c>
      <c r="AV78" t="s">
        <v>1820</v>
      </c>
      <c r="BH78" t="str">
        <v>Zardab</v>
      </c>
      <c r="FX78" t="str">
        <v xml:space="preserve">Centar </v>
      </c>
      <c r="GM78" t="str">
        <v>Moskva</v>
      </c>
      <c r="HC78" t="str">
        <v>Moravče</v>
      </c>
      <c r="HR78" t="str">
        <v>Narathiwat</v>
      </c>
      <c r="HX78" t="str">
        <v>Yalova</v>
      </c>
      <c r="KO78" t="s">
        <v>3081</v>
      </c>
      <c r="KQ78" t="s">
        <v>3082</v>
      </c>
      <c r="KR78" s="4" t="s">
        <v>3083</v>
      </c>
    </row>
    <row r="79" spans="19:304">
      <c r="S79" t="s">
        <v>3084</v>
      </c>
      <c r="T79" t="s">
        <v>3085</v>
      </c>
      <c r="U79" s="4" t="str">
        <f t="shared" si="6"/>
        <v>PD0072-Fancy yarns</v>
      </c>
      <c r="V79" t="s">
        <v>3086</v>
      </c>
      <c r="W79" t="s">
        <v>3087</v>
      </c>
      <c r="X79" s="4" t="str">
        <f t="shared" si="7"/>
        <v>RM0380-In-conversion leather caprine (goat)</v>
      </c>
      <c r="AB79" t="str">
        <v>3.5.4</v>
      </c>
      <c r="AG79" t="str">
        <v>3.5.4</v>
      </c>
      <c r="AR79" t="s">
        <v>3088</v>
      </c>
      <c r="AS79" s="4" t="s">
        <v>2033</v>
      </c>
      <c r="AT79" t="s">
        <v>3089</v>
      </c>
      <c r="AU79" t="s">
        <v>3090</v>
      </c>
      <c r="AV79" t="s">
        <v>1820</v>
      </c>
      <c r="BH79" t="str">
        <v>Azerbaijan</v>
      </c>
      <c r="FX79" t="str">
        <v xml:space="preserve">Čair </v>
      </c>
      <c r="GM79" t="str">
        <v>Sankt-Peterburg</v>
      </c>
      <c r="HC79" t="str">
        <v>Moravske Toplice</v>
      </c>
      <c r="HR79" t="str">
        <v>Phatthaya</v>
      </c>
      <c r="HX79" t="str">
        <v>Karabük</v>
      </c>
      <c r="KO79" t="s">
        <v>3091</v>
      </c>
      <c r="KR79" s="4" t="s">
        <v>3092</v>
      </c>
    </row>
    <row r="80" spans="19:304">
      <c r="S80" t="s">
        <v>3093</v>
      </c>
      <c r="T80" t="s">
        <v>2600</v>
      </c>
      <c r="U80" s="4" t="str">
        <f t="shared" si="6"/>
        <v>PD0073-Tops</v>
      </c>
      <c r="V80" t="s">
        <v>3094</v>
      </c>
      <c r="W80" t="s">
        <v>3095</v>
      </c>
      <c r="X80" s="4" t="str">
        <f t="shared" si="7"/>
        <v>RM0381-Organic leather caprine (goat)</v>
      </c>
      <c r="AB80" t="str">
        <v>3.5.5</v>
      </c>
      <c r="AG80" t="str">
        <v>3.5.5</v>
      </c>
      <c r="AR80" t="s">
        <v>3096</v>
      </c>
      <c r="AS80" s="4" t="s">
        <v>2034</v>
      </c>
      <c r="AT80" t="s">
        <v>3097</v>
      </c>
      <c r="AU80" t="s">
        <v>3098</v>
      </c>
      <c r="AV80" t="s">
        <v>1820</v>
      </c>
      <c r="FX80" t="str">
        <v>Čučer-Sandevo</v>
      </c>
      <c r="GM80" t="str">
        <v>Yevreyskaya avtonomnaya oblast'</v>
      </c>
      <c r="HC80" t="str">
        <v>Mozirje</v>
      </c>
      <c r="HR80" t="str">
        <v>Thailand</v>
      </c>
      <c r="HX80" t="str">
        <v>Kilis</v>
      </c>
      <c r="KO80" t="s">
        <v>3099</v>
      </c>
      <c r="KP80" t="s">
        <v>3100</v>
      </c>
      <c r="KQ80" t="s">
        <v>3101</v>
      </c>
      <c r="KR80" s="4" t="s">
        <v>2115</v>
      </c>
    </row>
    <row r="81" spans="19:304">
      <c r="S81" t="s">
        <v>3102</v>
      </c>
      <c r="T81" t="s">
        <v>3103</v>
      </c>
      <c r="U81" s="4" t="str">
        <f t="shared" si="6"/>
        <v>PD0074-Lint cotton</v>
      </c>
      <c r="V81" t="s">
        <v>3104</v>
      </c>
      <c r="W81" t="s">
        <v>3105</v>
      </c>
      <c r="X81" s="4" t="str">
        <f t="shared" si="7"/>
        <v>RM0382-Recycled pre/post-consumer leather caprine (goat)</v>
      </c>
      <c r="AB81" t="str">
        <v>3.6.1</v>
      </c>
      <c r="AG81" t="str">
        <v>3.6.1</v>
      </c>
      <c r="AR81" t="s">
        <v>3106</v>
      </c>
      <c r="AS81" s="4" t="s">
        <v>2035</v>
      </c>
      <c r="AT81" t="s">
        <v>3107</v>
      </c>
      <c r="AU81" t="s">
        <v>3108</v>
      </c>
      <c r="AV81" t="s">
        <v>1820</v>
      </c>
      <c r="FX81" t="str">
        <v xml:space="preserve">Šuto Orizari </v>
      </c>
      <c r="GM81" t="str">
        <v>Chukotskiy avtonomnyy okrug</v>
      </c>
      <c r="HC81" t="str">
        <v>Murska Sobota</v>
      </c>
      <c r="HX81" t="str">
        <v>Osmaniye</v>
      </c>
      <c r="KO81" t="s">
        <v>3109</v>
      </c>
      <c r="KR81" s="4" t="s">
        <v>3110</v>
      </c>
    </row>
    <row r="82" spans="19:304">
      <c r="S82" t="s">
        <v>3111</v>
      </c>
      <c r="T82" t="s">
        <v>3112</v>
      </c>
      <c r="U82" s="4" t="str">
        <f t="shared" si="6"/>
        <v>PD0075-Raw fiber</v>
      </c>
      <c r="V82" t="s">
        <v>3113</v>
      </c>
      <c r="W82" t="s">
        <v>3114</v>
      </c>
      <c r="X82" s="4" t="str">
        <f t="shared" si="7"/>
        <v>RM0383-Recycled pre-consumer leather caprine (goat)</v>
      </c>
      <c r="AB82" t="str">
        <v>3.6.2</v>
      </c>
      <c r="AG82" t="str">
        <v>3.6.2</v>
      </c>
      <c r="AR82" t="s">
        <v>3115</v>
      </c>
      <c r="AS82" s="4" t="s">
        <v>1880</v>
      </c>
      <c r="AT82" t="s">
        <v>3116</v>
      </c>
      <c r="AU82" t="s">
        <v>3117</v>
      </c>
      <c r="AV82" t="s">
        <v>1820</v>
      </c>
      <c r="FX82" t="str">
        <v>North Macedonia </v>
      </c>
      <c r="GM82" t="str">
        <v>Khanty-Mansiyskiy avtonomnyy okrug</v>
      </c>
      <c r="HC82" t="str">
        <v>Muta</v>
      </c>
      <c r="HX82" t="str">
        <v>Düzce</v>
      </c>
      <c r="KO82" t="s">
        <v>3118</v>
      </c>
      <c r="KR82" s="4" t="s">
        <v>3119</v>
      </c>
    </row>
    <row r="83" spans="19:304">
      <c r="S83" t="s">
        <v>3120</v>
      </c>
      <c r="T83" t="s">
        <v>3121</v>
      </c>
      <c r="U83" s="4" t="str">
        <f t="shared" si="6"/>
        <v>PD0076-Raw silk</v>
      </c>
      <c r="V83" t="s">
        <v>3122</v>
      </c>
      <c r="W83" t="s">
        <v>3123</v>
      </c>
      <c r="X83" s="4" t="str">
        <f t="shared" si="7"/>
        <v>RM0384-Recycled post-consumer leather caprine (goat)</v>
      </c>
      <c r="AB83" t="str">
        <v>3.6.3</v>
      </c>
      <c r="AG83" t="str">
        <v>3.6.3</v>
      </c>
      <c r="AR83" t="s">
        <v>3124</v>
      </c>
      <c r="AS83" s="4" t="s">
        <v>1881</v>
      </c>
      <c r="AT83" t="s">
        <v>3125</v>
      </c>
      <c r="AU83" t="s">
        <v>3126</v>
      </c>
      <c r="AV83" t="s">
        <v>1820</v>
      </c>
      <c r="GM83" t="str">
        <v>Nenetskiy avtonomnyy okrug</v>
      </c>
      <c r="HC83" t="str">
        <v>Naklo</v>
      </c>
      <c r="KO83" t="s">
        <v>3127</v>
      </c>
      <c r="KR83" s="4" t="s">
        <v>3128</v>
      </c>
    </row>
    <row r="84" spans="19:304">
      <c r="S84" t="s">
        <v>3129</v>
      </c>
      <c r="T84" t="s">
        <v>3130</v>
      </c>
      <c r="U84" s="4" t="str">
        <f t="shared" si="6"/>
        <v>PD0077-Combed fibers</v>
      </c>
      <c r="V84" t="s">
        <v>3131</v>
      </c>
      <c r="W84" t="s">
        <v>3132</v>
      </c>
      <c r="X84" s="4" t="str">
        <f t="shared" si="7"/>
        <v>RM0385-Responsible animal leather caprine (goat)</v>
      </c>
      <c r="AB84" t="str">
        <v>3.6.4</v>
      </c>
      <c r="AG84" t="str">
        <v>3.6.4</v>
      </c>
      <c r="AR84" t="s">
        <v>3133</v>
      </c>
      <c r="AS84" s="4" t="s">
        <v>1882</v>
      </c>
      <c r="AT84" t="s">
        <v>3134</v>
      </c>
      <c r="AU84" t="s">
        <v>3135</v>
      </c>
      <c r="AV84" t="s">
        <v>1820</v>
      </c>
      <c r="GM84" t="str">
        <v>Yamalo-Nenetskiy avtonomnyy okrug</v>
      </c>
      <c r="HC84" t="str">
        <v>Nazarje</v>
      </c>
      <c r="KO84" t="s">
        <v>3136</v>
      </c>
      <c r="KR84" s="4" t="s">
        <v>3137</v>
      </c>
    </row>
    <row r="85" spans="19:304">
      <c r="S85" t="s">
        <v>3138</v>
      </c>
      <c r="T85" t="s">
        <v>3139</v>
      </c>
      <c r="U85" s="4" t="str">
        <f t="shared" si="6"/>
        <v>PD0078-Scoured fibers</v>
      </c>
      <c r="V85" t="s">
        <v>3140</v>
      </c>
      <c r="W85" t="s">
        <v>3141</v>
      </c>
      <c r="X85" s="4" t="str">
        <f t="shared" si="7"/>
        <v>RM0358-Leather ovine (sheep)</v>
      </c>
      <c r="AB85" t="str">
        <v>3.6.5</v>
      </c>
      <c r="AG85" t="str">
        <v>3.6.5</v>
      </c>
      <c r="AR85" t="s">
        <v>3142</v>
      </c>
      <c r="AS85" s="4" t="s">
        <v>1883</v>
      </c>
      <c r="AT85" t="s">
        <v>3143</v>
      </c>
      <c r="AU85" t="s">
        <v>3144</v>
      </c>
      <c r="AV85" t="s">
        <v>1820</v>
      </c>
      <c r="GM85" t="str">
        <v>Russian Federation</v>
      </c>
      <c r="HC85" t="str">
        <v>Nova Gorica</v>
      </c>
      <c r="KO85" t="s">
        <v>3145</v>
      </c>
      <c r="KR85" s="4" t="s">
        <v>3146</v>
      </c>
    </row>
    <row r="86" spans="19:304">
      <c r="S86" t="s">
        <v>3147</v>
      </c>
      <c r="T86" t="s">
        <v>3148</v>
      </c>
      <c r="U86" s="4" t="str">
        <f t="shared" si="6"/>
        <v>PD0079-Staple fibers</v>
      </c>
      <c r="V86" t="s">
        <v>3149</v>
      </c>
      <c r="W86" t="s">
        <v>3150</v>
      </c>
      <c r="X86" s="4" t="str">
        <f t="shared" si="7"/>
        <v>RM0359-In-conversion leather ovine (sheep)</v>
      </c>
      <c r="AB86" t="str">
        <v>3.6.6</v>
      </c>
      <c r="AG86" t="str">
        <v>3.6.6</v>
      </c>
      <c r="AR86" t="s">
        <v>3151</v>
      </c>
      <c r="AS86" s="4" t="s">
        <v>1884</v>
      </c>
      <c r="AT86" t="s">
        <v>3152</v>
      </c>
      <c r="AU86" t="s">
        <v>3153</v>
      </c>
      <c r="AV86" t="s">
        <v>1820</v>
      </c>
      <c r="HC86" t="str">
        <v>Novo Mesto</v>
      </c>
      <c r="KO86" t="s">
        <v>3154</v>
      </c>
      <c r="KR86" s="4" t="s">
        <v>3155</v>
      </c>
    </row>
    <row r="87" spans="19:304">
      <c r="S87" t="s">
        <v>3156</v>
      </c>
      <c r="T87" t="s">
        <v>3157</v>
      </c>
      <c r="U87" s="4" t="str">
        <f t="shared" si="6"/>
        <v>PD0080-Mixed fibers</v>
      </c>
      <c r="V87" t="s">
        <v>3158</v>
      </c>
      <c r="W87" t="s">
        <v>3159</v>
      </c>
      <c r="X87" s="4" t="str">
        <f t="shared" si="7"/>
        <v>RM0360-Organic leather ovine (sheep)</v>
      </c>
      <c r="AB87" t="str">
        <v>3.6.7</v>
      </c>
      <c r="AG87" t="str">
        <v>3.6.7</v>
      </c>
      <c r="AR87" t="s">
        <v>3160</v>
      </c>
      <c r="AS87" s="4" t="s">
        <v>2036</v>
      </c>
      <c r="AT87" t="s">
        <v>3161</v>
      </c>
      <c r="AU87" t="s">
        <v>3162</v>
      </c>
      <c r="AV87" t="s">
        <v>1820</v>
      </c>
      <c r="HC87" t="str">
        <v>Odranci</v>
      </c>
      <c r="KO87" t="s">
        <v>3163</v>
      </c>
      <c r="KQ87" t="s">
        <v>3164</v>
      </c>
      <c r="KR87" s="4" t="s">
        <v>3165</v>
      </c>
    </row>
    <row r="88" spans="19:304">
      <c r="S88" t="s">
        <v>3166</v>
      </c>
      <c r="T88" t="s">
        <v>3167</v>
      </c>
      <c r="U88" s="4" t="str">
        <f t="shared" si="6"/>
        <v>PD0081-By-products</v>
      </c>
      <c r="V88" t="s">
        <v>3168</v>
      </c>
      <c r="W88" t="s">
        <v>3169</v>
      </c>
      <c r="X88" s="4" t="str">
        <f t="shared" si="7"/>
        <v>RM0361-Recycled pre/post-consumer leather ovine (sheep)</v>
      </c>
      <c r="AB88" t="str">
        <v>3.6.8</v>
      </c>
      <c r="AG88" t="str">
        <v>3.6.8</v>
      </c>
      <c r="AR88" t="s">
        <v>3170</v>
      </c>
      <c r="AS88" s="4" t="s">
        <v>1885</v>
      </c>
      <c r="AT88" t="s">
        <v>3171</v>
      </c>
      <c r="AU88" t="s">
        <v>3172</v>
      </c>
      <c r="AV88" t="s">
        <v>1820</v>
      </c>
      <c r="HC88" t="str">
        <v>Ormož</v>
      </c>
      <c r="KO88" t="s">
        <v>3173</v>
      </c>
      <c r="KQ88" t="s">
        <v>3174</v>
      </c>
      <c r="KR88" s="4" t="s">
        <v>3175</v>
      </c>
    </row>
    <row r="89" spans="19:304">
      <c r="S89" t="s">
        <v>3176</v>
      </c>
      <c r="T89" t="s">
        <v>3177</v>
      </c>
      <c r="U89" s="4" t="str">
        <f t="shared" si="6"/>
        <v>PD0082-Comber noil</v>
      </c>
      <c r="V89" t="s">
        <v>3178</v>
      </c>
      <c r="W89" t="s">
        <v>3179</v>
      </c>
      <c r="X89" s="4" t="str">
        <f t="shared" si="7"/>
        <v>RM0362-Recycled pre-consumer leather ovine (sheep)</v>
      </c>
      <c r="AB89" t="str">
        <v>3.6.9</v>
      </c>
      <c r="AG89" t="str">
        <v>3.6.9</v>
      </c>
      <c r="AR89" t="s">
        <v>3180</v>
      </c>
      <c r="AS89" s="4" t="s">
        <v>1886</v>
      </c>
      <c r="AT89" t="s">
        <v>3181</v>
      </c>
      <c r="AU89" t="s">
        <v>3182</v>
      </c>
      <c r="AV89" t="s">
        <v>1820</v>
      </c>
      <c r="HC89" t="str">
        <v>Osilnica</v>
      </c>
      <c r="KO89" t="s">
        <v>3183</v>
      </c>
      <c r="KR89" s="4" t="s">
        <v>3184</v>
      </c>
    </row>
    <row r="90" spans="19:304">
      <c r="S90" t="s">
        <v>3185</v>
      </c>
      <c r="T90" t="s">
        <v>3186</v>
      </c>
      <c r="U90" s="4" t="str">
        <f t="shared" si="6"/>
        <v>PD0083-Cotton linter</v>
      </c>
      <c r="V90" t="s">
        <v>3187</v>
      </c>
      <c r="W90" t="s">
        <v>3188</v>
      </c>
      <c r="X90" s="4" t="str">
        <f t="shared" si="7"/>
        <v>RM0363-Recycled post-consumer leather ovine (sheep)</v>
      </c>
      <c r="AB90" t="str">
        <v>3.6.10</v>
      </c>
      <c r="AG90" t="str">
        <v>3.6.10</v>
      </c>
      <c r="AR90" t="s">
        <v>3189</v>
      </c>
      <c r="AS90" s="4" t="s">
        <v>1887</v>
      </c>
      <c r="AT90" t="s">
        <v>3190</v>
      </c>
      <c r="AU90" t="s">
        <v>3191</v>
      </c>
      <c r="AV90" t="s">
        <v>1820</v>
      </c>
      <c r="HC90" t="str">
        <v>Pesnica</v>
      </c>
      <c r="KO90" t="s">
        <v>3192</v>
      </c>
      <c r="KR90" s="4" t="s">
        <v>3193</v>
      </c>
    </row>
    <row r="91" spans="19:304">
      <c r="S91" t="s">
        <v>3194</v>
      </c>
      <c r="T91" t="s">
        <v>3195</v>
      </c>
      <c r="U91" s="4" t="str">
        <f t="shared" si="6"/>
        <v>PD0084-Tanned hide</v>
      </c>
      <c r="V91" t="s">
        <v>3196</v>
      </c>
      <c r="W91" t="s">
        <v>3197</v>
      </c>
      <c r="X91" s="4" t="str">
        <f t="shared" si="7"/>
        <v>RM0364-Responsible animal leather ovine (sheep)</v>
      </c>
      <c r="AB91" t="str">
        <v>3.6.11</v>
      </c>
      <c r="AG91" t="str">
        <v>3.6.11</v>
      </c>
      <c r="AR91" t="s">
        <v>3198</v>
      </c>
      <c r="AS91" s="4" t="s">
        <v>2037</v>
      </c>
      <c r="AT91" t="s">
        <v>3199</v>
      </c>
      <c r="AU91" t="s">
        <v>3200</v>
      </c>
      <c r="AV91" t="s">
        <v>1820</v>
      </c>
      <c r="HC91" t="str">
        <v>Piran</v>
      </c>
      <c r="KO91" t="s">
        <v>3201</v>
      </c>
      <c r="KR91" s="4" t="s">
        <v>3202</v>
      </c>
    </row>
    <row r="92" spans="19:304">
      <c r="S92" t="s">
        <v>3203</v>
      </c>
      <c r="T92" t="s">
        <v>3204</v>
      </c>
      <c r="U92" s="4" t="str">
        <f t="shared" si="6"/>
        <v>PD0085-Chips (pellets)</v>
      </c>
      <c r="V92" t="s">
        <v>3205</v>
      </c>
      <c r="W92" t="s">
        <v>3206</v>
      </c>
      <c r="X92" s="4" t="str">
        <f t="shared" si="7"/>
        <v>RM0372-Leather porcine (pig)</v>
      </c>
      <c r="AB92" t="str">
        <v>3.6.12</v>
      </c>
      <c r="AG92" t="str">
        <v>3.6.12</v>
      </c>
      <c r="AR92" t="s">
        <v>3207</v>
      </c>
      <c r="AS92" s="4" t="s">
        <v>2038</v>
      </c>
      <c r="AT92" t="s">
        <v>3208</v>
      </c>
      <c r="AU92" t="s">
        <v>3209</v>
      </c>
      <c r="AV92" t="s">
        <v>1820</v>
      </c>
      <c r="HC92" t="str">
        <v>Pivka</v>
      </c>
      <c r="KO92" t="s">
        <v>3210</v>
      </c>
      <c r="KR92" s="4" t="s">
        <v>3211</v>
      </c>
    </row>
    <row r="93" spans="19:304">
      <c r="S93" t="s">
        <v>3212</v>
      </c>
      <c r="T93" t="s">
        <v>3213</v>
      </c>
      <c r="U93" s="4" t="str">
        <f t="shared" si="6"/>
        <v>PD0086-Flakes</v>
      </c>
      <c r="V93" t="s">
        <v>3214</v>
      </c>
      <c r="W93" t="s">
        <v>3215</v>
      </c>
      <c r="X93" s="4" t="str">
        <f t="shared" si="7"/>
        <v>RM0373-In-conversion leather porcine (pig)</v>
      </c>
      <c r="AB93" t="str">
        <v>3.6.13</v>
      </c>
      <c r="AG93" t="str">
        <v>3.6.13</v>
      </c>
      <c r="AR93" t="s">
        <v>3216</v>
      </c>
      <c r="AS93" s="4" t="s">
        <v>1888</v>
      </c>
      <c r="AT93" t="s">
        <v>3217</v>
      </c>
      <c r="AU93" t="s">
        <v>3218</v>
      </c>
      <c r="AV93" t="s">
        <v>1820</v>
      </c>
      <c r="HC93" t="str">
        <v>Podčetrtek</v>
      </c>
      <c r="KO93" t="s">
        <v>3219</v>
      </c>
      <c r="KQ93" t="s">
        <v>3220</v>
      </c>
      <c r="KR93" s="4" t="s">
        <v>3221</v>
      </c>
    </row>
    <row r="94" spans="19:304">
      <c r="S94" t="s">
        <v>3222</v>
      </c>
      <c r="T94" t="s">
        <v>3223</v>
      </c>
      <c r="U94" s="4" t="str">
        <f t="shared" si="6"/>
        <v>PD0087-Popcorns</v>
      </c>
      <c r="V94" t="s">
        <v>3224</v>
      </c>
      <c r="W94" t="s">
        <v>3225</v>
      </c>
      <c r="X94" s="4" t="str">
        <f t="shared" si="7"/>
        <v>RM0374-Organic leather porcine (pig)</v>
      </c>
      <c r="AB94" t="str">
        <v>3.6.14</v>
      </c>
      <c r="AG94" t="str">
        <v>3.6.14</v>
      </c>
      <c r="AR94" t="s">
        <v>3226</v>
      </c>
      <c r="AS94" s="4" t="s">
        <v>2039</v>
      </c>
      <c r="AT94" t="s">
        <v>3227</v>
      </c>
      <c r="AU94" t="s">
        <v>3228</v>
      </c>
      <c r="AV94" t="s">
        <v>1820</v>
      </c>
      <c r="HC94" t="str">
        <v>Podvelka</v>
      </c>
      <c r="KO94" t="s">
        <v>3229</v>
      </c>
      <c r="KQ94" t="s">
        <v>3230</v>
      </c>
      <c r="KR94" s="4" t="s">
        <v>3231</v>
      </c>
    </row>
    <row r="95" spans="19:304">
      <c r="S95" t="s">
        <v>3232</v>
      </c>
      <c r="T95" t="s">
        <v>3233</v>
      </c>
      <c r="U95" s="4" t="str">
        <f t="shared" si="6"/>
        <v>PD0088-Seed cotton (raw cotton)</v>
      </c>
      <c r="V95" t="s">
        <v>3234</v>
      </c>
      <c r="W95" t="s">
        <v>3235</v>
      </c>
      <c r="X95" s="4" t="str">
        <f t="shared" si="7"/>
        <v>RM0375-Recycled pre/post-consumer leather porcine (pig)</v>
      </c>
      <c r="AB95" t="str">
        <v>3.6.15</v>
      </c>
      <c r="AG95" t="str">
        <v>3.6.15</v>
      </c>
      <c r="AR95" t="s">
        <v>3236</v>
      </c>
      <c r="AS95" s="4" t="s">
        <v>1889</v>
      </c>
      <c r="AT95" t="s">
        <v>3237</v>
      </c>
      <c r="AU95" t="s">
        <v>3238</v>
      </c>
      <c r="AV95" t="s">
        <v>1820</v>
      </c>
      <c r="HC95" t="str">
        <v>Postojna</v>
      </c>
      <c r="KO95" t="s">
        <v>3239</v>
      </c>
      <c r="KR95" s="4" t="s">
        <v>3240</v>
      </c>
    </row>
    <row r="96" spans="19:304">
      <c r="S96" t="s">
        <v>3241</v>
      </c>
      <c r="T96" t="s">
        <v>3242</v>
      </c>
      <c r="U96" s="4" t="str">
        <f t="shared" si="6"/>
        <v>PD0089-Greasy wool</v>
      </c>
      <c r="V96" t="s">
        <v>3243</v>
      </c>
      <c r="W96" t="s">
        <v>3244</v>
      </c>
      <c r="X96" s="4" t="str">
        <f t="shared" si="7"/>
        <v>RM0376-Recycled pre-consumer leather porcine (pig)</v>
      </c>
      <c r="AB96" t="str">
        <v>3.6.16</v>
      </c>
      <c r="AG96" t="str">
        <v>3.6.16</v>
      </c>
      <c r="AR96" t="s">
        <v>3245</v>
      </c>
      <c r="AS96" s="4" t="s">
        <v>1890</v>
      </c>
      <c r="AT96" t="s">
        <v>3246</v>
      </c>
      <c r="AU96" t="s">
        <v>3247</v>
      </c>
      <c r="AV96" t="s">
        <v>1820</v>
      </c>
      <c r="HC96" t="str">
        <v>Preddvor</v>
      </c>
      <c r="KO96" t="s">
        <v>3248</v>
      </c>
      <c r="KR96" s="4" t="s">
        <v>3249</v>
      </c>
    </row>
    <row r="97" spans="19:304">
      <c r="S97" t="s">
        <v>3250</v>
      </c>
      <c r="T97" t="s">
        <v>3251</v>
      </c>
      <c r="U97" s="4" t="str">
        <f t="shared" si="6"/>
        <v>PD0090-Silk cocoons</v>
      </c>
      <c r="V97" t="s">
        <v>3252</v>
      </c>
      <c r="W97" t="s">
        <v>3253</v>
      </c>
      <c r="X97" s="4" t="str">
        <f t="shared" si="7"/>
        <v>RM0377-Recycled post-consumer leather porcine (pig)</v>
      </c>
      <c r="AB97" t="str">
        <v>3.6.17</v>
      </c>
      <c r="AG97" t="str">
        <v>3.6.17</v>
      </c>
      <c r="AR97" t="s">
        <v>3254</v>
      </c>
      <c r="AS97" s="4" t="s">
        <v>1891</v>
      </c>
      <c r="AT97" t="s">
        <v>3255</v>
      </c>
      <c r="AU97" t="s">
        <v>3256</v>
      </c>
      <c r="AV97" t="s">
        <v>1820</v>
      </c>
      <c r="HC97" t="str">
        <v>Ptuj</v>
      </c>
      <c r="KO97" t="s">
        <v>3257</v>
      </c>
      <c r="KR97" s="4" t="s">
        <v>3258</v>
      </c>
    </row>
    <row r="98" spans="19:304">
      <c r="S98" t="s">
        <v>3259</v>
      </c>
      <c r="T98" t="s">
        <v>3260</v>
      </c>
      <c r="U98" s="4" t="str">
        <f t="shared" si="6"/>
        <v>PD0091-Greasy animal hair</v>
      </c>
      <c r="V98" t="s">
        <v>3261</v>
      </c>
      <c r="W98" t="s">
        <v>3262</v>
      </c>
      <c r="X98" s="4" t="str">
        <f t="shared" si="7"/>
        <v>RM0378-Responsible animal leather porcine (pig)</v>
      </c>
      <c r="AB98" t="str">
        <v>3.6.18</v>
      </c>
      <c r="AG98" t="str">
        <v>3.6.18</v>
      </c>
      <c r="AR98" t="s">
        <v>3263</v>
      </c>
      <c r="AS98" s="4" t="s">
        <v>1892</v>
      </c>
      <c r="AT98" t="s">
        <v>3264</v>
      </c>
      <c r="AU98" t="s">
        <v>3265</v>
      </c>
      <c r="AV98" t="s">
        <v>1820</v>
      </c>
      <c r="HC98" t="str">
        <v>Puconci</v>
      </c>
      <c r="KO98" t="s">
        <v>3266</v>
      </c>
      <c r="KQ98" t="s">
        <v>3267</v>
      </c>
      <c r="KR98" s="4" t="s">
        <v>3268</v>
      </c>
    </row>
    <row r="99" spans="19:304">
      <c r="S99" t="s">
        <v>3269</v>
      </c>
      <c r="T99" t="s">
        <v>3270</v>
      </c>
      <c r="U99" s="4" t="str">
        <f t="shared" si="6"/>
        <v>PD0092-Pulp</v>
      </c>
      <c r="V99" t="s">
        <v>3271</v>
      </c>
      <c r="W99" t="s">
        <v>3272</v>
      </c>
      <c r="X99" s="4" t="str">
        <f t="shared" si="7"/>
        <v>RM0351-Leather fiber</v>
      </c>
      <c r="AB99" t="str">
        <v>3.6.19</v>
      </c>
      <c r="AG99" t="str">
        <v>3.6.19</v>
      </c>
      <c r="AR99" t="s">
        <v>3273</v>
      </c>
      <c r="AS99" s="4" t="s">
        <v>2040</v>
      </c>
      <c r="AT99" t="s">
        <v>3274</v>
      </c>
      <c r="AU99" t="s">
        <v>3275</v>
      </c>
      <c r="AV99" t="s">
        <v>1820</v>
      </c>
      <c r="HC99" t="str">
        <v>Rače-Fram</v>
      </c>
      <c r="KO99" t="s">
        <v>3276</v>
      </c>
      <c r="KR99" s="4" t="s">
        <v>3277</v>
      </c>
    </row>
    <row r="100" spans="19:304">
      <c r="S100" t="s">
        <v>3278</v>
      </c>
      <c r="T100" t="s">
        <v>3279</v>
      </c>
      <c r="U100" s="4" t="str">
        <f t="shared" si="6"/>
        <v>PD0093-Raw hide</v>
      </c>
      <c r="V100" t="s">
        <v>3280</v>
      </c>
      <c r="W100" t="s">
        <v>3281</v>
      </c>
      <c r="X100" s="4" t="str">
        <f t="shared" si="7"/>
        <v>RM0352-In-conversion leather fiber</v>
      </c>
      <c r="AB100" t="str">
        <v>3.6.20</v>
      </c>
      <c r="AG100" t="str">
        <v>3.6.20</v>
      </c>
      <c r="AR100" t="s">
        <v>3282</v>
      </c>
      <c r="AS100" s="4" t="s">
        <v>2041</v>
      </c>
      <c r="AT100" t="s">
        <v>2183</v>
      </c>
      <c r="AU100" t="s">
        <v>1820</v>
      </c>
      <c r="AV100" t="s">
        <v>1820</v>
      </c>
      <c r="HC100" t="str">
        <v>Radeče</v>
      </c>
      <c r="KO100" t="s">
        <v>3283</v>
      </c>
      <c r="KR100" s="4" t="s">
        <v>3284</v>
      </c>
    </row>
    <row r="101" spans="19:304">
      <c r="S101" t="s">
        <v>3285</v>
      </c>
      <c r="T101" t="s">
        <v>3286</v>
      </c>
      <c r="U101" s="4" t="str">
        <f t="shared" si="6"/>
        <v>PD0094-Reclaimed bottles</v>
      </c>
      <c r="V101" t="s">
        <v>3287</v>
      </c>
      <c r="W101" t="s">
        <v>3288</v>
      </c>
      <c r="X101" s="4" t="str">
        <f t="shared" si="7"/>
        <v>RM0353-Organic leather fiber</v>
      </c>
      <c r="AB101" t="str">
        <v>3.6.21</v>
      </c>
      <c r="AG101" t="str">
        <v>3.6.21</v>
      </c>
      <c r="AR101" t="s">
        <v>3289</v>
      </c>
      <c r="AS101" s="4" t="s">
        <v>1893</v>
      </c>
      <c r="AT101" t="s">
        <v>3290</v>
      </c>
      <c r="AU101" t="s">
        <v>3291</v>
      </c>
      <c r="AV101" t="s">
        <v>1821</v>
      </c>
      <c r="HC101" t="str">
        <v>Radenci</v>
      </c>
      <c r="KO101" t="s">
        <v>3292</v>
      </c>
      <c r="KR101" s="4" t="s">
        <v>3293</v>
      </c>
    </row>
    <row r="102" spans="19:304">
      <c r="S102" t="s">
        <v>3294</v>
      </c>
      <c r="T102" t="s">
        <v>3295</v>
      </c>
      <c r="U102" s="4" t="str">
        <f t="shared" si="6"/>
        <v>PD0095-Reclaimed fishing nets</v>
      </c>
      <c r="V102" t="s">
        <v>3296</v>
      </c>
      <c r="W102" t="s">
        <v>3297</v>
      </c>
      <c r="X102" s="4" t="str">
        <f t="shared" si="7"/>
        <v>RM0354-Recycled pre/post-consumer leather fiber</v>
      </c>
      <c r="AB102" t="str">
        <v>3.6.22</v>
      </c>
      <c r="AG102" t="str">
        <v>3.6.22</v>
      </c>
      <c r="AR102" t="s">
        <v>3298</v>
      </c>
      <c r="AS102" s="4" t="s">
        <v>2042</v>
      </c>
      <c r="AT102" t="s">
        <v>3299</v>
      </c>
      <c r="AU102" t="s">
        <v>3300</v>
      </c>
      <c r="AV102" t="s">
        <v>1821</v>
      </c>
      <c r="HC102" t="str">
        <v>Radlje ob Dravi</v>
      </c>
      <c r="KO102" t="s">
        <v>3301</v>
      </c>
      <c r="KR102" s="4" t="s">
        <v>3302</v>
      </c>
    </row>
    <row r="103" spans="19:304">
      <c r="S103" t="s">
        <v>3303</v>
      </c>
      <c r="T103" t="s">
        <v>3304</v>
      </c>
      <c r="U103" s="4" t="str">
        <f t="shared" si="6"/>
        <v>PD0096-Reclaimed textiles</v>
      </c>
      <c r="V103" t="s">
        <v>3305</v>
      </c>
      <c r="W103" t="s">
        <v>3306</v>
      </c>
      <c r="X103" s="4" t="str">
        <f t="shared" si="7"/>
        <v>RM0355-Recycled pre-consumer leather fiber</v>
      </c>
      <c r="AB103" t="str">
        <v>3.6.23</v>
      </c>
      <c r="AG103" t="str">
        <v>3.6.23</v>
      </c>
      <c r="AR103" t="s">
        <v>3307</v>
      </c>
      <c r="AS103" s="4" t="s">
        <v>1894</v>
      </c>
      <c r="AT103" t="s">
        <v>3308</v>
      </c>
      <c r="AU103" t="s">
        <v>3309</v>
      </c>
      <c r="AV103" t="s">
        <v>1821</v>
      </c>
      <c r="HC103" t="str">
        <v>Radovljica</v>
      </c>
      <c r="KO103" t="s">
        <v>3310</v>
      </c>
      <c r="KP103" t="s">
        <v>3311</v>
      </c>
      <c r="KQ103" t="s">
        <v>3312</v>
      </c>
      <c r="KR103" s="4" t="s">
        <v>3313</v>
      </c>
    </row>
    <row r="104" spans="19:304">
      <c r="S104" t="s">
        <v>3314</v>
      </c>
      <c r="T104" t="s">
        <v>3315</v>
      </c>
      <c r="U104" s="4" t="str">
        <f t="shared" si="6"/>
        <v>PD0097-Reclaimed ocean wastes</v>
      </c>
      <c r="V104" t="s">
        <v>3316</v>
      </c>
      <c r="W104" t="s">
        <v>3317</v>
      </c>
      <c r="X104" s="4" t="str">
        <f t="shared" si="7"/>
        <v>RM0356-Recycled post-consumer leather fiber</v>
      </c>
      <c r="AB104" t="str">
        <v>4.1.1</v>
      </c>
      <c r="AG104" t="str">
        <v>4.1.1</v>
      </c>
      <c r="AR104" t="s">
        <v>3318</v>
      </c>
      <c r="AS104" s="4" t="s">
        <v>1895</v>
      </c>
      <c r="AT104" t="s">
        <v>3319</v>
      </c>
      <c r="AU104" t="s">
        <v>3320</v>
      </c>
      <c r="AV104" t="s">
        <v>1821</v>
      </c>
      <c r="HC104" t="str">
        <v>Ravne na Koroškem</v>
      </c>
      <c r="KO104" t="s">
        <v>3321</v>
      </c>
      <c r="KR104" s="4" t="s">
        <v>3322</v>
      </c>
    </row>
    <row r="105" spans="19:304">
      <c r="S105" t="s">
        <v>3323</v>
      </c>
      <c r="T105" t="s">
        <v>3324</v>
      </c>
      <c r="U105" s="4" t="str">
        <f t="shared" si="6"/>
        <v>PD0098-Reclaimed process wastes</v>
      </c>
      <c r="V105" t="s">
        <v>3325</v>
      </c>
      <c r="W105" t="s">
        <v>3326</v>
      </c>
      <c r="X105" s="4" t="str">
        <f t="shared" si="7"/>
        <v>RM0357-Responsible animal leather fiber</v>
      </c>
      <c r="AB105" t="str">
        <v>4.1.2</v>
      </c>
      <c r="AG105" t="str">
        <v>4.1.2</v>
      </c>
      <c r="AR105" t="s">
        <v>3327</v>
      </c>
      <c r="AS105" s="4" t="s">
        <v>1896</v>
      </c>
      <c r="AT105" t="s">
        <v>3328</v>
      </c>
      <c r="AU105" t="s">
        <v>3329</v>
      </c>
      <c r="AV105" t="s">
        <v>1821</v>
      </c>
      <c r="HC105" t="str">
        <v>Ribnica</v>
      </c>
      <c r="KO105" t="s">
        <v>3330</v>
      </c>
      <c r="KQ105" t="s">
        <v>3331</v>
      </c>
      <c r="KR105" s="4" t="s">
        <v>3332</v>
      </c>
    </row>
    <row r="106" spans="19:304">
      <c r="S106" t="s">
        <v>3333</v>
      </c>
      <c r="T106" t="s">
        <v>3334</v>
      </c>
      <c r="U106" s="4" t="str">
        <f t="shared" si="6"/>
        <v>PD0099-Reclaimed down, feathers</v>
      </c>
      <c r="V106" t="s">
        <v>3335</v>
      </c>
      <c r="W106" t="s">
        <v>3336</v>
      </c>
      <c r="X106" s="4" t="str">
        <f t="shared" si="7"/>
        <v>RM0052-Leather other</v>
      </c>
      <c r="AB106" t="str">
        <v>4.1.3</v>
      </c>
      <c r="AG106" t="str">
        <v>4.1.3</v>
      </c>
      <c r="AR106" t="s">
        <v>3337</v>
      </c>
      <c r="AS106" s="4" t="s">
        <v>1897</v>
      </c>
      <c r="AT106" t="s">
        <v>3338</v>
      </c>
      <c r="AU106" t="s">
        <v>3339</v>
      </c>
      <c r="AV106" t="s">
        <v>1821</v>
      </c>
      <c r="HC106" t="str">
        <v>Rogašovci</v>
      </c>
      <c r="KO106" t="s">
        <v>3340</v>
      </c>
      <c r="KR106" s="4" t="s">
        <v>3341</v>
      </c>
    </row>
    <row r="107" spans="19:304">
      <c r="S107" t="s">
        <v>3342</v>
      </c>
      <c r="T107" t="s">
        <v>3343</v>
      </c>
      <c r="U107" s="4" t="str">
        <f t="shared" si="6"/>
        <v xml:space="preserve">PD0107-Lanolin/wool grease </v>
      </c>
      <c r="V107" t="s">
        <v>3344</v>
      </c>
      <c r="W107" t="s">
        <v>3345</v>
      </c>
      <c r="X107" s="4" t="str">
        <f t="shared" si="7"/>
        <v>RM0053-In-conversion leather other</v>
      </c>
      <c r="AB107" t="str">
        <v>4.1.4</v>
      </c>
      <c r="AG107" t="str">
        <v>4.1.4</v>
      </c>
      <c r="AR107" t="s">
        <v>3346</v>
      </c>
      <c r="AS107" s="4" t="s">
        <v>1898</v>
      </c>
      <c r="AT107" t="s">
        <v>3347</v>
      </c>
      <c r="AU107" t="s">
        <v>3348</v>
      </c>
      <c r="AV107" t="s">
        <v>1821</v>
      </c>
      <c r="HC107" t="str">
        <v>Rogaška Slatina</v>
      </c>
      <c r="KO107" t="s">
        <v>3349</v>
      </c>
      <c r="KR107" s="4" t="s">
        <v>3350</v>
      </c>
    </row>
    <row r="108" spans="19:304">
      <c r="S108" t="s">
        <v>3351</v>
      </c>
      <c r="T108" t="s">
        <v>3352</v>
      </c>
      <c r="U108" s="4" t="str">
        <f t="shared" si="6"/>
        <v>PD0108-Liquid latex</v>
      </c>
      <c r="V108" t="s">
        <v>3353</v>
      </c>
      <c r="W108" t="s">
        <v>3354</v>
      </c>
      <c r="X108" s="4" t="str">
        <f t="shared" si="7"/>
        <v>RM0054-Organic leather other</v>
      </c>
      <c r="AB108" t="str">
        <v>4.1.5</v>
      </c>
      <c r="AG108" t="str">
        <v>4.1.5</v>
      </c>
      <c r="AR108" t="s">
        <v>3355</v>
      </c>
      <c r="AS108" s="4" t="s">
        <v>1899</v>
      </c>
      <c r="AT108" t="s">
        <v>2219</v>
      </c>
      <c r="AU108" t="s">
        <v>1821</v>
      </c>
      <c r="AV108" t="s">
        <v>1821</v>
      </c>
      <c r="HC108" t="str">
        <v>Rogatec</v>
      </c>
      <c r="KO108" t="s">
        <v>3356</v>
      </c>
      <c r="KR108" s="4" t="s">
        <v>3357</v>
      </c>
    </row>
    <row r="109" spans="19:304">
      <c r="S109" t="s">
        <v>3358</v>
      </c>
      <c r="T109" t="s">
        <v>3359</v>
      </c>
      <c r="U109" s="4" t="str">
        <f t="shared" si="6"/>
        <v>PD0109-Prevulcanized rubber latex</v>
      </c>
      <c r="V109" t="s">
        <v>3360</v>
      </c>
      <c r="W109" t="s">
        <v>3361</v>
      </c>
      <c r="X109" s="4" t="str">
        <f t="shared" si="7"/>
        <v>RM0055-Recycled pre/post-consumer leather other</v>
      </c>
      <c r="AB109" t="str">
        <v>4.1.6</v>
      </c>
      <c r="AG109" t="str">
        <v>4.1.6</v>
      </c>
      <c r="AR109" t="s">
        <v>3362</v>
      </c>
      <c r="AS109" s="4" t="s">
        <v>1900</v>
      </c>
      <c r="AT109" t="s">
        <v>3363</v>
      </c>
      <c r="AU109" t="s">
        <v>3364</v>
      </c>
      <c r="AV109" t="s">
        <v>1822</v>
      </c>
      <c r="HC109" t="str">
        <v>Ruše</v>
      </c>
      <c r="KO109" t="s">
        <v>3365</v>
      </c>
      <c r="KR109" s="4" t="s">
        <v>3366</v>
      </c>
    </row>
    <row r="110" spans="19:304">
      <c r="S110" t="s">
        <v>3367</v>
      </c>
      <c r="T110" t="s">
        <v>3368</v>
      </c>
      <c r="U110" s="4" t="str">
        <f t="shared" si="6"/>
        <v>PD0110-Rubber Sheets</v>
      </c>
      <c r="V110" t="s">
        <v>3369</v>
      </c>
      <c r="W110" t="s">
        <v>3370</v>
      </c>
      <c r="X110" s="4" t="str">
        <f t="shared" si="7"/>
        <v>RM0056-Recycled pre-consumer leather other</v>
      </c>
      <c r="AB110" t="str">
        <v>4.1.7</v>
      </c>
      <c r="AG110" t="str">
        <v>4.1.7</v>
      </c>
      <c r="AR110" t="s">
        <v>3371</v>
      </c>
      <c r="AS110" s="4" t="s">
        <v>2043</v>
      </c>
      <c r="AT110" t="s">
        <v>3372</v>
      </c>
      <c r="AU110" t="s">
        <v>3373</v>
      </c>
      <c r="AV110" t="s">
        <v>1822</v>
      </c>
      <c r="HC110" t="str">
        <v>Semič</v>
      </c>
      <c r="KO110" t="s">
        <v>3374</v>
      </c>
      <c r="KR110" s="4" t="s">
        <v>3375</v>
      </c>
    </row>
    <row r="111" spans="19:304">
      <c r="S111" t="s">
        <v>3376</v>
      </c>
      <c r="T111" t="s">
        <v>3377</v>
      </c>
      <c r="U111" s="4" t="str">
        <f t="shared" si="6"/>
        <v>PD0111-Rubber Crepes</v>
      </c>
      <c r="V111" t="s">
        <v>3378</v>
      </c>
      <c r="W111" t="s">
        <v>3379</v>
      </c>
      <c r="X111" s="4" t="str">
        <f t="shared" si="7"/>
        <v>RM0057-Recycled post-consumer leather other</v>
      </c>
      <c r="AB111" t="str">
        <v>4.1.8</v>
      </c>
      <c r="AG111" t="str">
        <v>4.1.8</v>
      </c>
      <c r="AR111" t="s">
        <v>3380</v>
      </c>
      <c r="AS111" s="4" t="s">
        <v>1901</v>
      </c>
      <c r="AT111" t="s">
        <v>3381</v>
      </c>
      <c r="AU111" t="s">
        <v>3382</v>
      </c>
      <c r="AV111" t="s">
        <v>1822</v>
      </c>
      <c r="HC111" t="str">
        <v>Sevnica</v>
      </c>
      <c r="KO111" t="s">
        <v>3383</v>
      </c>
      <c r="KR111" s="4" t="s">
        <v>3384</v>
      </c>
    </row>
    <row r="112" spans="19:304">
      <c r="S112" t="s">
        <v>3385</v>
      </c>
      <c r="T112" t="s">
        <v>3386</v>
      </c>
      <c r="U112" s="4" t="str">
        <f t="shared" si="6"/>
        <v>PD0112-Composite material</v>
      </c>
      <c r="V112" t="s">
        <v>3387</v>
      </c>
      <c r="W112" t="s">
        <v>2097</v>
      </c>
      <c r="X112" s="4" t="str">
        <f t="shared" si="7"/>
        <v>RM0058-Mohair</v>
      </c>
      <c r="AB112" t="str">
        <v>4.1.9</v>
      </c>
      <c r="AG112" t="str">
        <v>4.1.9</v>
      </c>
      <c r="AR112" t="s">
        <v>3388</v>
      </c>
      <c r="AS112" s="4" t="s">
        <v>1902</v>
      </c>
      <c r="AT112" t="s">
        <v>3389</v>
      </c>
      <c r="AU112" t="s">
        <v>3390</v>
      </c>
      <c r="AV112" t="s">
        <v>1822</v>
      </c>
      <c r="HC112" t="str">
        <v>Sežana</v>
      </c>
      <c r="KO112" t="s">
        <v>3391</v>
      </c>
      <c r="KQ112" t="s">
        <v>3392</v>
      </c>
      <c r="KR112" s="4" t="s">
        <v>3393</v>
      </c>
    </row>
    <row r="113" spans="19:304">
      <c r="S113" t="s">
        <v>3394</v>
      </c>
      <c r="T113" t="s">
        <v>2626</v>
      </c>
      <c r="U113" s="4" t="str">
        <f t="shared" si="6"/>
        <v>PD0100-Other</v>
      </c>
      <c r="V113" t="s">
        <v>3395</v>
      </c>
      <c r="W113" t="s">
        <v>3396</v>
      </c>
      <c r="X113" s="4" t="str">
        <f t="shared" si="7"/>
        <v>RM0059-In-conversion mohair</v>
      </c>
      <c r="AB113" t="str">
        <v>4.1.10</v>
      </c>
      <c r="AG113" t="str">
        <v>4.1.10</v>
      </c>
      <c r="AR113" t="s">
        <v>3397</v>
      </c>
      <c r="AS113" s="4" t="s">
        <v>1903</v>
      </c>
      <c r="AT113" t="s">
        <v>3398</v>
      </c>
      <c r="AU113" t="s">
        <v>3399</v>
      </c>
      <c r="AV113" t="s">
        <v>1822</v>
      </c>
      <c r="HC113" t="str">
        <v>Slovenj Gradec</v>
      </c>
      <c r="KO113" t="s">
        <v>3400</v>
      </c>
      <c r="KR113" s="4" t="s">
        <v>3401</v>
      </c>
    </row>
    <row r="114" spans="19:304">
      <c r="S114" t="s">
        <v>3402</v>
      </c>
      <c r="T114" t="s">
        <v>2787</v>
      </c>
      <c r="U114" s="4" t="str">
        <f t="shared" si="6"/>
        <v>PD9999-Write off / Dummy</v>
      </c>
      <c r="V114" t="s">
        <v>3403</v>
      </c>
      <c r="W114" t="s">
        <v>3404</v>
      </c>
      <c r="X114" s="4" t="str">
        <f t="shared" si="7"/>
        <v>RM0060-Organic mohair</v>
      </c>
      <c r="AB114" t="str">
        <v>4.1.11</v>
      </c>
      <c r="AG114" t="str">
        <v>4.1.11</v>
      </c>
      <c r="AR114" t="s">
        <v>3405</v>
      </c>
      <c r="AS114" s="4" t="s">
        <v>1904</v>
      </c>
      <c r="AT114" t="s">
        <v>3406</v>
      </c>
      <c r="AU114" t="s">
        <v>3407</v>
      </c>
      <c r="AV114" t="s">
        <v>1822</v>
      </c>
      <c r="HC114" t="str">
        <v>Slovenska Bistrica</v>
      </c>
      <c r="KO114" t="s">
        <v>3408</v>
      </c>
      <c r="KR114" s="4" t="s">
        <v>3409</v>
      </c>
    </row>
    <row r="115" spans="19:304">
      <c r="V115" t="s">
        <v>3410</v>
      </c>
      <c r="W115" t="s">
        <v>3411</v>
      </c>
      <c r="X115" s="4" t="str">
        <f t="shared" si="7"/>
        <v>RM0061-Recycled pre/post-consumer mohair</v>
      </c>
      <c r="AB115" t="str">
        <v>4.1.12</v>
      </c>
      <c r="AG115" t="str">
        <v>4.1.12</v>
      </c>
      <c r="AR115" t="s">
        <v>3412</v>
      </c>
      <c r="AS115" s="4" t="s">
        <v>2044</v>
      </c>
      <c r="AT115" t="s">
        <v>3413</v>
      </c>
      <c r="AU115" t="s">
        <v>3414</v>
      </c>
      <c r="AV115" t="s">
        <v>1822</v>
      </c>
      <c r="HC115" t="str">
        <v>Slovenske Konjice</v>
      </c>
      <c r="KO115" t="s">
        <v>3415</v>
      </c>
      <c r="KR115" s="4" t="s">
        <v>3416</v>
      </c>
    </row>
    <row r="116" spans="19:304">
      <c r="V116" t="s">
        <v>3417</v>
      </c>
      <c r="W116" t="s">
        <v>3418</v>
      </c>
      <c r="X116" s="4" t="str">
        <f t="shared" si="7"/>
        <v>RM0062-Recycled pre-consumer mohair</v>
      </c>
      <c r="AB116" t="str">
        <v>4.1.13</v>
      </c>
      <c r="AG116" t="str">
        <v>4.1.13</v>
      </c>
      <c r="AR116" t="s">
        <v>3419</v>
      </c>
      <c r="AS116" s="4" t="s">
        <v>1905</v>
      </c>
      <c r="AT116" t="s">
        <v>3420</v>
      </c>
      <c r="AU116" t="s">
        <v>3421</v>
      </c>
      <c r="AV116" t="s">
        <v>1822</v>
      </c>
      <c r="HC116" t="str">
        <v>Starše</v>
      </c>
      <c r="KO116" t="s">
        <v>3422</v>
      </c>
      <c r="KR116" s="4" t="s">
        <v>3423</v>
      </c>
    </row>
    <row r="117" spans="19:304">
      <c r="V117" t="s">
        <v>3424</v>
      </c>
      <c r="W117" t="s">
        <v>3425</v>
      </c>
      <c r="X117" s="4" t="str">
        <f t="shared" si="7"/>
        <v>RM0063-Recycled post-consumer mohair</v>
      </c>
      <c r="AB117" t="str">
        <v>4.1.14</v>
      </c>
      <c r="AG117" t="str">
        <v>4.1.14</v>
      </c>
      <c r="AR117" t="s">
        <v>3426</v>
      </c>
      <c r="AS117" s="4" t="s">
        <v>1906</v>
      </c>
      <c r="AT117" t="s">
        <v>3427</v>
      </c>
      <c r="AU117" t="s">
        <v>3428</v>
      </c>
      <c r="AV117" t="s">
        <v>1822</v>
      </c>
      <c r="HC117" t="str">
        <v>Sveti Jurij ob Ščavnici</v>
      </c>
      <c r="KO117" t="s">
        <v>3429</v>
      </c>
      <c r="KR117" s="4" t="s">
        <v>3430</v>
      </c>
    </row>
    <row r="118" spans="19:304">
      <c r="V118" t="s">
        <v>3431</v>
      </c>
      <c r="W118" t="s">
        <v>3432</v>
      </c>
      <c r="X118" s="4" t="str">
        <f t="shared" si="7"/>
        <v>RM0064-Responsible mohair</v>
      </c>
      <c r="AB118" t="str">
        <v>4.1.15</v>
      </c>
      <c r="AG118" t="str">
        <v>4.1.15</v>
      </c>
      <c r="AR118" t="s">
        <v>3433</v>
      </c>
      <c r="AS118" s="4" t="s">
        <v>1907</v>
      </c>
      <c r="AT118" t="s">
        <v>3434</v>
      </c>
      <c r="AU118" t="s">
        <v>3435</v>
      </c>
      <c r="AV118" t="s">
        <v>1822</v>
      </c>
      <c r="HC118" t="str">
        <v>Šenčur</v>
      </c>
      <c r="KO118" t="s">
        <v>3436</v>
      </c>
      <c r="KP118" t="s">
        <v>3437</v>
      </c>
      <c r="KQ118" t="s">
        <v>3438</v>
      </c>
      <c r="KR118" s="4" t="s">
        <v>3439</v>
      </c>
    </row>
    <row r="119" spans="19:304">
      <c r="V119" t="s">
        <v>3440</v>
      </c>
      <c r="W119" t="s">
        <v>3441</v>
      </c>
      <c r="X119" s="4" t="str">
        <f t="shared" si="7"/>
        <v>RM0408-Recycled pre-consumer organic mohair</v>
      </c>
      <c r="AB119" t="str">
        <v>4.1.17</v>
      </c>
      <c r="AG119" t="str">
        <v>4.1.16</v>
      </c>
      <c r="AR119" t="s">
        <v>3442</v>
      </c>
      <c r="AS119" s="4" t="s">
        <v>1908</v>
      </c>
      <c r="AT119" t="s">
        <v>3443</v>
      </c>
      <c r="AU119" t="s">
        <v>3444</v>
      </c>
      <c r="AV119" t="s">
        <v>1822</v>
      </c>
      <c r="HC119" t="str">
        <v>Šentilj</v>
      </c>
      <c r="KO119" t="s">
        <v>3445</v>
      </c>
      <c r="KR119" s="4" t="s">
        <v>3446</v>
      </c>
    </row>
    <row r="120" spans="19:304">
      <c r="V120" t="s">
        <v>3447</v>
      </c>
      <c r="W120" t="s">
        <v>3448</v>
      </c>
      <c r="X120" s="4" t="str">
        <f t="shared" si="7"/>
        <v>RM0337-Shearling</v>
      </c>
      <c r="AB120" t="str">
        <v>4.1.18</v>
      </c>
      <c r="AG120" t="str">
        <v>4.1.17</v>
      </c>
      <c r="AR120" t="s">
        <v>3449</v>
      </c>
      <c r="AS120" s="4" t="s">
        <v>1909</v>
      </c>
      <c r="AT120" t="s">
        <v>3450</v>
      </c>
      <c r="AU120" t="s">
        <v>3451</v>
      </c>
      <c r="AV120" t="s">
        <v>1822</v>
      </c>
      <c r="HC120" t="str">
        <v>Šentjernej</v>
      </c>
      <c r="KO120" t="s">
        <v>3452</v>
      </c>
      <c r="KQ120" t="s">
        <v>3453</v>
      </c>
      <c r="KR120" s="4" t="s">
        <v>3454</v>
      </c>
    </row>
    <row r="121" spans="19:304">
      <c r="V121" t="s">
        <v>3455</v>
      </c>
      <c r="W121" t="s">
        <v>3456</v>
      </c>
      <c r="X121" s="4" t="str">
        <f t="shared" si="7"/>
        <v>RM0338-In-conversion shearling</v>
      </c>
      <c r="AB121" t="str">
        <v>4.1.19</v>
      </c>
      <c r="AG121" t="str">
        <v>4.1.18</v>
      </c>
      <c r="AR121" t="s">
        <v>3457</v>
      </c>
      <c r="AS121" s="4" t="s">
        <v>1910</v>
      </c>
      <c r="AT121" t="s">
        <v>3458</v>
      </c>
      <c r="AU121" t="s">
        <v>3459</v>
      </c>
      <c r="AV121" t="s">
        <v>1822</v>
      </c>
      <c r="HC121" t="str">
        <v>Šentjur</v>
      </c>
      <c r="KO121" t="s">
        <v>3460</v>
      </c>
      <c r="KR121" s="4" t="s">
        <v>3461</v>
      </c>
    </row>
    <row r="122" spans="19:304">
      <c r="V122" t="s">
        <v>3462</v>
      </c>
      <c r="W122" t="s">
        <v>3463</v>
      </c>
      <c r="X122" s="4" t="str">
        <f t="shared" si="7"/>
        <v>RM0339-Organic shearling</v>
      </c>
      <c r="AB122" t="str">
        <v>4.1.20</v>
      </c>
      <c r="AG122" t="str">
        <v>4.1.19</v>
      </c>
      <c r="AR122" t="s">
        <v>3464</v>
      </c>
      <c r="AS122" s="4" t="s">
        <v>1911</v>
      </c>
      <c r="AT122" t="s">
        <v>3465</v>
      </c>
      <c r="AU122" t="s">
        <v>3466</v>
      </c>
      <c r="AV122" t="s">
        <v>1822</v>
      </c>
      <c r="HC122" t="str">
        <v>Škocjan</v>
      </c>
      <c r="KO122" t="s">
        <v>3467</v>
      </c>
      <c r="KR122" s="4" t="s">
        <v>3468</v>
      </c>
    </row>
    <row r="123" spans="19:304">
      <c r="V123" t="s">
        <v>3469</v>
      </c>
      <c r="W123" t="s">
        <v>3470</v>
      </c>
      <c r="X123" s="4" t="str">
        <f t="shared" si="7"/>
        <v>RM0340-Recycled pre/post-consumer shearling</v>
      </c>
      <c r="AB123" t="str">
        <v>4.1.21</v>
      </c>
      <c r="AG123" t="str">
        <v>4.1.20</v>
      </c>
      <c r="AR123" t="s">
        <v>3471</v>
      </c>
      <c r="AS123" s="4" t="s">
        <v>1912</v>
      </c>
      <c r="AT123" t="s">
        <v>3472</v>
      </c>
      <c r="AU123" t="s">
        <v>3473</v>
      </c>
      <c r="AV123" t="s">
        <v>1822</v>
      </c>
      <c r="HC123" t="str">
        <v>Škofja Loka</v>
      </c>
      <c r="KO123" t="s">
        <v>3474</v>
      </c>
      <c r="KR123" s="4" t="s">
        <v>3475</v>
      </c>
    </row>
    <row r="124" spans="19:304">
      <c r="V124" t="s">
        <v>3476</v>
      </c>
      <c r="W124" t="s">
        <v>3477</v>
      </c>
      <c r="X124" s="4" t="str">
        <f t="shared" si="7"/>
        <v>RM0341-Recycled pre-consumer shearling</v>
      </c>
      <c r="AB124" t="str">
        <v>4.1.22</v>
      </c>
      <c r="AG124" t="str">
        <v>4.1.21</v>
      </c>
      <c r="AR124" t="s">
        <v>3478</v>
      </c>
      <c r="AS124" s="4" t="s">
        <v>1913</v>
      </c>
      <c r="AT124" t="s">
        <v>3479</v>
      </c>
      <c r="AU124" t="s">
        <v>3480</v>
      </c>
      <c r="AV124" t="s">
        <v>1822</v>
      </c>
      <c r="HC124" t="str">
        <v>Škofljica</v>
      </c>
      <c r="KO124" t="s">
        <v>3481</v>
      </c>
      <c r="KR124" s="4" t="s">
        <v>3482</v>
      </c>
    </row>
    <row r="125" spans="19:304">
      <c r="V125" t="s">
        <v>3483</v>
      </c>
      <c r="W125" t="s">
        <v>3484</v>
      </c>
      <c r="X125" s="4" t="str">
        <f t="shared" si="7"/>
        <v>RM0342-Recycled post-consumer shearling</v>
      </c>
      <c r="AB125" t="str">
        <v>4.1.23</v>
      </c>
      <c r="AG125" t="str">
        <v>4.1.22</v>
      </c>
      <c r="AR125" t="s">
        <v>3485</v>
      </c>
      <c r="AS125" s="4" t="s">
        <v>1914</v>
      </c>
      <c r="AT125" t="s">
        <v>3486</v>
      </c>
      <c r="AU125" t="s">
        <v>3487</v>
      </c>
      <c r="AV125" t="s">
        <v>1822</v>
      </c>
      <c r="HC125" t="str">
        <v>Šmarje pri Jelšah</v>
      </c>
      <c r="KO125" t="s">
        <v>3488</v>
      </c>
      <c r="KQ125" t="s">
        <v>3489</v>
      </c>
      <c r="KR125" s="4" t="s">
        <v>2071</v>
      </c>
    </row>
    <row r="126" spans="19:304">
      <c r="V126" t="s">
        <v>3490</v>
      </c>
      <c r="W126" t="s">
        <v>3491</v>
      </c>
      <c r="X126" s="4" t="str">
        <f t="shared" si="7"/>
        <v>RM0343-Responsible animal shearling</v>
      </c>
      <c r="AB126" t="str">
        <v>4.1.24</v>
      </c>
      <c r="AG126" t="str">
        <v>4.1.23</v>
      </c>
      <c r="AR126" t="s">
        <v>3492</v>
      </c>
      <c r="AS126" s="4" t="s">
        <v>1915</v>
      </c>
      <c r="AT126" t="s">
        <v>3493</v>
      </c>
      <c r="AU126" t="s">
        <v>3494</v>
      </c>
      <c r="AV126" t="s">
        <v>1822</v>
      </c>
      <c r="HC126" t="str">
        <v>Šmartno ob Paki</v>
      </c>
      <c r="KO126" t="s">
        <v>3495</v>
      </c>
      <c r="KR126" s="4" t="s">
        <v>3496</v>
      </c>
    </row>
    <row r="127" spans="19:304">
      <c r="V127" t="s">
        <v>3497</v>
      </c>
      <c r="W127" t="s">
        <v>3498</v>
      </c>
      <c r="X127" s="4" t="str">
        <f t="shared" si="7"/>
        <v>RM0065-Silk</v>
      </c>
      <c r="AB127" t="str">
        <v>4.2.1</v>
      </c>
      <c r="AG127" t="str">
        <v>4.1.24</v>
      </c>
      <c r="AR127" t="s">
        <v>3499</v>
      </c>
      <c r="AS127" s="4" t="s">
        <v>1916</v>
      </c>
      <c r="AT127" t="s">
        <v>2233</v>
      </c>
      <c r="AU127" t="s">
        <v>1822</v>
      </c>
      <c r="AV127" t="s">
        <v>1822</v>
      </c>
      <c r="HC127" t="str">
        <v>Šoštanj</v>
      </c>
      <c r="KO127" t="s">
        <v>3500</v>
      </c>
      <c r="KQ127" t="s">
        <v>3501</v>
      </c>
      <c r="KR127" s="4" t="s">
        <v>3502</v>
      </c>
    </row>
    <row r="128" spans="19:304">
      <c r="V128" t="s">
        <v>3503</v>
      </c>
      <c r="W128" t="s">
        <v>3504</v>
      </c>
      <c r="X128" s="4" t="str">
        <f t="shared" si="7"/>
        <v>RM0066-In-conversion silk</v>
      </c>
      <c r="AB128" t="str">
        <v>4.2.2</v>
      </c>
      <c r="AG128" t="str">
        <v>4.2.1</v>
      </c>
      <c r="AR128" t="s">
        <v>3505</v>
      </c>
      <c r="AS128" s="4" t="s">
        <v>1917</v>
      </c>
      <c r="AT128" t="s">
        <v>3506</v>
      </c>
      <c r="AU128" t="s">
        <v>3507</v>
      </c>
      <c r="AV128" t="s">
        <v>1823</v>
      </c>
      <c r="HC128" t="str">
        <v>Štore</v>
      </c>
      <c r="KO128" t="s">
        <v>3508</v>
      </c>
      <c r="KQ128" t="s">
        <v>3509</v>
      </c>
      <c r="KR128" s="4" t="s">
        <v>3510</v>
      </c>
    </row>
    <row r="129" spans="22:304">
      <c r="V129" t="s">
        <v>3511</v>
      </c>
      <c r="W129" t="s">
        <v>3512</v>
      </c>
      <c r="X129" s="4" t="str">
        <f t="shared" si="7"/>
        <v>RM0067-Organic silk</v>
      </c>
      <c r="AB129" t="str">
        <v>4.2.3</v>
      </c>
      <c r="AG129" t="str">
        <v>4.2.2</v>
      </c>
      <c r="AR129" t="s">
        <v>3513</v>
      </c>
      <c r="AS129" s="4" t="s">
        <v>1918</v>
      </c>
      <c r="AT129" t="s">
        <v>3514</v>
      </c>
      <c r="AU129" t="s">
        <v>3515</v>
      </c>
      <c r="AV129" t="s">
        <v>1823</v>
      </c>
      <c r="HC129" t="str">
        <v>Tolmin</v>
      </c>
      <c r="KO129" t="s">
        <v>3516</v>
      </c>
      <c r="KQ129" t="s">
        <v>3517</v>
      </c>
      <c r="KR129" s="4" t="s">
        <v>3518</v>
      </c>
    </row>
    <row r="130" spans="22:304">
      <c r="V130" t="s">
        <v>3519</v>
      </c>
      <c r="W130" t="s">
        <v>3520</v>
      </c>
      <c r="X130" s="4" t="str">
        <f t="shared" si="7"/>
        <v>RM0068-Recycled pre/post-consumer silk</v>
      </c>
      <c r="AB130" t="str">
        <v>4.2.4</v>
      </c>
      <c r="AG130" t="str">
        <v>4.2.3</v>
      </c>
      <c r="AR130" t="s">
        <v>3521</v>
      </c>
      <c r="AS130" s="4" t="s">
        <v>1919</v>
      </c>
      <c r="AT130" t="s">
        <v>3522</v>
      </c>
      <c r="AU130" t="s">
        <v>3523</v>
      </c>
      <c r="AV130" t="s">
        <v>1823</v>
      </c>
      <c r="HC130" t="str">
        <v>Trbovlje</v>
      </c>
      <c r="KO130" t="s">
        <v>3524</v>
      </c>
      <c r="KR130" s="4" t="s">
        <v>3525</v>
      </c>
    </row>
    <row r="131" spans="22:304">
      <c r="V131" t="s">
        <v>3526</v>
      </c>
      <c r="W131" t="s">
        <v>3527</v>
      </c>
      <c r="X131" s="4" t="str">
        <f t="shared" ref="X131:X194" si="8">_xlfn.TEXTJOIN("-",TRUE,V131,W131)</f>
        <v>RM0069-Recycled pre-consumer silk</v>
      </c>
      <c r="AB131" t="str">
        <v>4.2.5</v>
      </c>
      <c r="AG131" t="str">
        <v>4.2.4</v>
      </c>
      <c r="AR131" t="s">
        <v>3528</v>
      </c>
      <c r="AS131" s="4" t="s">
        <v>1920</v>
      </c>
      <c r="AT131" t="s">
        <v>3529</v>
      </c>
      <c r="AU131" t="s">
        <v>3530</v>
      </c>
      <c r="AV131" t="s">
        <v>1823</v>
      </c>
      <c r="HC131" t="str">
        <v>Trebnje</v>
      </c>
      <c r="KO131" t="s">
        <v>3531</v>
      </c>
      <c r="KR131" s="4" t="s">
        <v>3532</v>
      </c>
    </row>
    <row r="132" spans="22:304">
      <c r="V132" t="s">
        <v>3533</v>
      </c>
      <c r="W132" t="s">
        <v>3534</v>
      </c>
      <c r="X132" s="4" t="str">
        <f t="shared" si="8"/>
        <v>RM0070-Recycled post-consumer silk</v>
      </c>
      <c r="AB132" t="str">
        <v>4.2.8</v>
      </c>
      <c r="AG132" t="str">
        <v>4.2.5</v>
      </c>
      <c r="AR132" t="s">
        <v>3535</v>
      </c>
      <c r="AS132" s="4" t="s">
        <v>1921</v>
      </c>
      <c r="AT132" t="s">
        <v>3536</v>
      </c>
      <c r="AU132" t="s">
        <v>3537</v>
      </c>
      <c r="AV132" t="s">
        <v>1823</v>
      </c>
      <c r="HC132" t="str">
        <v>Tržič</v>
      </c>
      <c r="KO132" t="s">
        <v>3538</v>
      </c>
      <c r="KQ132" t="s">
        <v>3539</v>
      </c>
      <c r="KR132" s="4" t="s">
        <v>3540</v>
      </c>
    </row>
    <row r="133" spans="22:304">
      <c r="V133" t="s">
        <v>3541</v>
      </c>
      <c r="W133" t="s">
        <v>3542</v>
      </c>
      <c r="X133" s="4" t="str">
        <f t="shared" si="8"/>
        <v>RM0409-Recycled pre-consumer organic silk</v>
      </c>
      <c r="AB133" t="str">
        <v>4.2.9</v>
      </c>
      <c r="AG133" t="str">
        <v>4.2.6</v>
      </c>
      <c r="AR133" t="s">
        <v>3543</v>
      </c>
      <c r="AS133" s="4" t="s">
        <v>2045</v>
      </c>
      <c r="AT133" t="s">
        <v>3544</v>
      </c>
      <c r="AU133" t="s">
        <v>3545</v>
      </c>
      <c r="AV133" t="s">
        <v>1823</v>
      </c>
      <c r="HC133" t="str">
        <v>Turnišče</v>
      </c>
      <c r="KO133" t="s">
        <v>3546</v>
      </c>
      <c r="KR133" s="4" t="s">
        <v>3547</v>
      </c>
    </row>
    <row r="134" spans="22:304">
      <c r="V134" t="s">
        <v>3548</v>
      </c>
      <c r="W134" t="s">
        <v>3549</v>
      </c>
      <c r="X134" s="4" t="str">
        <f t="shared" si="8"/>
        <v>RM0071-Vicuna</v>
      </c>
      <c r="AB134" t="str">
        <v>4.2.10</v>
      </c>
      <c r="AG134" t="str">
        <v>4.2.7</v>
      </c>
      <c r="AR134" t="s">
        <v>3550</v>
      </c>
      <c r="AS134" s="4" t="s">
        <v>1948</v>
      </c>
      <c r="AT134" t="s">
        <v>3551</v>
      </c>
      <c r="AU134" t="s">
        <v>3552</v>
      </c>
      <c r="AV134" t="s">
        <v>1823</v>
      </c>
      <c r="HC134" t="str">
        <v>Velenje</v>
      </c>
      <c r="KO134" t="s">
        <v>3553</v>
      </c>
      <c r="KQ134" t="s">
        <v>3554</v>
      </c>
      <c r="KR134" s="4" t="s">
        <v>3555</v>
      </c>
    </row>
    <row r="135" spans="22:304">
      <c r="V135" t="s">
        <v>3556</v>
      </c>
      <c r="W135" t="s">
        <v>3557</v>
      </c>
      <c r="X135" s="4" t="str">
        <f t="shared" si="8"/>
        <v xml:space="preserve">RM0072-In-conversion vicuna </v>
      </c>
      <c r="AB135" t="str">
        <v>4.2.11</v>
      </c>
      <c r="AG135" t="str">
        <v>4.2.9</v>
      </c>
      <c r="AR135" t="s">
        <v>3558</v>
      </c>
      <c r="AS135" s="4" t="s">
        <v>1922</v>
      </c>
      <c r="AT135" t="s">
        <v>3559</v>
      </c>
      <c r="AU135" t="s">
        <v>3560</v>
      </c>
      <c r="AV135" t="s">
        <v>1823</v>
      </c>
      <c r="HC135" t="str">
        <v>Velike Lašče</v>
      </c>
      <c r="KO135" t="s">
        <v>3561</v>
      </c>
      <c r="KR135" s="4" t="s">
        <v>3562</v>
      </c>
    </row>
    <row r="136" spans="22:304">
      <c r="V136" t="s">
        <v>3563</v>
      </c>
      <c r="W136" t="s">
        <v>3564</v>
      </c>
      <c r="X136" s="4" t="str">
        <f t="shared" si="8"/>
        <v xml:space="preserve">RM0073-Organic vicuna </v>
      </c>
      <c r="AB136" t="str">
        <v>4.2.12</v>
      </c>
      <c r="AG136" t="str">
        <v>4.2.10</v>
      </c>
      <c r="AR136" t="s">
        <v>3565</v>
      </c>
      <c r="AS136" s="4" t="s">
        <v>1923</v>
      </c>
      <c r="AT136" t="s">
        <v>2276</v>
      </c>
      <c r="AU136" t="s">
        <v>1823</v>
      </c>
      <c r="AV136" t="s">
        <v>1823</v>
      </c>
      <c r="HC136" t="str">
        <v>Videm</v>
      </c>
      <c r="KO136" t="s">
        <v>3566</v>
      </c>
      <c r="KQ136" t="s">
        <v>3567</v>
      </c>
      <c r="KR136" s="4" t="s">
        <v>3568</v>
      </c>
    </row>
    <row r="137" spans="22:304">
      <c r="V137" t="s">
        <v>3569</v>
      </c>
      <c r="W137" t="s">
        <v>3570</v>
      </c>
      <c r="X137" s="4" t="str">
        <f t="shared" si="8"/>
        <v>RM0074-Recycled pre/post-consumer vicuna</v>
      </c>
      <c r="AB137" t="str">
        <v>4.3.1</v>
      </c>
      <c r="AG137" t="str">
        <v>4.2.11</v>
      </c>
      <c r="AR137" t="s">
        <v>3571</v>
      </c>
      <c r="AS137" s="4" t="s">
        <v>1924</v>
      </c>
      <c r="AT137" t="s">
        <v>3572</v>
      </c>
      <c r="AU137" t="s">
        <v>3573</v>
      </c>
      <c r="AV137" t="s">
        <v>1824</v>
      </c>
      <c r="HC137" t="str">
        <v>Vipava</v>
      </c>
      <c r="KO137" t="s">
        <v>3574</v>
      </c>
      <c r="KR137" s="4" t="s">
        <v>3575</v>
      </c>
    </row>
    <row r="138" spans="22:304">
      <c r="V138" t="s">
        <v>3576</v>
      </c>
      <c r="W138" t="s">
        <v>3577</v>
      </c>
      <c r="X138" s="4" t="str">
        <f t="shared" si="8"/>
        <v xml:space="preserve">RM0075-Recycled pre-consumer vicuna </v>
      </c>
      <c r="AB138" t="str">
        <v>4.3.2</v>
      </c>
      <c r="AG138" t="str">
        <v>4.2.12</v>
      </c>
      <c r="AR138" t="s">
        <v>3578</v>
      </c>
      <c r="AS138" s="4" t="s">
        <v>1925</v>
      </c>
      <c r="AT138" t="s">
        <v>3579</v>
      </c>
      <c r="AU138" t="s">
        <v>3580</v>
      </c>
      <c r="AV138" t="s">
        <v>1824</v>
      </c>
      <c r="HC138" t="str">
        <v>Vitanje</v>
      </c>
      <c r="KO138" t="s">
        <v>3581</v>
      </c>
      <c r="KR138" s="4" t="s">
        <v>3582</v>
      </c>
    </row>
    <row r="139" spans="22:304">
      <c r="V139" t="s">
        <v>3583</v>
      </c>
      <c r="W139" t="s">
        <v>3584</v>
      </c>
      <c r="X139" s="4" t="str">
        <f t="shared" si="8"/>
        <v xml:space="preserve">RM0076-Recycled post-consumer vicuna </v>
      </c>
      <c r="AB139" t="str">
        <v>4.3.3</v>
      </c>
      <c r="AG139" t="str">
        <v>4.3.1</v>
      </c>
      <c r="AR139" t="s">
        <v>3585</v>
      </c>
      <c r="AS139" s="4" t="s">
        <v>1926</v>
      </c>
      <c r="AT139" t="s">
        <v>3586</v>
      </c>
      <c r="AU139" t="s">
        <v>3587</v>
      </c>
      <c r="AV139" t="s">
        <v>1824</v>
      </c>
      <c r="HC139" t="str">
        <v>Vodice</v>
      </c>
      <c r="KO139" t="s">
        <v>3588</v>
      </c>
      <c r="KP139" t="s">
        <v>3589</v>
      </c>
      <c r="KQ139" t="s">
        <v>3590</v>
      </c>
      <c r="KR139" s="4" t="s">
        <v>2170</v>
      </c>
    </row>
    <row r="140" spans="22:304">
      <c r="V140" t="s">
        <v>3591</v>
      </c>
      <c r="W140" t="s">
        <v>3592</v>
      </c>
      <c r="X140" s="4" t="str">
        <f t="shared" si="8"/>
        <v>RM0410-Recycled pre-consumer organic vicuna</v>
      </c>
      <c r="AB140" t="str">
        <v>4.3.4</v>
      </c>
      <c r="AG140" t="str">
        <v>4.3.2</v>
      </c>
      <c r="AR140" t="s">
        <v>3593</v>
      </c>
      <c r="AS140" s="4" t="s">
        <v>1927</v>
      </c>
      <c r="AT140" t="s">
        <v>3594</v>
      </c>
      <c r="AU140" t="s">
        <v>3595</v>
      </c>
      <c r="AV140" t="s">
        <v>1824</v>
      </c>
      <c r="HC140" t="str">
        <v>Vojnik</v>
      </c>
      <c r="KO140" t="s">
        <v>3596</v>
      </c>
      <c r="KR140" s="4" t="s">
        <v>3597</v>
      </c>
    </row>
    <row r="141" spans="22:304">
      <c r="V141" t="s">
        <v>3598</v>
      </c>
      <c r="W141" t="s">
        <v>2134</v>
      </c>
      <c r="X141" s="4" t="str">
        <f t="shared" si="8"/>
        <v>RM0077-Wool</v>
      </c>
      <c r="AB141" t="str">
        <v>4.3.5</v>
      </c>
      <c r="AG141" t="str">
        <v>4.3.3</v>
      </c>
      <c r="AR141" t="s">
        <v>3599</v>
      </c>
      <c r="AS141" s="4" t="s">
        <v>1928</v>
      </c>
      <c r="AT141" t="s">
        <v>3600</v>
      </c>
      <c r="AU141" t="s">
        <v>3601</v>
      </c>
      <c r="AV141" t="s">
        <v>1824</v>
      </c>
      <c r="HC141" t="str">
        <v>Vrhnika</v>
      </c>
      <c r="KO141" t="s">
        <v>3602</v>
      </c>
      <c r="KR141" s="4" t="s">
        <v>3603</v>
      </c>
    </row>
    <row r="142" spans="22:304">
      <c r="V142" t="s">
        <v>3604</v>
      </c>
      <c r="W142" t="s">
        <v>3605</v>
      </c>
      <c r="X142" s="4" t="str">
        <f t="shared" si="8"/>
        <v>RM0078-In-conversion wool</v>
      </c>
      <c r="AB142" t="str">
        <v>4.3.6</v>
      </c>
      <c r="AG142" t="str">
        <v>4.3.4</v>
      </c>
      <c r="AR142" t="s">
        <v>3606</v>
      </c>
      <c r="AS142" s="4" t="s">
        <v>2046</v>
      </c>
      <c r="AT142" t="s">
        <v>3607</v>
      </c>
      <c r="AU142" t="s">
        <v>3608</v>
      </c>
      <c r="AV142" t="s">
        <v>1824</v>
      </c>
      <c r="HC142" t="str">
        <v>Vuzenica</v>
      </c>
      <c r="KO142" t="s">
        <v>3609</v>
      </c>
      <c r="KR142" s="4" t="s">
        <v>3610</v>
      </c>
    </row>
    <row r="143" spans="22:304">
      <c r="V143" t="s">
        <v>3611</v>
      </c>
      <c r="W143" t="s">
        <v>3612</v>
      </c>
      <c r="X143" s="4" t="str">
        <f t="shared" si="8"/>
        <v>RM0079-Organic wool</v>
      </c>
      <c r="AB143" t="str">
        <v>4.3.7</v>
      </c>
      <c r="AG143" t="str">
        <v>4.3.5</v>
      </c>
      <c r="AR143" t="s">
        <v>3613</v>
      </c>
      <c r="AS143" s="4" t="s">
        <v>1929</v>
      </c>
      <c r="AT143" t="s">
        <v>3614</v>
      </c>
      <c r="AU143" t="s">
        <v>3615</v>
      </c>
      <c r="AV143" t="s">
        <v>1824</v>
      </c>
      <c r="HC143" t="str">
        <v>Zagorje ob Savi</v>
      </c>
      <c r="KO143" t="s">
        <v>3616</v>
      </c>
      <c r="KR143" s="4" t="s">
        <v>3617</v>
      </c>
    </row>
    <row r="144" spans="22:304">
      <c r="V144" t="s">
        <v>3618</v>
      </c>
      <c r="W144" t="s">
        <v>3619</v>
      </c>
      <c r="X144" s="4" t="str">
        <f t="shared" si="8"/>
        <v>RM0080-Recycled pre/post-consumer wool</v>
      </c>
      <c r="AB144" t="str">
        <v>4.3.8</v>
      </c>
      <c r="AG144" t="str">
        <v>4.3.6</v>
      </c>
      <c r="AR144" t="s">
        <v>3620</v>
      </c>
      <c r="AS144" s="4" t="s">
        <v>1930</v>
      </c>
      <c r="AT144" t="s">
        <v>3621</v>
      </c>
      <c r="AU144" t="s">
        <v>3622</v>
      </c>
      <c r="AV144" t="s">
        <v>1824</v>
      </c>
      <c r="HC144" t="str">
        <v>Zavrč</v>
      </c>
      <c r="KO144" t="s">
        <v>3623</v>
      </c>
      <c r="KQ144" t="s">
        <v>3624</v>
      </c>
      <c r="KR144" s="4" t="s">
        <v>3625</v>
      </c>
    </row>
    <row r="145" spans="22:304">
      <c r="V145" t="s">
        <v>3626</v>
      </c>
      <c r="W145" t="s">
        <v>3627</v>
      </c>
      <c r="X145" s="4" t="str">
        <f t="shared" si="8"/>
        <v>RM0081-Recycled pre-consumer wool</v>
      </c>
      <c r="AB145" t="str">
        <v>4.3.9</v>
      </c>
      <c r="AG145" t="str">
        <v>4.3.7</v>
      </c>
      <c r="AR145" t="s">
        <v>3628</v>
      </c>
      <c r="AS145" s="4" t="s">
        <v>2047</v>
      </c>
      <c r="AT145" t="s">
        <v>3629</v>
      </c>
      <c r="AU145" t="s">
        <v>3630</v>
      </c>
      <c r="AV145" t="s">
        <v>1824</v>
      </c>
      <c r="HC145" t="str">
        <v>Zreče</v>
      </c>
      <c r="KO145" t="s">
        <v>3631</v>
      </c>
      <c r="KQ145" t="s">
        <v>3632</v>
      </c>
      <c r="KR145" s="4" t="s">
        <v>3633</v>
      </c>
    </row>
    <row r="146" spans="22:304">
      <c r="V146" t="s">
        <v>3634</v>
      </c>
      <c r="W146" t="s">
        <v>3635</v>
      </c>
      <c r="X146" s="4" t="str">
        <f t="shared" si="8"/>
        <v>RM0082-Recycled post-consumer wool</v>
      </c>
      <c r="AB146" t="str">
        <v>4.3.10</v>
      </c>
      <c r="AG146" t="str">
        <v>4.3.8</v>
      </c>
      <c r="AR146" t="s">
        <v>3636</v>
      </c>
      <c r="AS146" s="4" t="s">
        <v>1931</v>
      </c>
      <c r="AT146" t="s">
        <v>3637</v>
      </c>
      <c r="AU146" t="s">
        <v>3638</v>
      </c>
      <c r="AV146" t="s">
        <v>1824</v>
      </c>
      <c r="HC146" t="str">
        <v>Železniki</v>
      </c>
      <c r="KO146" t="s">
        <v>3639</v>
      </c>
      <c r="KR146" s="4" t="s">
        <v>3640</v>
      </c>
    </row>
    <row r="147" spans="22:304">
      <c r="V147" t="s">
        <v>3641</v>
      </c>
      <c r="W147" t="s">
        <v>3642</v>
      </c>
      <c r="X147" s="4" t="str">
        <f t="shared" si="8"/>
        <v>RM0083-Responsible wool</v>
      </c>
      <c r="AB147" t="str">
        <v>4.3.11</v>
      </c>
      <c r="AG147" t="str">
        <v>4.3.9</v>
      </c>
      <c r="AR147" t="s">
        <v>3643</v>
      </c>
      <c r="AS147" s="4" t="s">
        <v>1932</v>
      </c>
      <c r="AT147" t="s">
        <v>3644</v>
      </c>
      <c r="AU147" t="s">
        <v>3645</v>
      </c>
      <c r="AV147" t="s">
        <v>1824</v>
      </c>
      <c r="HC147" t="str">
        <v>Žiri</v>
      </c>
      <c r="KO147" t="s">
        <v>3646</v>
      </c>
      <c r="KR147" s="4" t="s">
        <v>3647</v>
      </c>
    </row>
    <row r="148" spans="22:304">
      <c r="V148" t="s">
        <v>3648</v>
      </c>
      <c r="W148" t="s">
        <v>3649</v>
      </c>
      <c r="X148" s="4" t="str">
        <f t="shared" si="8"/>
        <v>RM0411-Recycled pre-consumer organic wool</v>
      </c>
      <c r="AB148" t="str">
        <v>4.3.12</v>
      </c>
      <c r="AG148" t="str">
        <v>4.3.10</v>
      </c>
      <c r="AR148" t="s">
        <v>3650</v>
      </c>
      <c r="AS148" s="4" t="s">
        <v>1933</v>
      </c>
      <c r="AT148" t="s">
        <v>3651</v>
      </c>
      <c r="AU148" t="s">
        <v>3652</v>
      </c>
      <c r="AV148" t="s">
        <v>1824</v>
      </c>
      <c r="HC148" t="str">
        <v>Benedikt</v>
      </c>
      <c r="KO148" t="s">
        <v>3653</v>
      </c>
      <c r="KR148" s="4" t="s">
        <v>3654</v>
      </c>
    </row>
    <row r="149" spans="22:304">
      <c r="V149" t="s">
        <v>3655</v>
      </c>
      <c r="W149" t="s">
        <v>3656</v>
      </c>
      <c r="X149" s="4" t="str">
        <f t="shared" si="8"/>
        <v xml:space="preserve">RM0084-Yak </v>
      </c>
      <c r="AB149" t="str">
        <v>4.3.14</v>
      </c>
      <c r="AG149" t="str">
        <v>4.3.11</v>
      </c>
      <c r="AR149" t="s">
        <v>3657</v>
      </c>
      <c r="AS149" s="4" t="s">
        <v>1934</v>
      </c>
      <c r="AT149" t="s">
        <v>3658</v>
      </c>
      <c r="AU149" t="s">
        <v>3659</v>
      </c>
      <c r="AV149" t="s">
        <v>1824</v>
      </c>
      <c r="HC149" t="str">
        <v>Bistrica ob Sotli</v>
      </c>
      <c r="KO149" t="s">
        <v>3660</v>
      </c>
      <c r="KR149" s="4" t="s">
        <v>3661</v>
      </c>
    </row>
    <row r="150" spans="22:304">
      <c r="V150" t="s">
        <v>3662</v>
      </c>
      <c r="W150" t="s">
        <v>3663</v>
      </c>
      <c r="X150" s="4" t="str">
        <f t="shared" si="8"/>
        <v xml:space="preserve">RM0085-In-conversion yak </v>
      </c>
      <c r="AB150" t="str">
        <v>4.3.16</v>
      </c>
      <c r="AG150" t="str">
        <v>4.3.12</v>
      </c>
      <c r="AR150" t="s">
        <v>3664</v>
      </c>
      <c r="AS150" s="4" t="s">
        <v>1935</v>
      </c>
      <c r="AT150" t="s">
        <v>3665</v>
      </c>
      <c r="AU150" t="s">
        <v>3666</v>
      </c>
      <c r="AV150" t="s">
        <v>1824</v>
      </c>
      <c r="HC150" t="str">
        <v>Bloke</v>
      </c>
      <c r="KO150" t="s">
        <v>3667</v>
      </c>
      <c r="KR150" s="4" t="s">
        <v>3668</v>
      </c>
    </row>
    <row r="151" spans="22:304">
      <c r="V151" t="s">
        <v>3669</v>
      </c>
      <c r="W151" t="s">
        <v>3670</v>
      </c>
      <c r="X151" s="4" t="str">
        <f t="shared" si="8"/>
        <v xml:space="preserve">RM0086-Organic yak </v>
      </c>
      <c r="AB151" t="str">
        <v>4.3.17</v>
      </c>
      <c r="AG151" t="str">
        <v>4.3.13</v>
      </c>
      <c r="AR151" t="s">
        <v>3671</v>
      </c>
      <c r="AS151" s="4" t="s">
        <v>1936</v>
      </c>
      <c r="AT151" t="s">
        <v>3672</v>
      </c>
      <c r="AU151" t="s">
        <v>3673</v>
      </c>
      <c r="AV151" t="s">
        <v>1824</v>
      </c>
      <c r="HC151" t="str">
        <v>Braslovče</v>
      </c>
      <c r="KO151" t="s">
        <v>3674</v>
      </c>
      <c r="KP151" t="s">
        <v>3675</v>
      </c>
      <c r="KQ151" t="s">
        <v>3676</v>
      </c>
      <c r="KR151" s="4" t="s">
        <v>3677</v>
      </c>
    </row>
    <row r="152" spans="22:304">
      <c r="V152" t="s">
        <v>3678</v>
      </c>
      <c r="W152" t="s">
        <v>3679</v>
      </c>
      <c r="X152" s="4" t="str">
        <f t="shared" si="8"/>
        <v>RM0087-Recycled pre/post-consumer yak</v>
      </c>
      <c r="AB152" t="str">
        <v>4.3.18</v>
      </c>
      <c r="AG152" t="str">
        <v>4.3.15</v>
      </c>
      <c r="AR152" t="s">
        <v>3680</v>
      </c>
      <c r="AS152" s="4" t="s">
        <v>2048</v>
      </c>
      <c r="AT152" t="s">
        <v>3681</v>
      </c>
      <c r="AU152" t="s">
        <v>3682</v>
      </c>
      <c r="AV152" t="s">
        <v>1824</v>
      </c>
      <c r="HC152" t="str">
        <v>Cankova</v>
      </c>
      <c r="KO152" t="s">
        <v>3683</v>
      </c>
      <c r="KP152" t="s">
        <v>3684</v>
      </c>
      <c r="KQ152" t="s">
        <v>3685</v>
      </c>
      <c r="KR152" s="4" t="s">
        <v>3686</v>
      </c>
    </row>
    <row r="153" spans="22:304">
      <c r="V153" t="s">
        <v>3687</v>
      </c>
      <c r="W153" t="s">
        <v>3688</v>
      </c>
      <c r="X153" s="4" t="str">
        <f t="shared" si="8"/>
        <v xml:space="preserve">RM0088-Recycled pre-consumer yak </v>
      </c>
      <c r="AB153" t="str">
        <v>4.3.19</v>
      </c>
      <c r="AG153" t="str">
        <v>4.3.16</v>
      </c>
      <c r="AR153" t="s">
        <v>3689</v>
      </c>
      <c r="AS153" s="4" t="s">
        <v>1937</v>
      </c>
      <c r="AT153" t="s">
        <v>3690</v>
      </c>
      <c r="AU153" t="s">
        <v>3691</v>
      </c>
      <c r="AV153" t="s">
        <v>1824</v>
      </c>
      <c r="HC153" t="str">
        <v>Cerkvenjak</v>
      </c>
      <c r="KO153" t="s">
        <v>3692</v>
      </c>
      <c r="KR153" s="4" t="s">
        <v>3693</v>
      </c>
    </row>
    <row r="154" spans="22:304">
      <c r="V154" t="s">
        <v>3694</v>
      </c>
      <c r="W154" t="s">
        <v>3695</v>
      </c>
      <c r="X154" s="4" t="str">
        <f t="shared" si="8"/>
        <v xml:space="preserve">RM0089-Recycled post-consumer yak </v>
      </c>
      <c r="AB154" t="str">
        <v>4.3.20</v>
      </c>
      <c r="AG154" t="str">
        <v>4.3.17</v>
      </c>
      <c r="AR154" t="s">
        <v>3696</v>
      </c>
      <c r="AS154" s="4" t="s">
        <v>1938</v>
      </c>
      <c r="AT154" t="s">
        <v>3697</v>
      </c>
      <c r="AU154" t="s">
        <v>3698</v>
      </c>
      <c r="AV154" t="s">
        <v>1824</v>
      </c>
      <c r="HC154" t="str">
        <v>Dobje</v>
      </c>
      <c r="KO154" t="s">
        <v>3699</v>
      </c>
      <c r="KR154" s="4" t="s">
        <v>3700</v>
      </c>
    </row>
    <row r="155" spans="22:304">
      <c r="V155" t="s">
        <v>3701</v>
      </c>
      <c r="W155" t="s">
        <v>3702</v>
      </c>
      <c r="X155" s="4" t="str">
        <f t="shared" si="8"/>
        <v>RM0330-Responsible mixed down and feather</v>
      </c>
      <c r="AB155" t="str">
        <v>4.3.21</v>
      </c>
      <c r="AG155" t="str">
        <v>4.3.18</v>
      </c>
      <c r="AR155" t="s">
        <v>3703</v>
      </c>
      <c r="AS155" s="4" t="s">
        <v>1939</v>
      </c>
      <c r="AT155" t="s">
        <v>3704</v>
      </c>
      <c r="AU155" t="s">
        <v>3705</v>
      </c>
      <c r="AV155" t="s">
        <v>1824</v>
      </c>
      <c r="HC155" t="str">
        <v>Dobrna</v>
      </c>
      <c r="KO155" t="s">
        <v>3706</v>
      </c>
      <c r="KQ155" t="s">
        <v>3707</v>
      </c>
      <c r="KR155" s="4" t="s">
        <v>3708</v>
      </c>
    </row>
    <row r="156" spans="22:304">
      <c r="V156" t="s">
        <v>3709</v>
      </c>
      <c r="W156" t="s">
        <v>3710</v>
      </c>
      <c r="X156" s="4" t="str">
        <f t="shared" si="8"/>
        <v>RM0331-Responsible mixed down and feather, PFC</v>
      </c>
      <c r="AB156" t="str">
        <v>4.3.22</v>
      </c>
      <c r="AG156" t="str">
        <v>4.3.19</v>
      </c>
      <c r="AR156" t="s">
        <v>83</v>
      </c>
      <c r="AS156" s="4" t="s">
        <v>1940</v>
      </c>
      <c r="AT156" t="s">
        <v>3711</v>
      </c>
      <c r="AU156" t="s">
        <v>3712</v>
      </c>
      <c r="AV156" t="s">
        <v>1824</v>
      </c>
      <c r="HC156" t="str">
        <v>Dobrovnik</v>
      </c>
      <c r="KO156" t="s">
        <v>3713</v>
      </c>
      <c r="KQ156" t="s">
        <v>3714</v>
      </c>
      <c r="KR156" s="4" t="s">
        <v>3715</v>
      </c>
    </row>
    <row r="157" spans="22:304">
      <c r="V157" t="s">
        <v>3716</v>
      </c>
      <c r="W157" t="s">
        <v>3717</v>
      </c>
      <c r="X157" s="4" t="str">
        <f t="shared" si="8"/>
        <v>RM0332-Organic animal fiber other</v>
      </c>
      <c r="AB157" t="str">
        <v>4.3.23</v>
      </c>
      <c r="AG157" t="str">
        <v>4.3.20</v>
      </c>
      <c r="AR157" t="s">
        <v>3718</v>
      </c>
      <c r="AS157" s="4" t="s">
        <v>1941</v>
      </c>
      <c r="AT157" t="s">
        <v>3719</v>
      </c>
      <c r="AU157" t="s">
        <v>3720</v>
      </c>
      <c r="AV157" t="s">
        <v>1824</v>
      </c>
      <c r="HC157" t="str">
        <v>Dolenjske Toplice</v>
      </c>
      <c r="KO157" t="s">
        <v>3721</v>
      </c>
      <c r="KQ157" t="s">
        <v>3722</v>
      </c>
      <c r="KR157" s="4" t="s">
        <v>3723</v>
      </c>
    </row>
    <row r="158" spans="22:304">
      <c r="V158" t="s">
        <v>3724</v>
      </c>
      <c r="W158" t="s">
        <v>3725</v>
      </c>
      <c r="X158" s="4" t="str">
        <f t="shared" si="8"/>
        <v>RM0333-Recycled pre/post-consumer animal fiber other</v>
      </c>
      <c r="AB158" t="str">
        <v>4.4.1</v>
      </c>
      <c r="AG158" t="str">
        <v>4.3.22</v>
      </c>
      <c r="AR158" t="s">
        <v>3726</v>
      </c>
      <c r="AS158" s="4" t="s">
        <v>1942</v>
      </c>
      <c r="AT158" t="s">
        <v>3727</v>
      </c>
      <c r="AU158" t="s">
        <v>3728</v>
      </c>
      <c r="AV158" t="s">
        <v>1824</v>
      </c>
      <c r="HC158" t="str">
        <v>Grad</v>
      </c>
      <c r="KO158" t="s">
        <v>3729</v>
      </c>
      <c r="KQ158" t="s">
        <v>3730</v>
      </c>
      <c r="KR158" s="4" t="s">
        <v>3731</v>
      </c>
    </row>
    <row r="159" spans="22:304">
      <c r="V159" t="s">
        <v>3732</v>
      </c>
      <c r="W159" t="s">
        <v>3733</v>
      </c>
      <c r="X159" s="4" t="str">
        <f t="shared" si="8"/>
        <v>RM0334-Recycled pre-consumer animal fiber other</v>
      </c>
      <c r="AB159" t="str">
        <v>4.4.2</v>
      </c>
      <c r="AG159" t="str">
        <v>4.3.23</v>
      </c>
      <c r="AR159" t="s">
        <v>3734</v>
      </c>
      <c r="AS159" s="4" t="s">
        <v>1943</v>
      </c>
      <c r="AT159" t="s">
        <v>3735</v>
      </c>
      <c r="AU159" t="s">
        <v>3736</v>
      </c>
      <c r="AV159" t="s">
        <v>1824</v>
      </c>
      <c r="HC159" t="str">
        <v>Hajdina</v>
      </c>
      <c r="KO159" t="s">
        <v>3737</v>
      </c>
      <c r="KR159" s="4" t="s">
        <v>3738</v>
      </c>
    </row>
    <row r="160" spans="22:304">
      <c r="V160" t="s">
        <v>3739</v>
      </c>
      <c r="W160" t="s">
        <v>3740</v>
      </c>
      <c r="X160" s="4" t="str">
        <f t="shared" si="8"/>
        <v>RM0335-Recycled post-consumer animal fiber other</v>
      </c>
      <c r="AB160" t="str">
        <v>4.4.4</v>
      </c>
      <c r="AG160" t="str">
        <v>4.4.1</v>
      </c>
      <c r="AR160" t="s">
        <v>82</v>
      </c>
      <c r="AS160" s="4" t="s">
        <v>2049</v>
      </c>
      <c r="AT160" t="s">
        <v>3741</v>
      </c>
      <c r="AU160" t="s">
        <v>3742</v>
      </c>
      <c r="AV160" t="s">
        <v>1824</v>
      </c>
      <c r="HC160" t="str">
        <v>Hoče-Slivnica</v>
      </c>
      <c r="KO160" t="s">
        <v>3743</v>
      </c>
      <c r="KR160" s="4" t="s">
        <v>3744</v>
      </c>
    </row>
    <row r="161" spans="22:304">
      <c r="V161" t="s">
        <v>3745</v>
      </c>
      <c r="W161" t="s">
        <v>3746</v>
      </c>
      <c r="X161" s="4" t="str">
        <f t="shared" si="8"/>
        <v>RM0336-Responsible animal animal fiber other</v>
      </c>
      <c r="AB161" t="str">
        <v>4.4.5</v>
      </c>
      <c r="AG161" t="str">
        <v>4.4.2</v>
      </c>
      <c r="AR161" t="s">
        <v>3747</v>
      </c>
      <c r="AS161" s="4" t="s">
        <v>1944</v>
      </c>
      <c r="AT161" t="s">
        <v>3748</v>
      </c>
      <c r="AU161" t="s">
        <v>3749</v>
      </c>
      <c r="AV161" t="s">
        <v>1825</v>
      </c>
      <c r="HC161" t="str">
        <v>Hodoš</v>
      </c>
      <c r="KO161" t="s">
        <v>3750</v>
      </c>
      <c r="KR161" s="4" t="s">
        <v>3751</v>
      </c>
    </row>
    <row r="162" spans="22:304">
      <c r="V162" t="s">
        <v>3752</v>
      </c>
      <c r="W162" t="s">
        <v>3753</v>
      </c>
      <c r="X162" s="4" t="str">
        <f t="shared" si="8"/>
        <v xml:space="preserve">RM0412-Recycled pre-consumer organic yak </v>
      </c>
      <c r="AB162" t="str">
        <v>4.4.6</v>
      </c>
      <c r="AG162" t="str">
        <v>4.4.3</v>
      </c>
      <c r="AR162" t="s">
        <v>3754</v>
      </c>
      <c r="AS162" s="4" t="s">
        <v>1945</v>
      </c>
      <c r="AT162" t="s">
        <v>3755</v>
      </c>
      <c r="AU162" t="s">
        <v>3756</v>
      </c>
      <c r="AV162" t="s">
        <v>1825</v>
      </c>
      <c r="HC162" t="str">
        <v>Horjul</v>
      </c>
      <c r="KO162" t="s">
        <v>3757</v>
      </c>
      <c r="KR162" s="4" t="s">
        <v>3758</v>
      </c>
    </row>
    <row r="163" spans="22:304">
      <c r="V163" t="s">
        <v>3759</v>
      </c>
      <c r="W163" t="s">
        <v>3760</v>
      </c>
      <c r="X163" s="4" t="str">
        <f t="shared" si="8"/>
        <v>RM0090-Bamboo</v>
      </c>
      <c r="AB163" t="str">
        <v>4.4.7</v>
      </c>
      <c r="AG163" t="str">
        <v>4.4.4</v>
      </c>
      <c r="AR163" t="s">
        <v>3761</v>
      </c>
      <c r="AS163" s="4" t="s">
        <v>1946</v>
      </c>
      <c r="AT163" t="s">
        <v>3762</v>
      </c>
      <c r="AU163" t="s">
        <v>3763</v>
      </c>
      <c r="AV163" t="s">
        <v>1825</v>
      </c>
      <c r="HC163" t="str">
        <v>Jezersko</v>
      </c>
      <c r="KO163" t="s">
        <v>3764</v>
      </c>
      <c r="KR163" s="4" t="s">
        <v>3765</v>
      </c>
    </row>
    <row r="164" spans="22:304">
      <c r="V164" t="s">
        <v>3766</v>
      </c>
      <c r="W164" t="s">
        <v>3767</v>
      </c>
      <c r="X164" s="4" t="str">
        <f t="shared" si="8"/>
        <v>RM0091-In-conversion bamboo</v>
      </c>
      <c r="AB164" t="str">
        <v>4.4.9</v>
      </c>
      <c r="AG164" t="str">
        <v>4.4.5</v>
      </c>
      <c r="AR164" t="s">
        <v>3768</v>
      </c>
      <c r="AS164" s="4" t="s">
        <v>1947</v>
      </c>
      <c r="AT164" t="s">
        <v>3769</v>
      </c>
      <c r="AU164" t="s">
        <v>3770</v>
      </c>
      <c r="AV164" t="s">
        <v>1825</v>
      </c>
      <c r="HC164" t="str">
        <v>Komenda</v>
      </c>
      <c r="KO164" t="s">
        <v>3771</v>
      </c>
      <c r="KR164" s="4" t="s">
        <v>3772</v>
      </c>
    </row>
    <row r="165" spans="22:304">
      <c r="V165" t="s">
        <v>3773</v>
      </c>
      <c r="W165" t="s">
        <v>3774</v>
      </c>
      <c r="X165" s="4" t="str">
        <f t="shared" si="8"/>
        <v>RM0092-Organic bamboo</v>
      </c>
      <c r="AB165" t="str">
        <v>4.4.14</v>
      </c>
      <c r="AG165" t="str">
        <v>4.4.6</v>
      </c>
      <c r="AR165" t="s">
        <v>3775</v>
      </c>
      <c r="AS165" s="4" t="s">
        <v>2050</v>
      </c>
      <c r="AT165" t="s">
        <v>3776</v>
      </c>
      <c r="AU165" t="s">
        <v>3777</v>
      </c>
      <c r="AV165" t="s">
        <v>1825</v>
      </c>
      <c r="HC165" t="str">
        <v>Kostel</v>
      </c>
      <c r="KO165" t="s">
        <v>3778</v>
      </c>
      <c r="KR165" s="4" t="s">
        <v>3779</v>
      </c>
    </row>
    <row r="166" spans="22:304">
      <c r="V166" t="s">
        <v>3780</v>
      </c>
      <c r="W166" t="s">
        <v>3781</v>
      </c>
      <c r="X166" s="4" t="str">
        <f t="shared" si="8"/>
        <v>RM0093-Recycled pre/post-consumer bamboo</v>
      </c>
      <c r="AB166" t="str">
        <v>4.4.23</v>
      </c>
      <c r="AG166" t="str">
        <v>4.4.7</v>
      </c>
      <c r="AR166" t="s">
        <v>3782</v>
      </c>
      <c r="AS166" s="4" t="s">
        <v>2051</v>
      </c>
      <c r="AT166" t="s">
        <v>3783</v>
      </c>
      <c r="AU166" t="s">
        <v>3784</v>
      </c>
      <c r="AV166" t="s">
        <v>1825</v>
      </c>
      <c r="HC166" t="str">
        <v>Križevci</v>
      </c>
      <c r="KO166" t="s">
        <v>3785</v>
      </c>
      <c r="KP166" t="s">
        <v>3786</v>
      </c>
      <c r="KQ166" t="s">
        <v>3787</v>
      </c>
      <c r="KR166" s="4" t="s">
        <v>3788</v>
      </c>
    </row>
    <row r="167" spans="22:304">
      <c r="V167" t="s">
        <v>3789</v>
      </c>
      <c r="W167" t="s">
        <v>3790</v>
      </c>
      <c r="X167" s="4" t="str">
        <f t="shared" si="8"/>
        <v>RM0094-Recycled pre-consumer bamboo</v>
      </c>
      <c r="AB167" t="str">
        <v>4.4.24</v>
      </c>
      <c r="AG167" t="str">
        <v>4.4.8</v>
      </c>
      <c r="AR167" t="s">
        <v>3791</v>
      </c>
      <c r="AS167" s="4" t="s">
        <v>1949</v>
      </c>
      <c r="AT167" t="s">
        <v>3792</v>
      </c>
      <c r="AU167" t="s">
        <v>3793</v>
      </c>
      <c r="AV167" t="s">
        <v>1825</v>
      </c>
      <c r="HC167" t="str">
        <v>Lovrenc na Pohorju</v>
      </c>
      <c r="KO167" t="s">
        <v>3794</v>
      </c>
      <c r="KQ167" t="s">
        <v>3795</v>
      </c>
      <c r="KR167" s="4" t="s">
        <v>3796</v>
      </c>
    </row>
    <row r="168" spans="22:304">
      <c r="V168" t="s">
        <v>3797</v>
      </c>
      <c r="W168" t="s">
        <v>3798</v>
      </c>
      <c r="X168" s="4" t="str">
        <f t="shared" si="8"/>
        <v>RM0095-Recycled post-consumer bamboo</v>
      </c>
      <c r="AB168" t="str">
        <v>4.4.25</v>
      </c>
      <c r="AG168" t="str">
        <v>4.4.11</v>
      </c>
      <c r="AR168" t="s">
        <v>3799</v>
      </c>
      <c r="AS168" s="4" t="s">
        <v>1950</v>
      </c>
      <c r="AT168" t="s">
        <v>3800</v>
      </c>
      <c r="AU168" t="s">
        <v>3801</v>
      </c>
      <c r="AV168" t="s">
        <v>1825</v>
      </c>
      <c r="HC168" t="str">
        <v>Markovci</v>
      </c>
      <c r="KO168" t="s">
        <v>3802</v>
      </c>
      <c r="KR168" s="4" t="s">
        <v>3803</v>
      </c>
    </row>
    <row r="169" spans="22:304">
      <c r="V169" t="s">
        <v>3804</v>
      </c>
      <c r="W169" t="s">
        <v>3805</v>
      </c>
      <c r="X169" s="4" t="str">
        <f t="shared" si="8"/>
        <v>RM0413-Recycled pre-consumer organic bamboo</v>
      </c>
      <c r="AB169" t="str">
        <v>4.4.26</v>
      </c>
      <c r="AG169" t="str">
        <v>4.4.12</v>
      </c>
      <c r="AR169" t="s">
        <v>3806</v>
      </c>
      <c r="AS169" s="4" t="s">
        <v>1951</v>
      </c>
      <c r="AT169" t="s">
        <v>3807</v>
      </c>
      <c r="AU169" t="s">
        <v>3808</v>
      </c>
      <c r="AV169" t="s">
        <v>1825</v>
      </c>
      <c r="HC169" t="str">
        <v>Miklavž na Dravskem polju</v>
      </c>
      <c r="KO169" t="s">
        <v>3809</v>
      </c>
      <c r="KQ169" t="s">
        <v>3810</v>
      </c>
      <c r="KR169" s="4" t="s">
        <v>3811</v>
      </c>
    </row>
    <row r="170" spans="22:304">
      <c r="V170" t="s">
        <v>3812</v>
      </c>
      <c r="W170" t="s">
        <v>3813</v>
      </c>
      <c r="X170" s="4" t="str">
        <f t="shared" si="8"/>
        <v>RM0096-Coir</v>
      </c>
      <c r="AB170" t="str">
        <v>4.4.27</v>
      </c>
      <c r="AG170" t="str">
        <v>4.4.13</v>
      </c>
      <c r="AR170" t="s">
        <v>3814</v>
      </c>
      <c r="AS170" s="4" t="s">
        <v>1952</v>
      </c>
      <c r="AT170" t="s">
        <v>3815</v>
      </c>
      <c r="AU170" t="s">
        <v>3816</v>
      </c>
      <c r="AV170" t="s">
        <v>1825</v>
      </c>
      <c r="HC170" t="str">
        <v>Mirna Peč</v>
      </c>
      <c r="KO170" t="s">
        <v>3817</v>
      </c>
      <c r="KR170" s="4" t="s">
        <v>3818</v>
      </c>
    </row>
    <row r="171" spans="22:304">
      <c r="V171" t="s">
        <v>3819</v>
      </c>
      <c r="W171" t="s">
        <v>3820</v>
      </c>
      <c r="X171" s="4" t="str">
        <f t="shared" si="8"/>
        <v>RM0097-In-conversion coir</v>
      </c>
      <c r="AB171" t="str">
        <v>4.5.1</v>
      </c>
      <c r="AG171" t="str">
        <v>4.4.20</v>
      </c>
      <c r="AR171" t="s">
        <v>3821</v>
      </c>
      <c r="AS171" s="4" t="s">
        <v>1953</v>
      </c>
      <c r="AT171" t="s">
        <v>3822</v>
      </c>
      <c r="AU171" t="s">
        <v>3823</v>
      </c>
      <c r="AV171" t="s">
        <v>1825</v>
      </c>
      <c r="HC171" t="str">
        <v>Oplotnica</v>
      </c>
      <c r="KO171" t="s">
        <v>3824</v>
      </c>
      <c r="KR171" s="4" t="s">
        <v>3825</v>
      </c>
    </row>
    <row r="172" spans="22:304">
      <c r="V172" t="s">
        <v>3826</v>
      </c>
      <c r="W172" t="s">
        <v>3827</v>
      </c>
      <c r="X172" s="4" t="str">
        <f t="shared" si="8"/>
        <v>RM0098-Organic coir</v>
      </c>
      <c r="AB172" t="str">
        <v>4.5.2</v>
      </c>
      <c r="AG172" t="str">
        <v>4.4.21</v>
      </c>
      <c r="AR172" t="s">
        <v>3828</v>
      </c>
      <c r="AS172" s="4" t="s">
        <v>1954</v>
      </c>
      <c r="AT172" t="s">
        <v>2305</v>
      </c>
      <c r="AU172" t="s">
        <v>1825</v>
      </c>
      <c r="AV172" t="s">
        <v>1825</v>
      </c>
      <c r="HC172" t="str">
        <v>Podlehnik</v>
      </c>
      <c r="KO172" t="s">
        <v>3829</v>
      </c>
      <c r="KQ172" t="s">
        <v>3830</v>
      </c>
      <c r="KR172" s="4" t="s">
        <v>3831</v>
      </c>
    </row>
    <row r="173" spans="22:304">
      <c r="V173" t="s">
        <v>3832</v>
      </c>
      <c r="W173" t="s">
        <v>3833</v>
      </c>
      <c r="X173" s="4" t="str">
        <f t="shared" si="8"/>
        <v>RM0099-Recycled pre/post-consumer coir</v>
      </c>
      <c r="AB173" t="str">
        <v>4.5.3</v>
      </c>
      <c r="AG173" t="str">
        <v>4.4.22</v>
      </c>
      <c r="AR173" t="s">
        <v>3834</v>
      </c>
      <c r="AS173" s="4" t="s">
        <v>1955</v>
      </c>
      <c r="AT173" t="s">
        <v>3835</v>
      </c>
      <c r="AU173" t="s">
        <v>3836</v>
      </c>
      <c r="AV173" t="s">
        <v>1826</v>
      </c>
      <c r="HC173" t="str">
        <v>Polzela</v>
      </c>
      <c r="KO173" t="s">
        <v>3837</v>
      </c>
      <c r="KQ173" t="s">
        <v>3838</v>
      </c>
      <c r="KR173" s="4" t="s">
        <v>3839</v>
      </c>
    </row>
    <row r="174" spans="22:304">
      <c r="V174" t="s">
        <v>3840</v>
      </c>
      <c r="W174" t="s">
        <v>3841</v>
      </c>
      <c r="X174" s="4" t="str">
        <f t="shared" si="8"/>
        <v>RM0100-Recycled pre-consumer coir</v>
      </c>
      <c r="AB174" t="str">
        <v>4.5.4</v>
      </c>
      <c r="AG174" t="str">
        <v>4.4.23</v>
      </c>
      <c r="AR174" t="s">
        <v>3842</v>
      </c>
      <c r="AS174" s="4" t="s">
        <v>1956</v>
      </c>
      <c r="AT174" t="s">
        <v>3843</v>
      </c>
      <c r="AU174" t="s">
        <v>3844</v>
      </c>
      <c r="AV174" t="s">
        <v>1826</v>
      </c>
      <c r="HC174" t="str">
        <v>Prebold</v>
      </c>
      <c r="KO174" t="s">
        <v>3845</v>
      </c>
      <c r="KR174" s="4" t="s">
        <v>3846</v>
      </c>
    </row>
    <row r="175" spans="22:304">
      <c r="V175" t="s">
        <v>3847</v>
      </c>
      <c r="W175" t="s">
        <v>3848</v>
      </c>
      <c r="X175" s="4" t="str">
        <f t="shared" si="8"/>
        <v>RM0101-Recycled post-consumer coir</v>
      </c>
      <c r="AB175" t="str">
        <v>4.5.5</v>
      </c>
      <c r="AG175" t="str">
        <v>4.4.24</v>
      </c>
      <c r="AR175" t="s">
        <v>3849</v>
      </c>
      <c r="AS175" s="4" t="s">
        <v>1957</v>
      </c>
      <c r="AT175" t="s">
        <v>3850</v>
      </c>
      <c r="AU175" t="s">
        <v>3851</v>
      </c>
      <c r="AV175" t="s">
        <v>1826</v>
      </c>
      <c r="HC175" t="str">
        <v>Prevalje</v>
      </c>
      <c r="KO175" t="s">
        <v>3852</v>
      </c>
      <c r="KQ175" t="s">
        <v>3853</v>
      </c>
      <c r="KR175" s="4" t="s">
        <v>3854</v>
      </c>
    </row>
    <row r="176" spans="22:304">
      <c r="V176" t="s">
        <v>3855</v>
      </c>
      <c r="W176" t="s">
        <v>3856</v>
      </c>
      <c r="X176" s="4" t="str">
        <f t="shared" si="8"/>
        <v>RM0414-Recycled pre-consumer organic coir</v>
      </c>
      <c r="AB176" t="str">
        <v>4.5.6</v>
      </c>
      <c r="AG176" t="str">
        <v>4.4.25</v>
      </c>
      <c r="AR176" t="s">
        <v>3857</v>
      </c>
      <c r="AS176" s="4" t="s">
        <v>1958</v>
      </c>
      <c r="AT176" t="s">
        <v>3858</v>
      </c>
      <c r="AU176" t="s">
        <v>3859</v>
      </c>
      <c r="AV176" t="s">
        <v>1826</v>
      </c>
      <c r="HC176" t="str">
        <v>Razkrižje</v>
      </c>
      <c r="KO176" t="s">
        <v>3860</v>
      </c>
      <c r="KQ176" t="s">
        <v>3861</v>
      </c>
      <c r="KR176" s="4" t="s">
        <v>3862</v>
      </c>
    </row>
    <row r="177" spans="22:304">
      <c r="V177" t="s">
        <v>3863</v>
      </c>
      <c r="W177" t="s">
        <v>2095</v>
      </c>
      <c r="X177" s="4" t="str">
        <f t="shared" si="8"/>
        <v>RM0102-Cotton</v>
      </c>
      <c r="AB177" t="str">
        <v>4.5.7</v>
      </c>
      <c r="AG177" t="str">
        <v>4.4.27</v>
      </c>
      <c r="AR177" t="s">
        <v>3864</v>
      </c>
      <c r="AS177" s="4" t="s">
        <v>2053</v>
      </c>
      <c r="AT177" t="s">
        <v>3865</v>
      </c>
      <c r="AU177" t="s">
        <v>3866</v>
      </c>
      <c r="AV177" t="s">
        <v>1826</v>
      </c>
      <c r="HC177" t="str">
        <v>Ribnica na Pohorju</v>
      </c>
      <c r="KO177" t="s">
        <v>3867</v>
      </c>
      <c r="KR177" s="4" t="s">
        <v>3868</v>
      </c>
    </row>
    <row r="178" spans="22:304">
      <c r="V178" t="s">
        <v>3869</v>
      </c>
      <c r="W178" t="s">
        <v>3870</v>
      </c>
      <c r="X178" s="4" t="str">
        <f t="shared" si="8"/>
        <v>RM0103-In-conversion cotton</v>
      </c>
      <c r="AB178" t="str">
        <v>4.5.8</v>
      </c>
      <c r="AG178" t="str">
        <v>4.5.1</v>
      </c>
      <c r="AR178" t="s">
        <v>3871</v>
      </c>
      <c r="AS178" s="4" t="s">
        <v>1959</v>
      </c>
      <c r="AT178" t="s">
        <v>3872</v>
      </c>
      <c r="AU178" t="s">
        <v>3873</v>
      </c>
      <c r="AV178" t="s">
        <v>1826</v>
      </c>
      <c r="HC178" t="str">
        <v>Selnica ob Dravi</v>
      </c>
      <c r="KO178" t="s">
        <v>3874</v>
      </c>
      <c r="KR178" s="4" t="s">
        <v>3875</v>
      </c>
    </row>
    <row r="179" spans="22:304">
      <c r="V179" t="s">
        <v>3876</v>
      </c>
      <c r="W179" t="s">
        <v>3877</v>
      </c>
      <c r="X179" s="4" t="str">
        <f t="shared" si="8"/>
        <v>RM0104-Organic cotton</v>
      </c>
      <c r="AB179" t="str">
        <v>4.5.9</v>
      </c>
      <c r="AG179" t="str">
        <v>4.5.2</v>
      </c>
      <c r="AR179" t="s">
        <v>3878</v>
      </c>
      <c r="AS179" s="4" t="s">
        <v>1960</v>
      </c>
      <c r="AT179" t="s">
        <v>3879</v>
      </c>
      <c r="AU179" t="s">
        <v>3880</v>
      </c>
      <c r="AV179" t="s">
        <v>1826</v>
      </c>
      <c r="HC179" t="str">
        <v>Sodražica</v>
      </c>
      <c r="KO179" t="s">
        <v>3881</v>
      </c>
      <c r="KQ179" t="s">
        <v>3882</v>
      </c>
      <c r="KR179" s="4" t="s">
        <v>3883</v>
      </c>
    </row>
    <row r="180" spans="22:304">
      <c r="V180" t="s">
        <v>3884</v>
      </c>
      <c r="W180" t="s">
        <v>3885</v>
      </c>
      <c r="X180" s="4" t="str">
        <f t="shared" si="8"/>
        <v>RM0105-Reycled pre/post-consumer cotton</v>
      </c>
      <c r="AB180" t="str">
        <v>4.5.10</v>
      </c>
      <c r="AG180" t="str">
        <v>4.5.3</v>
      </c>
      <c r="AR180" t="s">
        <v>3886</v>
      </c>
      <c r="AS180" s="4" t="s">
        <v>2054</v>
      </c>
      <c r="AT180" t="s">
        <v>3887</v>
      </c>
      <c r="AU180" t="s">
        <v>3888</v>
      </c>
      <c r="AV180" t="s">
        <v>1826</v>
      </c>
      <c r="HC180" t="str">
        <v>Solčava</v>
      </c>
      <c r="KO180" t="s">
        <v>3889</v>
      </c>
      <c r="KR180" s="4" t="s">
        <v>3890</v>
      </c>
    </row>
    <row r="181" spans="22:304">
      <c r="V181" t="s">
        <v>3891</v>
      </c>
      <c r="W181" t="s">
        <v>3892</v>
      </c>
      <c r="X181" s="4" t="str">
        <f t="shared" si="8"/>
        <v>RM0106-Recycled pre-consumer cotton</v>
      </c>
      <c r="AB181" t="str">
        <v>4.5.11</v>
      </c>
      <c r="AG181" t="str">
        <v>4.5.4</v>
      </c>
      <c r="AR181" t="s">
        <v>3893</v>
      </c>
      <c r="AS181" s="4" t="s">
        <v>1961</v>
      </c>
      <c r="AT181" t="s">
        <v>3894</v>
      </c>
      <c r="AU181" t="s">
        <v>3895</v>
      </c>
      <c r="AV181" t="s">
        <v>1827</v>
      </c>
      <c r="HC181" t="str">
        <v>Sveta Ana</v>
      </c>
      <c r="KO181" t="s">
        <v>3896</v>
      </c>
      <c r="KR181" s="4" t="s">
        <v>3897</v>
      </c>
    </row>
    <row r="182" spans="22:304">
      <c r="V182" t="s">
        <v>3898</v>
      </c>
      <c r="W182" t="s">
        <v>3899</v>
      </c>
      <c r="X182" s="4" t="str">
        <f t="shared" si="8"/>
        <v>RM0107-Recycled post-consumer cotton</v>
      </c>
      <c r="AB182" t="str">
        <v>4.5.12</v>
      </c>
      <c r="AG182" t="str">
        <v>4.5.5</v>
      </c>
      <c r="AR182" t="s">
        <v>3900</v>
      </c>
      <c r="AS182" s="4" t="s">
        <v>2055</v>
      </c>
      <c r="AT182" t="s">
        <v>3901</v>
      </c>
      <c r="AU182" t="s">
        <v>3902</v>
      </c>
      <c r="AV182" t="s">
        <v>1827</v>
      </c>
      <c r="HC182" t="str">
        <v>Sveti Andraž v Slovenskih goricah</v>
      </c>
      <c r="KO182" t="s">
        <v>3903</v>
      </c>
      <c r="KQ182" t="s">
        <v>3904</v>
      </c>
      <c r="KR182" s="4" t="s">
        <v>3905</v>
      </c>
    </row>
    <row r="183" spans="22:304">
      <c r="V183" t="s">
        <v>3906</v>
      </c>
      <c r="W183" t="s">
        <v>3907</v>
      </c>
      <c r="X183" s="4" t="str">
        <f t="shared" si="8"/>
        <v>RM0415-Recycled pre-consumer organic cotton</v>
      </c>
      <c r="AB183" t="str">
        <v>4.5.13</v>
      </c>
      <c r="AG183" t="str">
        <v>4.5.6</v>
      </c>
      <c r="AR183" t="s">
        <v>3908</v>
      </c>
      <c r="AS183" s="4" t="s">
        <v>1962</v>
      </c>
      <c r="AT183" t="s">
        <v>3909</v>
      </c>
      <c r="AU183" t="s">
        <v>3910</v>
      </c>
      <c r="AV183" t="s">
        <v>1827</v>
      </c>
      <c r="HC183" t="str">
        <v>Šempeter-Vrtojba</v>
      </c>
      <c r="KO183" t="s">
        <v>3911</v>
      </c>
      <c r="KQ183" t="s">
        <v>3912</v>
      </c>
      <c r="KR183" s="4" t="s">
        <v>3913</v>
      </c>
    </row>
    <row r="184" spans="22:304">
      <c r="V184" t="s">
        <v>3914</v>
      </c>
      <c r="W184" t="s">
        <v>3915</v>
      </c>
      <c r="X184" s="4" t="str">
        <f t="shared" si="8"/>
        <v>RM0108-Flax (linen)</v>
      </c>
      <c r="AB184" t="str">
        <v>4.5.14</v>
      </c>
      <c r="AG184" t="str">
        <v>4.5.8</v>
      </c>
      <c r="AR184" t="s">
        <v>3916</v>
      </c>
      <c r="AS184" s="4" t="s">
        <v>1963</v>
      </c>
      <c r="AT184" t="s">
        <v>3917</v>
      </c>
      <c r="AU184" t="s">
        <v>3918</v>
      </c>
      <c r="AV184" t="s">
        <v>1827</v>
      </c>
      <c r="HC184" t="str">
        <v>Tabor</v>
      </c>
      <c r="KO184" t="s">
        <v>3919</v>
      </c>
      <c r="KR184" s="4" t="s">
        <v>3920</v>
      </c>
    </row>
    <row r="185" spans="22:304">
      <c r="V185" t="s">
        <v>3921</v>
      </c>
      <c r="W185" t="s">
        <v>3922</v>
      </c>
      <c r="X185" s="4" t="str">
        <f t="shared" si="8"/>
        <v>RM0109-In-conversion flax (linen)</v>
      </c>
      <c r="AB185" t="str">
        <v>4.5.15</v>
      </c>
      <c r="AG185" t="str">
        <v>4.5.14</v>
      </c>
      <c r="AR185" t="s">
        <v>3923</v>
      </c>
      <c r="AS185" s="4" t="s">
        <v>1964</v>
      </c>
      <c r="AT185" t="s">
        <v>3924</v>
      </c>
      <c r="AU185" t="s">
        <v>3925</v>
      </c>
      <c r="AV185" t="s">
        <v>1827</v>
      </c>
      <c r="HC185" t="str">
        <v>Trnovska Vas</v>
      </c>
      <c r="KO185" t="s">
        <v>3926</v>
      </c>
      <c r="KQ185" t="s">
        <v>3927</v>
      </c>
      <c r="KR185" s="4" t="s">
        <v>3928</v>
      </c>
    </row>
    <row r="186" spans="22:304">
      <c r="V186" t="s">
        <v>3929</v>
      </c>
      <c r="W186" t="s">
        <v>3930</v>
      </c>
      <c r="X186" s="4" t="str">
        <f t="shared" si="8"/>
        <v>RM0110-Organic flax (linen)</v>
      </c>
      <c r="AB186" t="str">
        <v>4.5.16</v>
      </c>
      <c r="AG186" t="str">
        <v>4.5.15</v>
      </c>
      <c r="AR186" t="s">
        <v>3931</v>
      </c>
      <c r="AS186" s="4" t="s">
        <v>2056</v>
      </c>
      <c r="AT186" t="s">
        <v>3932</v>
      </c>
      <c r="AU186" t="s">
        <v>3933</v>
      </c>
      <c r="AV186" t="s">
        <v>1827</v>
      </c>
      <c r="HC186" t="str">
        <v>Trzin</v>
      </c>
      <c r="KO186" t="s">
        <v>3934</v>
      </c>
      <c r="KR186" s="4" t="s">
        <v>3935</v>
      </c>
    </row>
    <row r="187" spans="22:304">
      <c r="V187" t="s">
        <v>3936</v>
      </c>
      <c r="W187" t="s">
        <v>3937</v>
      </c>
      <c r="X187" s="4" t="str">
        <f t="shared" si="8"/>
        <v>RM0111-Recycled pre/post-consumer flax (linen)</v>
      </c>
      <c r="AB187" t="str">
        <v>4.5.17</v>
      </c>
      <c r="AG187" t="str">
        <v>4.5.16</v>
      </c>
      <c r="AR187" t="s">
        <v>3938</v>
      </c>
      <c r="AS187" s="4" t="s">
        <v>1965</v>
      </c>
      <c r="AT187" t="s">
        <v>3939</v>
      </c>
      <c r="AU187" t="s">
        <v>3940</v>
      </c>
      <c r="AV187" t="s">
        <v>1827</v>
      </c>
      <c r="HC187" t="str">
        <v>Velika Polana</v>
      </c>
      <c r="KO187" t="s">
        <v>3941</v>
      </c>
      <c r="KR187" s="4" t="s">
        <v>3942</v>
      </c>
    </row>
    <row r="188" spans="22:304">
      <c r="V188" t="s">
        <v>3943</v>
      </c>
      <c r="W188" t="s">
        <v>3944</v>
      </c>
      <c r="X188" s="4" t="str">
        <f t="shared" si="8"/>
        <v>RM0112-Recycled pre-consumer flax (linen)</v>
      </c>
      <c r="AB188" t="str">
        <v>4.6.1</v>
      </c>
      <c r="AG188" t="str">
        <v>4.5.17</v>
      </c>
      <c r="AR188" t="s">
        <v>3945</v>
      </c>
      <c r="AS188" s="4" t="s">
        <v>1966</v>
      </c>
      <c r="AT188" t="s">
        <v>3946</v>
      </c>
      <c r="AU188" t="s">
        <v>3947</v>
      </c>
      <c r="AV188" t="s">
        <v>1827</v>
      </c>
      <c r="HC188" t="str">
        <v>Veržej</v>
      </c>
      <c r="KO188" t="s">
        <v>3948</v>
      </c>
      <c r="KQ188" t="s">
        <v>3949</v>
      </c>
      <c r="KR188" s="4" t="s">
        <v>3950</v>
      </c>
    </row>
    <row r="189" spans="22:304">
      <c r="V189" t="s">
        <v>3951</v>
      </c>
      <c r="W189" t="s">
        <v>3952</v>
      </c>
      <c r="X189" s="4" t="str">
        <f t="shared" si="8"/>
        <v>RM0113-Recycled post-consumer flax (linen)</v>
      </c>
      <c r="AB189" t="str">
        <v>4.6.2</v>
      </c>
      <c r="AG189" t="str">
        <v>4.6.1</v>
      </c>
      <c r="AR189" t="s">
        <v>3953</v>
      </c>
      <c r="AS189" s="4" t="s">
        <v>1967</v>
      </c>
      <c r="AT189" t="s">
        <v>3954</v>
      </c>
      <c r="AU189" t="s">
        <v>3955</v>
      </c>
      <c r="AV189" t="s">
        <v>1827</v>
      </c>
      <c r="HC189" t="str">
        <v>Vransko</v>
      </c>
      <c r="KO189" t="s">
        <v>3956</v>
      </c>
      <c r="KP189" t="s">
        <v>3957</v>
      </c>
      <c r="KQ189" t="s">
        <v>3958</v>
      </c>
      <c r="KR189" s="4" t="s">
        <v>3959</v>
      </c>
    </row>
    <row r="190" spans="22:304">
      <c r="V190" t="s">
        <v>3960</v>
      </c>
      <c r="W190" t="s">
        <v>3961</v>
      </c>
      <c r="X190" s="4" t="str">
        <f t="shared" si="8"/>
        <v>RM0416-Recycled pre-consumer organic flax (linen)</v>
      </c>
      <c r="AB190" t="str">
        <v>4.6.3</v>
      </c>
      <c r="AG190" t="str">
        <v>4.6.2</v>
      </c>
      <c r="AR190" t="s">
        <v>3962</v>
      </c>
      <c r="AS190" s="4" t="s">
        <v>2057</v>
      </c>
      <c r="AT190" t="s">
        <v>2349</v>
      </c>
      <c r="AU190" t="s">
        <v>1827</v>
      </c>
      <c r="AV190" t="s">
        <v>1827</v>
      </c>
      <c r="HC190" t="str">
        <v>Žalec</v>
      </c>
      <c r="KO190" t="s">
        <v>3963</v>
      </c>
      <c r="KQ190" t="s">
        <v>3964</v>
      </c>
      <c r="KR190" s="4" t="s">
        <v>3965</v>
      </c>
    </row>
    <row r="191" spans="22:304">
      <c r="V191" t="s">
        <v>3966</v>
      </c>
      <c r="W191" t="s">
        <v>3967</v>
      </c>
      <c r="X191" s="4" t="str">
        <f t="shared" si="8"/>
        <v>RM0114-Hemp</v>
      </c>
      <c r="AB191" t="str">
        <v>4.6.4</v>
      </c>
      <c r="AG191" t="str">
        <v>4.6.3</v>
      </c>
      <c r="AR191" t="s">
        <v>3968</v>
      </c>
      <c r="AS191" s="4" t="s">
        <v>2058</v>
      </c>
      <c r="AT191" t="s">
        <v>3969</v>
      </c>
      <c r="AU191" t="s">
        <v>3970</v>
      </c>
      <c r="AV191" t="s">
        <v>1828</v>
      </c>
      <c r="HC191" t="str">
        <v>Žetale</v>
      </c>
      <c r="KO191" t="s">
        <v>3971</v>
      </c>
      <c r="KQ191" t="s">
        <v>3972</v>
      </c>
      <c r="KR191" s="4" t="s">
        <v>3973</v>
      </c>
    </row>
    <row r="192" spans="22:304">
      <c r="V192" t="s">
        <v>3974</v>
      </c>
      <c r="W192" t="s">
        <v>3975</v>
      </c>
      <c r="X192" s="4" t="str">
        <f t="shared" si="8"/>
        <v>RM0115-In-conversion hemp</v>
      </c>
      <c r="AB192" t="str">
        <v>4.6.5</v>
      </c>
      <c r="AG192" t="str">
        <v>4.6.4</v>
      </c>
      <c r="AR192" t="s">
        <v>3976</v>
      </c>
      <c r="AS192" s="4" t="s">
        <v>1968</v>
      </c>
      <c r="AT192" t="s">
        <v>3977</v>
      </c>
      <c r="AU192" t="s">
        <v>3978</v>
      </c>
      <c r="AV192" t="s">
        <v>1828</v>
      </c>
      <c r="HC192" t="str">
        <v>Žirovnica</v>
      </c>
      <c r="KO192" t="s">
        <v>3979</v>
      </c>
      <c r="KR192" s="4" t="s">
        <v>3980</v>
      </c>
    </row>
    <row r="193" spans="22:304">
      <c r="V193" t="s">
        <v>3981</v>
      </c>
      <c r="W193" t="s">
        <v>3982</v>
      </c>
      <c r="X193" s="4" t="str">
        <f t="shared" si="8"/>
        <v>RM0116-Organic hemp</v>
      </c>
      <c r="AB193" t="str">
        <v>4.7.1</v>
      </c>
      <c r="AG193" t="str">
        <v>4.6.5</v>
      </c>
      <c r="AR193" t="s">
        <v>3983</v>
      </c>
      <c r="AS193" s="4" t="s">
        <v>1969</v>
      </c>
      <c r="AT193" t="s">
        <v>3984</v>
      </c>
      <c r="AU193" t="s">
        <v>3985</v>
      </c>
      <c r="AV193" t="s">
        <v>1828</v>
      </c>
      <c r="HC193" t="str">
        <v>Žužemberk</v>
      </c>
      <c r="KO193" t="s">
        <v>3986</v>
      </c>
      <c r="KQ193" t="s">
        <v>3987</v>
      </c>
      <c r="KR193" s="4" t="s">
        <v>3988</v>
      </c>
    </row>
    <row r="194" spans="22:304">
      <c r="V194" t="s">
        <v>3989</v>
      </c>
      <c r="W194" t="s">
        <v>3990</v>
      </c>
      <c r="X194" s="4" t="str">
        <f t="shared" si="8"/>
        <v>RM0117-Recycled pre/post-consumer hemp</v>
      </c>
      <c r="AB194" t="str">
        <v>4.7.2</v>
      </c>
      <c r="AG194" t="str">
        <v>4.7.1</v>
      </c>
      <c r="AR194" t="s">
        <v>3991</v>
      </c>
      <c r="AS194" s="4" t="s">
        <v>1970</v>
      </c>
      <c r="AT194" t="s">
        <v>3992</v>
      </c>
      <c r="AU194" t="s">
        <v>3993</v>
      </c>
      <c r="AV194" t="s">
        <v>1828</v>
      </c>
      <c r="HC194" t="str">
        <v>Šmartno pri Litiji</v>
      </c>
      <c r="KO194" t="s">
        <v>3994</v>
      </c>
      <c r="KQ194" t="s">
        <v>3995</v>
      </c>
      <c r="KR194" s="4" t="s">
        <v>3996</v>
      </c>
    </row>
    <row r="195" spans="22:304">
      <c r="V195" t="s">
        <v>3997</v>
      </c>
      <c r="W195" t="s">
        <v>3998</v>
      </c>
      <c r="X195" s="4" t="str">
        <f t="shared" ref="X195:X258" si="9">_xlfn.TEXTJOIN("-",TRUE,V195,W195)</f>
        <v>RM0118-Recycled pre-consumer hemp</v>
      </c>
      <c r="AB195" t="str">
        <v>4.7.3</v>
      </c>
      <c r="AG195" t="str">
        <v>4.7.2</v>
      </c>
      <c r="AR195" t="s">
        <v>3999</v>
      </c>
      <c r="AS195" s="4" t="s">
        <v>1971</v>
      </c>
      <c r="AT195" t="s">
        <v>4000</v>
      </c>
      <c r="AU195" t="s">
        <v>4001</v>
      </c>
      <c r="AV195" t="s">
        <v>1828</v>
      </c>
      <c r="HC195" t="str">
        <v>Apače</v>
      </c>
      <c r="KO195" t="s">
        <v>4002</v>
      </c>
      <c r="KR195" s="4" t="s">
        <v>4003</v>
      </c>
    </row>
    <row r="196" spans="22:304">
      <c r="V196" t="s">
        <v>4004</v>
      </c>
      <c r="W196" t="s">
        <v>4005</v>
      </c>
      <c r="X196" s="4" t="str">
        <f t="shared" si="9"/>
        <v>RM0119-Recycled post-consumer hemp</v>
      </c>
      <c r="AB196" t="str">
        <v>4.7.4</v>
      </c>
      <c r="AG196" t="str">
        <v>4.7.3</v>
      </c>
      <c r="AR196" t="s">
        <v>4006</v>
      </c>
      <c r="AS196" s="4" t="s">
        <v>1972</v>
      </c>
      <c r="AT196" t="s">
        <v>4007</v>
      </c>
      <c r="AU196" t="s">
        <v>4008</v>
      </c>
      <c r="AV196" t="s">
        <v>1828</v>
      </c>
      <c r="HC196" t="str">
        <v>Cirkulane</v>
      </c>
      <c r="KO196" t="s">
        <v>4009</v>
      </c>
      <c r="KQ196" t="s">
        <v>4010</v>
      </c>
      <c r="KR196" s="4" t="s">
        <v>4011</v>
      </c>
    </row>
    <row r="197" spans="22:304">
      <c r="V197" t="s">
        <v>4012</v>
      </c>
      <c r="W197" t="s">
        <v>4013</v>
      </c>
      <c r="X197" s="4" t="str">
        <f t="shared" si="9"/>
        <v>RM0417-Recycled pre-consumer organic hemp</v>
      </c>
      <c r="AB197" t="str">
        <v>4.7.5</v>
      </c>
      <c r="AG197" t="str">
        <v>4.7.4</v>
      </c>
      <c r="AR197" t="s">
        <v>4014</v>
      </c>
      <c r="AS197" s="4" t="s">
        <v>1973</v>
      </c>
      <c r="AT197" t="s">
        <v>4015</v>
      </c>
      <c r="AU197" t="s">
        <v>4016</v>
      </c>
      <c r="AV197" t="s">
        <v>1828</v>
      </c>
      <c r="HC197" t="str">
        <v>Kosanjevica na Krki</v>
      </c>
      <c r="KO197" t="s">
        <v>4017</v>
      </c>
      <c r="KR197" s="4" t="s">
        <v>4018</v>
      </c>
    </row>
    <row r="198" spans="22:304">
      <c r="V198" t="s">
        <v>4019</v>
      </c>
      <c r="W198" t="s">
        <v>4020</v>
      </c>
      <c r="X198" s="4" t="str">
        <f t="shared" si="9"/>
        <v>RM0120-Jute</v>
      </c>
      <c r="AB198" t="str">
        <v>4.7.6</v>
      </c>
      <c r="AG198" t="str">
        <v>4.7.5</v>
      </c>
      <c r="AR198" t="s">
        <v>4021</v>
      </c>
      <c r="AS198" s="4" t="s">
        <v>1974</v>
      </c>
      <c r="AT198" t="s">
        <v>4022</v>
      </c>
      <c r="AU198" t="s">
        <v>4023</v>
      </c>
      <c r="AV198" t="s">
        <v>1828</v>
      </c>
      <c r="HC198" t="str">
        <v>Makole</v>
      </c>
      <c r="KO198" t="s">
        <v>4024</v>
      </c>
      <c r="KQ198" t="s">
        <v>4025</v>
      </c>
      <c r="KR198" s="4" t="s">
        <v>4026</v>
      </c>
    </row>
    <row r="199" spans="22:304">
      <c r="V199" t="s">
        <v>4027</v>
      </c>
      <c r="W199" t="s">
        <v>4028</v>
      </c>
      <c r="X199" s="4" t="str">
        <f t="shared" si="9"/>
        <v>RM0121-In-conversion jute</v>
      </c>
      <c r="AB199" t="str">
        <v>4.7.7</v>
      </c>
      <c r="AG199" t="str">
        <v>4.7.6</v>
      </c>
      <c r="AR199" t="s">
        <v>4029</v>
      </c>
      <c r="AS199" s="4" t="s">
        <v>1975</v>
      </c>
      <c r="AT199" t="s">
        <v>4030</v>
      </c>
      <c r="AU199" t="s">
        <v>4031</v>
      </c>
      <c r="AV199" t="s">
        <v>1828</v>
      </c>
      <c r="HC199" t="str">
        <v>Mokronog-Trebelno</v>
      </c>
      <c r="KO199" t="s">
        <v>4032</v>
      </c>
      <c r="KR199" s="4" t="s">
        <v>4033</v>
      </c>
    </row>
    <row r="200" spans="22:304">
      <c r="V200" t="s">
        <v>4034</v>
      </c>
      <c r="W200" t="s">
        <v>4035</v>
      </c>
      <c r="X200" s="4" t="str">
        <f t="shared" si="9"/>
        <v>RM0122-Organic jute</v>
      </c>
      <c r="AB200" t="str">
        <v>4.7.8</v>
      </c>
      <c r="AG200" t="str">
        <v>4.7.7</v>
      </c>
      <c r="AR200" t="s">
        <v>4036</v>
      </c>
      <c r="AS200" s="4" t="s">
        <v>1976</v>
      </c>
      <c r="AT200" t="s">
        <v>4037</v>
      </c>
      <c r="AU200" t="s">
        <v>4038</v>
      </c>
      <c r="AV200" t="s">
        <v>1828</v>
      </c>
      <c r="HC200" t="str">
        <v>Poljčane</v>
      </c>
      <c r="KO200" t="s">
        <v>4039</v>
      </c>
      <c r="KR200" s="4" t="s">
        <v>4040</v>
      </c>
    </row>
    <row r="201" spans="22:304">
      <c r="V201" t="s">
        <v>4041</v>
      </c>
      <c r="W201" t="s">
        <v>4042</v>
      </c>
      <c r="X201" s="4" t="str">
        <f t="shared" si="9"/>
        <v>RM0123-Recycled pre/post-consumer jute</v>
      </c>
      <c r="AB201" t="str">
        <v>4.7.9</v>
      </c>
      <c r="AG201" t="str">
        <v>4.7.8</v>
      </c>
      <c r="AR201" t="s">
        <v>4043</v>
      </c>
      <c r="AS201" s="4" t="s">
        <v>1977</v>
      </c>
      <c r="AT201" t="s">
        <v>4044</v>
      </c>
      <c r="AU201" t="s">
        <v>4045</v>
      </c>
      <c r="AV201" t="s">
        <v>1828</v>
      </c>
      <c r="HC201" t="str">
        <v>Renče-Vogrsko</v>
      </c>
      <c r="KO201" t="s">
        <v>4046</v>
      </c>
      <c r="KQ201" t="s">
        <v>4047</v>
      </c>
      <c r="KR201" s="4" t="s">
        <v>4048</v>
      </c>
    </row>
    <row r="202" spans="22:304">
      <c r="V202" t="s">
        <v>4049</v>
      </c>
      <c r="W202" t="s">
        <v>4050</v>
      </c>
      <c r="X202" s="4" t="str">
        <f t="shared" si="9"/>
        <v>RM0124-Recycled pre-consumer jute</v>
      </c>
      <c r="AB202" t="str">
        <v>4.7.10</v>
      </c>
      <c r="AG202" t="str">
        <v>4.7.9</v>
      </c>
      <c r="AR202" t="s">
        <v>4051</v>
      </c>
      <c r="AS202" s="4" t="s">
        <v>2059</v>
      </c>
      <c r="AT202" t="s">
        <v>4052</v>
      </c>
      <c r="AU202" t="s">
        <v>4053</v>
      </c>
      <c r="AV202" t="s">
        <v>1828</v>
      </c>
      <c r="HC202" t="str">
        <v>Središče ob Dravi</v>
      </c>
      <c r="KO202" t="s">
        <v>4054</v>
      </c>
      <c r="KR202" s="4" t="s">
        <v>4055</v>
      </c>
    </row>
    <row r="203" spans="22:304">
      <c r="V203" t="s">
        <v>4056</v>
      </c>
      <c r="W203" t="s">
        <v>4057</v>
      </c>
      <c r="X203" s="4" t="str">
        <f t="shared" si="9"/>
        <v>RM0125-Recycled post-consumer jute</v>
      </c>
      <c r="AB203" t="str">
        <v>4.7.11</v>
      </c>
      <c r="AG203" t="str">
        <v>4.7.10</v>
      </c>
      <c r="AR203" t="s">
        <v>4058</v>
      </c>
      <c r="AS203" s="4" t="s">
        <v>1978</v>
      </c>
      <c r="AT203" t="s">
        <v>4059</v>
      </c>
      <c r="AU203" t="s">
        <v>4060</v>
      </c>
      <c r="AV203" t="s">
        <v>1828</v>
      </c>
      <c r="HC203" t="str">
        <v>Straža</v>
      </c>
      <c r="KO203" t="s">
        <v>4061</v>
      </c>
      <c r="KR203" s="4" t="s">
        <v>4062</v>
      </c>
    </row>
    <row r="204" spans="22:304">
      <c r="V204" t="s">
        <v>4063</v>
      </c>
      <c r="W204" t="s">
        <v>4064</v>
      </c>
      <c r="X204" s="4" t="str">
        <f t="shared" si="9"/>
        <v>RM0418-Recycled pre-consumer organic jute</v>
      </c>
      <c r="AB204" t="str">
        <v>4.7.12</v>
      </c>
      <c r="AG204" t="str">
        <v>4.7.11</v>
      </c>
      <c r="AR204" t="s">
        <v>4065</v>
      </c>
      <c r="AS204" s="4" t="s">
        <v>1979</v>
      </c>
      <c r="AT204" t="s">
        <v>4066</v>
      </c>
      <c r="AU204" t="s">
        <v>4067</v>
      </c>
      <c r="AV204" t="s">
        <v>1828</v>
      </c>
      <c r="HC204" t="str">
        <v>Sveta Trojica v Slovenskih goricah</v>
      </c>
      <c r="KO204" t="s">
        <v>4068</v>
      </c>
      <c r="KQ204" t="s">
        <v>4069</v>
      </c>
      <c r="KR204" s="4" t="s">
        <v>4070</v>
      </c>
    </row>
    <row r="205" spans="22:304">
      <c r="V205" t="s">
        <v>4071</v>
      </c>
      <c r="W205" t="s">
        <v>4072</v>
      </c>
      <c r="X205" s="4" t="str">
        <f t="shared" si="9"/>
        <v>RM0126-Kapok</v>
      </c>
      <c r="AB205" t="str">
        <v>4.7.13</v>
      </c>
      <c r="AG205" t="str">
        <v>4.7.12</v>
      </c>
      <c r="AR205" t="s">
        <v>4073</v>
      </c>
      <c r="AS205" s="4" t="s">
        <v>1980</v>
      </c>
      <c r="AT205" t="s">
        <v>4074</v>
      </c>
      <c r="AU205" t="s">
        <v>4075</v>
      </c>
      <c r="AV205" t="s">
        <v>1828</v>
      </c>
      <c r="HC205" t="str">
        <v>Sveti Tomaž</v>
      </c>
      <c r="KO205" t="s">
        <v>4076</v>
      </c>
      <c r="KQ205" t="s">
        <v>4077</v>
      </c>
      <c r="KR205" s="4" t="s">
        <v>4078</v>
      </c>
    </row>
    <row r="206" spans="22:304">
      <c r="V206" t="s">
        <v>4079</v>
      </c>
      <c r="W206" t="s">
        <v>4080</v>
      </c>
      <c r="X206" s="4" t="str">
        <f t="shared" si="9"/>
        <v>RM0127-In-conversion kapok</v>
      </c>
      <c r="AB206" t="str">
        <v>4.7.15</v>
      </c>
      <c r="AG206" t="str">
        <v>4.7.13</v>
      </c>
      <c r="AR206" t="s">
        <v>4081</v>
      </c>
      <c r="AS206" s="4" t="s">
        <v>1981</v>
      </c>
      <c r="AT206" t="s">
        <v>4082</v>
      </c>
      <c r="AU206" t="s">
        <v>4083</v>
      </c>
      <c r="AV206" t="s">
        <v>1828</v>
      </c>
      <c r="HC206" t="str">
        <v>Šmarješke Toplice</v>
      </c>
      <c r="KO206" t="s">
        <v>4084</v>
      </c>
      <c r="KR206" s="4" t="s">
        <v>4085</v>
      </c>
    </row>
    <row r="207" spans="22:304">
      <c r="V207" t="s">
        <v>4086</v>
      </c>
      <c r="W207" t="s">
        <v>4087</v>
      </c>
      <c r="X207" s="4" t="str">
        <f t="shared" si="9"/>
        <v>RM0128-Organic kapok</v>
      </c>
      <c r="AB207" t="str">
        <v>4.7.17</v>
      </c>
      <c r="AG207" t="str">
        <v>4.7.14</v>
      </c>
      <c r="AR207" t="s">
        <v>4088</v>
      </c>
      <c r="AS207" s="4" t="s">
        <v>1982</v>
      </c>
      <c r="AT207" t="s">
        <v>4089</v>
      </c>
      <c r="AU207" t="s">
        <v>4090</v>
      </c>
      <c r="AV207" t="s">
        <v>1828</v>
      </c>
      <c r="HC207" t="str">
        <v>Gorje</v>
      </c>
      <c r="KO207" t="s">
        <v>4091</v>
      </c>
      <c r="KQ207" t="s">
        <v>4092</v>
      </c>
      <c r="KR207" s="4" t="s">
        <v>4093</v>
      </c>
    </row>
    <row r="208" spans="22:304">
      <c r="V208" t="s">
        <v>4094</v>
      </c>
      <c r="W208" t="s">
        <v>4095</v>
      </c>
      <c r="X208" s="4" t="str">
        <f t="shared" si="9"/>
        <v>RM0129-Recycled pre/post-consumer kapok</v>
      </c>
      <c r="AB208" t="str">
        <v>4.8.1</v>
      </c>
      <c r="AG208" t="str">
        <v>4.7.16</v>
      </c>
      <c r="AR208" t="s">
        <v>4096</v>
      </c>
      <c r="AS208" s="4" t="s">
        <v>2060</v>
      </c>
      <c r="AT208" t="s">
        <v>4097</v>
      </c>
      <c r="AU208" t="s">
        <v>4098</v>
      </c>
      <c r="AV208" t="s">
        <v>1828</v>
      </c>
      <c r="HC208" t="str">
        <v>Log-Dragomer</v>
      </c>
      <c r="KO208" t="s">
        <v>4099</v>
      </c>
      <c r="KR208" s="4" t="s">
        <v>4100</v>
      </c>
    </row>
    <row r="209" spans="22:304">
      <c r="V209" t="s">
        <v>4101</v>
      </c>
      <c r="W209" t="s">
        <v>4102</v>
      </c>
      <c r="X209" s="4" t="str">
        <f t="shared" si="9"/>
        <v>RM0130-Recycled pre-consumer kapok</v>
      </c>
      <c r="AB209" t="str">
        <v>4.8.2</v>
      </c>
      <c r="AG209" t="str">
        <v>4.8.1</v>
      </c>
      <c r="AR209" t="s">
        <v>4103</v>
      </c>
      <c r="AS209" s="4" t="s">
        <v>1983</v>
      </c>
      <c r="AT209" t="s">
        <v>4104</v>
      </c>
      <c r="AU209" t="s">
        <v>4105</v>
      </c>
      <c r="AV209" t="s">
        <v>1828</v>
      </c>
      <c r="HC209" t="str">
        <v>Rečica ob Savinji</v>
      </c>
      <c r="KO209" t="s">
        <v>4106</v>
      </c>
      <c r="KR209" s="4" t="s">
        <v>4107</v>
      </c>
    </row>
    <row r="210" spans="22:304">
      <c r="V210" t="s">
        <v>4108</v>
      </c>
      <c r="W210" t="s">
        <v>4109</v>
      </c>
      <c r="X210" s="4" t="str">
        <f t="shared" si="9"/>
        <v>RM0131-Recycled post-consumer kapok</v>
      </c>
      <c r="AB210" t="str">
        <v>4.8.3</v>
      </c>
      <c r="AG210" t="str">
        <v>4.8.2</v>
      </c>
      <c r="AR210" t="s">
        <v>4110</v>
      </c>
      <c r="AS210" s="4" t="s">
        <v>1984</v>
      </c>
      <c r="AT210" t="s">
        <v>4111</v>
      </c>
      <c r="AU210" t="s">
        <v>4112</v>
      </c>
      <c r="AV210" t="s">
        <v>1828</v>
      </c>
      <c r="HC210" t="str">
        <v>Sveti Jurij v Slovenskih goricah</v>
      </c>
      <c r="KO210" t="s">
        <v>4113</v>
      </c>
      <c r="KR210" s="4" t="s">
        <v>4114</v>
      </c>
    </row>
    <row r="211" spans="22:304">
      <c r="V211" t="s">
        <v>4115</v>
      </c>
      <c r="W211" t="s">
        <v>4116</v>
      </c>
      <c r="X211" s="4" t="str">
        <f t="shared" si="9"/>
        <v>RM0419-Recycled pre-consumer organic kapok</v>
      </c>
      <c r="AB211" t="str">
        <v>4.8.4</v>
      </c>
      <c r="AG211" t="str">
        <v>4.8.3</v>
      </c>
      <c r="AR211" t="s">
        <v>4117</v>
      </c>
      <c r="AS211" s="4" t="s">
        <v>1985</v>
      </c>
      <c r="AT211" t="s">
        <v>4118</v>
      </c>
      <c r="AU211" t="s">
        <v>4119</v>
      </c>
      <c r="AV211" t="s">
        <v>1828</v>
      </c>
      <c r="HC211" t="str">
        <v>Šentrupert</v>
      </c>
      <c r="KO211" t="s">
        <v>4120</v>
      </c>
      <c r="KR211" s="4" t="s">
        <v>4121</v>
      </c>
    </row>
    <row r="212" spans="22:304">
      <c r="V212" t="s">
        <v>4122</v>
      </c>
      <c r="W212" t="s">
        <v>4123</v>
      </c>
      <c r="X212" s="4" t="str">
        <f t="shared" si="9"/>
        <v>RM0132-Natural rubber</v>
      </c>
      <c r="AB212" t="str">
        <v>4.8.5</v>
      </c>
      <c r="AG212" t="str">
        <v>4.8.4</v>
      </c>
      <c r="AR212" t="s">
        <v>4124</v>
      </c>
      <c r="AS212" s="4" t="s">
        <v>1986</v>
      </c>
      <c r="AT212" t="s">
        <v>4125</v>
      </c>
      <c r="AU212" t="s">
        <v>4126</v>
      </c>
      <c r="AV212" t="s">
        <v>1828</v>
      </c>
      <c r="HC212" t="str">
        <v>Mirna</v>
      </c>
      <c r="KO212" t="s">
        <v>4127</v>
      </c>
      <c r="KR212" s="4" t="s">
        <v>4128</v>
      </c>
    </row>
    <row r="213" spans="22:304">
      <c r="V213" t="s">
        <v>4129</v>
      </c>
      <c r="W213" t="s">
        <v>4130</v>
      </c>
      <c r="X213" s="4" t="str">
        <f t="shared" si="9"/>
        <v>RM0133-In-conversion natural rubber</v>
      </c>
      <c r="AB213" t="str">
        <v>4.8.6</v>
      </c>
      <c r="AG213" t="str">
        <v>4.8.5</v>
      </c>
      <c r="AR213" t="s">
        <v>4131</v>
      </c>
      <c r="AS213" s="4" t="s">
        <v>1987</v>
      </c>
      <c r="AT213" t="s">
        <v>4132</v>
      </c>
      <c r="AU213" t="s">
        <v>4133</v>
      </c>
      <c r="AV213" t="s">
        <v>1828</v>
      </c>
      <c r="HC213" t="str">
        <v>Ankaran</v>
      </c>
      <c r="KO213" t="s">
        <v>4134</v>
      </c>
      <c r="KQ213" t="s">
        <v>4135</v>
      </c>
      <c r="KR213" s="4" t="s">
        <v>4136</v>
      </c>
    </row>
    <row r="214" spans="22:304">
      <c r="V214" t="s">
        <v>4137</v>
      </c>
      <c r="W214" t="s">
        <v>4138</v>
      </c>
      <c r="X214" s="4" t="str">
        <f t="shared" si="9"/>
        <v>RM0134-Organic natural rubber</v>
      </c>
      <c r="AB214" t="str">
        <v>4.8.7</v>
      </c>
      <c r="AG214" t="str">
        <v>4.8.6</v>
      </c>
      <c r="AR214" t="s">
        <v>4139</v>
      </c>
      <c r="AS214" s="4" t="s">
        <v>2061</v>
      </c>
      <c r="AT214" t="s">
        <v>4140</v>
      </c>
      <c r="AU214" t="s">
        <v>4141</v>
      </c>
      <c r="AV214" t="s">
        <v>1828</v>
      </c>
      <c r="HC214" t="str">
        <v>Slovenia</v>
      </c>
      <c r="KO214" t="s">
        <v>4142</v>
      </c>
      <c r="KR214" s="4" t="s">
        <v>4143</v>
      </c>
    </row>
    <row r="215" spans="22:304">
      <c r="V215" t="s">
        <v>4144</v>
      </c>
      <c r="W215" t="s">
        <v>4145</v>
      </c>
      <c r="X215" s="4" t="str">
        <f t="shared" si="9"/>
        <v>RM0135-Recycled pre/post-consumer natural rubber</v>
      </c>
      <c r="AB215" t="str">
        <v>4.8.8</v>
      </c>
      <c r="AG215" t="str">
        <v>4.8.7</v>
      </c>
      <c r="AR215" t="s">
        <v>4146</v>
      </c>
      <c r="AS215" s="4" t="s">
        <v>1988</v>
      </c>
      <c r="AT215" t="s">
        <v>4147</v>
      </c>
      <c r="AU215" t="s">
        <v>4148</v>
      </c>
      <c r="AV215" t="s">
        <v>1828</v>
      </c>
      <c r="KO215" t="s">
        <v>4149</v>
      </c>
      <c r="KQ215" t="s">
        <v>4150</v>
      </c>
      <c r="KR215" s="4" t="s">
        <v>4151</v>
      </c>
    </row>
    <row r="216" spans="22:304">
      <c r="V216" t="s">
        <v>4152</v>
      </c>
      <c r="W216" t="s">
        <v>4153</v>
      </c>
      <c r="X216" s="4" t="str">
        <f t="shared" si="9"/>
        <v>RM0136-Recycled pre-consumer natural rubber</v>
      </c>
      <c r="AB216" t="str">
        <v>4.8.9</v>
      </c>
      <c r="AG216" t="str">
        <v>4.8.8</v>
      </c>
      <c r="AR216" t="s">
        <v>4154</v>
      </c>
      <c r="AS216" s="4" t="s">
        <v>1989</v>
      </c>
      <c r="AT216" t="s">
        <v>4155</v>
      </c>
      <c r="AU216" t="s">
        <v>4156</v>
      </c>
      <c r="AV216" t="s">
        <v>1828</v>
      </c>
      <c r="KO216" t="s">
        <v>4157</v>
      </c>
      <c r="KR216" s="4" t="s">
        <v>4158</v>
      </c>
    </row>
    <row r="217" spans="22:304">
      <c r="V217" t="s">
        <v>4159</v>
      </c>
      <c r="W217" t="s">
        <v>4160</v>
      </c>
      <c r="X217" s="4" t="str">
        <f t="shared" si="9"/>
        <v>RM0137-Recycled post-consumer natural rubber</v>
      </c>
      <c r="AB217" t="str">
        <v>4.8.10</v>
      </c>
      <c r="AG217" t="str">
        <v>4.8.9</v>
      </c>
      <c r="AR217" t="s">
        <v>4161</v>
      </c>
      <c r="AS217" s="4" t="s">
        <v>1990</v>
      </c>
      <c r="AT217" t="s">
        <v>4162</v>
      </c>
      <c r="AU217" t="s">
        <v>4163</v>
      </c>
      <c r="AV217" t="s">
        <v>1828</v>
      </c>
      <c r="KO217" t="s">
        <v>4164</v>
      </c>
      <c r="KQ217" t="s">
        <v>4165</v>
      </c>
      <c r="KR217" s="4" t="s">
        <v>4166</v>
      </c>
    </row>
    <row r="218" spans="22:304">
      <c r="V218" t="s">
        <v>4167</v>
      </c>
      <c r="W218" t="s">
        <v>4168</v>
      </c>
      <c r="X218" s="4" t="str">
        <f t="shared" si="9"/>
        <v>RM0420-Recycled pre-consumer organic natural rubber</v>
      </c>
      <c r="AB218" t="str">
        <v>4.8.11</v>
      </c>
      <c r="AG218" t="str">
        <v>4.8.10</v>
      </c>
      <c r="AR218" t="s">
        <v>4169</v>
      </c>
      <c r="AS218" s="4" t="s">
        <v>1991</v>
      </c>
      <c r="AT218" t="s">
        <v>4170</v>
      </c>
      <c r="AU218" t="s">
        <v>4171</v>
      </c>
      <c r="AV218" t="s">
        <v>1828</v>
      </c>
      <c r="KO218" t="s">
        <v>4172</v>
      </c>
      <c r="KQ218" t="s">
        <v>4173</v>
      </c>
      <c r="KR218" s="4" t="s">
        <v>4174</v>
      </c>
    </row>
    <row r="219" spans="22:304">
      <c r="V219" t="s">
        <v>4175</v>
      </c>
      <c r="W219" t="s">
        <v>4176</v>
      </c>
      <c r="X219" s="4" t="str">
        <f t="shared" si="9"/>
        <v>RM0138-Nettle</v>
      </c>
      <c r="AB219" t="str">
        <v>4.8.12</v>
      </c>
      <c r="AG219" t="str">
        <v>4.8.11</v>
      </c>
      <c r="AR219" t="s">
        <v>4177</v>
      </c>
      <c r="AS219" s="4" t="s">
        <v>1992</v>
      </c>
      <c r="AT219" t="s">
        <v>4178</v>
      </c>
      <c r="AU219" t="s">
        <v>4179</v>
      </c>
      <c r="AV219" t="s">
        <v>1828</v>
      </c>
      <c r="KO219" t="s">
        <v>4180</v>
      </c>
      <c r="KR219" s="4" t="s">
        <v>4181</v>
      </c>
    </row>
    <row r="220" spans="22:304">
      <c r="V220" t="s">
        <v>4182</v>
      </c>
      <c r="W220" t="s">
        <v>4183</v>
      </c>
      <c r="X220" s="4" t="str">
        <f t="shared" si="9"/>
        <v>RM0139-In-conversion nettle</v>
      </c>
      <c r="AB220" t="str">
        <v>4.8.13</v>
      </c>
      <c r="AG220" t="str">
        <v>4.8.12</v>
      </c>
      <c r="AR220" t="s">
        <v>4184</v>
      </c>
      <c r="AS220" s="4" t="s">
        <v>1993</v>
      </c>
      <c r="AT220" t="s">
        <v>4185</v>
      </c>
      <c r="AU220" t="s">
        <v>4186</v>
      </c>
      <c r="AV220" t="s">
        <v>1828</v>
      </c>
      <c r="KO220" t="s">
        <v>4187</v>
      </c>
      <c r="KQ220" t="s">
        <v>4188</v>
      </c>
      <c r="KR220" s="4" t="s">
        <v>4189</v>
      </c>
    </row>
    <row r="221" spans="22:304">
      <c r="V221" t="s">
        <v>4190</v>
      </c>
      <c r="W221" t="s">
        <v>4191</v>
      </c>
      <c r="X221" s="4" t="str">
        <f t="shared" si="9"/>
        <v>RM0140-Organic nettle</v>
      </c>
      <c r="AB221" t="str">
        <v>4.8.14</v>
      </c>
      <c r="AG221" t="str">
        <v>4.8.13</v>
      </c>
      <c r="AR221" t="s">
        <v>4192</v>
      </c>
      <c r="AS221" s="4" t="s">
        <v>1994</v>
      </c>
      <c r="AT221" t="s">
        <v>4193</v>
      </c>
      <c r="AU221" t="s">
        <v>4194</v>
      </c>
      <c r="AV221" t="s">
        <v>1828</v>
      </c>
      <c r="KO221" t="s">
        <v>4195</v>
      </c>
      <c r="KR221" s="4" t="s">
        <v>4196</v>
      </c>
    </row>
    <row r="222" spans="22:304">
      <c r="V222" t="s">
        <v>4197</v>
      </c>
      <c r="W222" t="s">
        <v>4198</v>
      </c>
      <c r="X222" s="4" t="str">
        <f t="shared" si="9"/>
        <v>RM0141-Recycled pre/post-consumer nettle</v>
      </c>
      <c r="AB222" t="str">
        <v>4.8.15</v>
      </c>
      <c r="AG222" t="str">
        <v>4.8.14</v>
      </c>
      <c r="AR222" t="s">
        <v>4199</v>
      </c>
      <c r="AS222" s="4" t="s">
        <v>1995</v>
      </c>
      <c r="AT222" t="s">
        <v>4200</v>
      </c>
      <c r="AU222" t="s">
        <v>4201</v>
      </c>
      <c r="AV222" t="s">
        <v>1828</v>
      </c>
      <c r="KO222" t="s">
        <v>4202</v>
      </c>
      <c r="KR222" s="4" t="s">
        <v>4203</v>
      </c>
    </row>
    <row r="223" spans="22:304">
      <c r="V223" t="s">
        <v>4204</v>
      </c>
      <c r="W223" t="s">
        <v>4205</v>
      </c>
      <c r="X223" s="4" t="str">
        <f t="shared" si="9"/>
        <v>RM0142-Recycled pre-consumer nettle</v>
      </c>
      <c r="AB223" t="str">
        <v>4.8.16</v>
      </c>
      <c r="AG223" t="str">
        <v>4.8.15</v>
      </c>
      <c r="AR223" t="s">
        <v>4206</v>
      </c>
      <c r="AS223" s="4" t="s">
        <v>1996</v>
      </c>
      <c r="AT223" t="s">
        <v>4207</v>
      </c>
      <c r="AU223" t="s">
        <v>4208</v>
      </c>
      <c r="AV223" t="s">
        <v>1828</v>
      </c>
      <c r="KO223" t="s">
        <v>4209</v>
      </c>
      <c r="KR223" s="4" t="s">
        <v>4210</v>
      </c>
    </row>
    <row r="224" spans="22:304">
      <c r="V224" t="s">
        <v>4211</v>
      </c>
      <c r="W224" t="s">
        <v>4212</v>
      </c>
      <c r="X224" s="4" t="str">
        <f t="shared" si="9"/>
        <v>RM0143-Recycled post-consumer nettle</v>
      </c>
      <c r="AB224" t="str">
        <v>4.8.17</v>
      </c>
      <c r="AG224" t="str">
        <v>4.8.16</v>
      </c>
      <c r="AR224" t="s">
        <v>4213</v>
      </c>
      <c r="AS224" s="4" t="s">
        <v>2062</v>
      </c>
      <c r="AT224" t="s">
        <v>4214</v>
      </c>
      <c r="AU224" t="s">
        <v>4215</v>
      </c>
      <c r="AV224" t="s">
        <v>1828</v>
      </c>
      <c r="KO224" t="s">
        <v>4216</v>
      </c>
      <c r="KQ224" t="s">
        <v>4217</v>
      </c>
      <c r="KR224" s="4" t="s">
        <v>4218</v>
      </c>
    </row>
    <row r="225" spans="22:304">
      <c r="V225" t="s">
        <v>4219</v>
      </c>
      <c r="W225" t="s">
        <v>4220</v>
      </c>
      <c r="X225" s="4" t="str">
        <f t="shared" si="9"/>
        <v>RM0421-Recycled pre-consumer organic nettle</v>
      </c>
      <c r="AB225" t="str">
        <v>4.8.18</v>
      </c>
      <c r="AG225" t="str">
        <v>4.8.17</v>
      </c>
      <c r="AR225" t="s">
        <v>4221</v>
      </c>
      <c r="AS225" s="4" t="s">
        <v>1997</v>
      </c>
      <c r="AT225" t="s">
        <v>4222</v>
      </c>
      <c r="AU225" t="s">
        <v>4223</v>
      </c>
      <c r="AV225" t="s">
        <v>1828</v>
      </c>
      <c r="KO225" t="s">
        <v>4224</v>
      </c>
      <c r="KR225" s="4" t="s">
        <v>4225</v>
      </c>
    </row>
    <row r="226" spans="22:304">
      <c r="V226" t="s">
        <v>4226</v>
      </c>
      <c r="W226" t="s">
        <v>4227</v>
      </c>
      <c r="X226" s="4" t="str">
        <f t="shared" si="9"/>
        <v>RM0144-Ramie</v>
      </c>
      <c r="AB226" t="str">
        <v>4.9.1</v>
      </c>
      <c r="AG226" t="str">
        <v>4.8.18</v>
      </c>
      <c r="AR226" t="s">
        <v>4228</v>
      </c>
      <c r="AS226" s="4" t="s">
        <v>1998</v>
      </c>
      <c r="AT226" t="s">
        <v>4229</v>
      </c>
      <c r="AU226" t="s">
        <v>4230</v>
      </c>
      <c r="AV226" t="s">
        <v>1828</v>
      </c>
      <c r="KO226" t="s">
        <v>4231</v>
      </c>
      <c r="KQ226" t="s">
        <v>4232</v>
      </c>
      <c r="KR226" s="4" t="s">
        <v>4233</v>
      </c>
    </row>
    <row r="227" spans="22:304">
      <c r="V227" t="s">
        <v>4234</v>
      </c>
      <c r="W227" t="s">
        <v>4235</v>
      </c>
      <c r="X227" s="4" t="str">
        <f t="shared" si="9"/>
        <v>RM0145-In-conversion ramie</v>
      </c>
      <c r="AB227" t="str">
        <v>4.9.2</v>
      </c>
      <c r="AG227" t="str">
        <v>4.9.1</v>
      </c>
      <c r="AR227" t="s">
        <v>4236</v>
      </c>
      <c r="AS227" s="4" t="s">
        <v>1999</v>
      </c>
      <c r="AT227" t="s">
        <v>4237</v>
      </c>
      <c r="AU227" t="s">
        <v>4230</v>
      </c>
      <c r="AV227" t="s">
        <v>1828</v>
      </c>
      <c r="KO227" t="s">
        <v>4238</v>
      </c>
      <c r="KQ227" t="s">
        <v>4239</v>
      </c>
      <c r="KR227" s="4" t="s">
        <v>4240</v>
      </c>
    </row>
    <row r="228" spans="22:304">
      <c r="V228" t="s">
        <v>4241</v>
      </c>
      <c r="W228" t="s">
        <v>4242</v>
      </c>
      <c r="X228" s="4" t="str">
        <f t="shared" si="9"/>
        <v>RM0146-Organic ramie</v>
      </c>
      <c r="AB228" t="str">
        <v>4.9.3</v>
      </c>
      <c r="AG228" t="str">
        <v>4.9.2</v>
      </c>
      <c r="AR228" t="s">
        <v>4243</v>
      </c>
      <c r="AS228" s="4" t="s">
        <v>2000</v>
      </c>
      <c r="AT228" t="s">
        <v>4244</v>
      </c>
      <c r="AU228" t="s">
        <v>4245</v>
      </c>
      <c r="AV228" t="s">
        <v>1828</v>
      </c>
      <c r="KO228" t="s">
        <v>4246</v>
      </c>
      <c r="KQ228" t="s">
        <v>4247</v>
      </c>
      <c r="KR228" s="4" t="s">
        <v>4248</v>
      </c>
    </row>
    <row r="229" spans="22:304">
      <c r="V229" t="s">
        <v>4249</v>
      </c>
      <c r="W229" t="s">
        <v>4250</v>
      </c>
      <c r="X229" s="4" t="str">
        <f t="shared" si="9"/>
        <v>RM0147-Recycled pre/post-consumer ramie</v>
      </c>
      <c r="AB229" t="str">
        <v>4.9.4</v>
      </c>
      <c r="AG229" t="str">
        <v>4.9.3</v>
      </c>
      <c r="AR229" t="s">
        <v>4251</v>
      </c>
      <c r="AS229" s="4" t="s">
        <v>2001</v>
      </c>
      <c r="AT229" t="s">
        <v>4252</v>
      </c>
      <c r="AU229" t="s">
        <v>4253</v>
      </c>
      <c r="AV229" t="s">
        <v>1828</v>
      </c>
      <c r="KO229" t="s">
        <v>4254</v>
      </c>
      <c r="KR229" s="4" t="s">
        <v>4255</v>
      </c>
    </row>
    <row r="230" spans="22:304">
      <c r="V230" t="s">
        <v>4256</v>
      </c>
      <c r="W230" t="s">
        <v>4257</v>
      </c>
      <c r="X230" s="4" t="str">
        <f t="shared" si="9"/>
        <v>RM0148-Recycled pre-consumer ramie</v>
      </c>
      <c r="AB230" t="str">
        <v>4.9.5</v>
      </c>
      <c r="AG230" t="str">
        <v>4.9.4</v>
      </c>
      <c r="AR230" t="s">
        <v>4258</v>
      </c>
      <c r="AS230" s="4" t="s">
        <v>2063</v>
      </c>
      <c r="AT230" t="s">
        <v>4259</v>
      </c>
      <c r="AU230" t="s">
        <v>4260</v>
      </c>
      <c r="AV230" t="s">
        <v>1828</v>
      </c>
      <c r="KO230" t="s">
        <v>4261</v>
      </c>
      <c r="KR230" s="4" t="s">
        <v>4262</v>
      </c>
    </row>
    <row r="231" spans="22:304">
      <c r="V231" t="s">
        <v>4263</v>
      </c>
      <c r="W231" t="s">
        <v>4264</v>
      </c>
      <c r="X231" s="4" t="str">
        <f t="shared" si="9"/>
        <v>RM0149-Recycled post-consumer ramie</v>
      </c>
      <c r="AB231" t="str">
        <v>4.9.6</v>
      </c>
      <c r="AG231" t="str">
        <v>4.9.5</v>
      </c>
      <c r="AR231" t="s">
        <v>4265</v>
      </c>
      <c r="AS231" s="4" t="s">
        <v>2002</v>
      </c>
      <c r="AT231" t="s">
        <v>4266</v>
      </c>
      <c r="AU231" t="s">
        <v>4267</v>
      </c>
      <c r="AV231" t="s">
        <v>1828</v>
      </c>
      <c r="KO231" t="s">
        <v>4268</v>
      </c>
      <c r="KQ231" t="s">
        <v>4269</v>
      </c>
      <c r="KR231" s="4" t="s">
        <v>4270</v>
      </c>
    </row>
    <row r="232" spans="22:304">
      <c r="V232" t="s">
        <v>4271</v>
      </c>
      <c r="W232" t="s">
        <v>4272</v>
      </c>
      <c r="X232" s="4" t="str">
        <f t="shared" si="9"/>
        <v>RM0422-Recycled pre-consumer organic ramie</v>
      </c>
      <c r="AB232" t="str">
        <v>4.9.7</v>
      </c>
      <c r="AG232" t="str">
        <v>4.9.6</v>
      </c>
      <c r="AR232" t="s">
        <v>4273</v>
      </c>
      <c r="AS232" s="4" t="s">
        <v>2003</v>
      </c>
      <c r="AT232" t="s">
        <v>4274</v>
      </c>
      <c r="AU232" t="s">
        <v>4275</v>
      </c>
      <c r="AV232" t="s">
        <v>1828</v>
      </c>
      <c r="KO232" t="s">
        <v>4276</v>
      </c>
      <c r="KQ232" t="s">
        <v>2102</v>
      </c>
      <c r="KR232" s="4" t="s">
        <v>4277</v>
      </c>
    </row>
    <row r="233" spans="22:304">
      <c r="V233" t="s">
        <v>4278</v>
      </c>
      <c r="W233" t="s">
        <v>4279</v>
      </c>
      <c r="X233" s="4" t="str">
        <f t="shared" si="9"/>
        <v>RM0150-Sisal</v>
      </c>
      <c r="AB233" t="str">
        <v>4.9.8</v>
      </c>
      <c r="AG233" t="str">
        <v>4.9.7</v>
      </c>
      <c r="AR233" t="s">
        <v>4280</v>
      </c>
      <c r="AS233" s="4" t="s">
        <v>2004</v>
      </c>
      <c r="AT233" t="s">
        <v>4281</v>
      </c>
      <c r="AU233" t="s">
        <v>4282</v>
      </c>
      <c r="AV233" t="s">
        <v>1828</v>
      </c>
      <c r="KO233" t="s">
        <v>4283</v>
      </c>
      <c r="KQ233" t="s">
        <v>4284</v>
      </c>
      <c r="KR233" s="4" t="s">
        <v>4285</v>
      </c>
    </row>
    <row r="234" spans="22:304">
      <c r="V234" t="s">
        <v>4286</v>
      </c>
      <c r="W234" t="s">
        <v>4287</v>
      </c>
      <c r="X234" s="4" t="str">
        <f t="shared" si="9"/>
        <v>RM0151-In-conversion sisal</v>
      </c>
      <c r="AB234" t="str">
        <v>4.9.9</v>
      </c>
      <c r="AG234" t="str">
        <v>4.9.8</v>
      </c>
      <c r="AR234" t="s">
        <v>4288</v>
      </c>
      <c r="AS234" s="4" t="s">
        <v>2005</v>
      </c>
      <c r="AT234" t="s">
        <v>4289</v>
      </c>
      <c r="AU234" t="s">
        <v>4290</v>
      </c>
      <c r="AV234" t="s">
        <v>1828</v>
      </c>
      <c r="KO234" t="s">
        <v>4291</v>
      </c>
      <c r="KR234" s="4" t="s">
        <v>4292</v>
      </c>
    </row>
    <row r="235" spans="22:304">
      <c r="V235" t="s">
        <v>4293</v>
      </c>
      <c r="W235" t="s">
        <v>4294</v>
      </c>
      <c r="X235" s="4" t="str">
        <f t="shared" si="9"/>
        <v>RM0152-Organic sisal</v>
      </c>
      <c r="AB235" t="str">
        <v>4.9.10</v>
      </c>
      <c r="AG235" t="str">
        <v>4.9.9</v>
      </c>
      <c r="AR235" t="s">
        <v>4295</v>
      </c>
      <c r="AS235" s="4" t="s">
        <v>2006</v>
      </c>
      <c r="AT235" t="s">
        <v>4296</v>
      </c>
      <c r="AU235" t="s">
        <v>4297</v>
      </c>
      <c r="AV235" t="s">
        <v>1828</v>
      </c>
      <c r="KO235" t="s">
        <v>4298</v>
      </c>
      <c r="KR235" s="4" t="s">
        <v>4299</v>
      </c>
    </row>
    <row r="236" spans="22:304">
      <c r="V236" t="s">
        <v>4300</v>
      </c>
      <c r="W236" t="s">
        <v>4301</v>
      </c>
      <c r="X236" s="4" t="str">
        <f t="shared" si="9"/>
        <v>RM0153-Recycled pre/post-consumer sisal</v>
      </c>
      <c r="AB236" t="str">
        <v>4.9.11</v>
      </c>
      <c r="AG236" t="str">
        <v>4.9.10</v>
      </c>
      <c r="AR236" t="s">
        <v>4302</v>
      </c>
      <c r="AS236" s="4" t="s">
        <v>2007</v>
      </c>
      <c r="AT236" t="s">
        <v>4303</v>
      </c>
      <c r="AU236" t="s">
        <v>4304</v>
      </c>
      <c r="AV236" t="s">
        <v>1828</v>
      </c>
      <c r="KO236" t="s">
        <v>4305</v>
      </c>
      <c r="KR236" s="4" t="s">
        <v>4306</v>
      </c>
    </row>
    <row r="237" spans="22:304">
      <c r="V237" t="s">
        <v>4307</v>
      </c>
      <c r="W237" t="s">
        <v>4308</v>
      </c>
      <c r="X237" s="4" t="str">
        <f t="shared" si="9"/>
        <v>RM0154-Recycled pre-consumer sisal</v>
      </c>
      <c r="AB237" t="str">
        <v>4.9.12</v>
      </c>
      <c r="AG237" t="str">
        <v>4.9.11</v>
      </c>
      <c r="AR237" t="s">
        <v>4309</v>
      </c>
      <c r="AS237" s="4" t="s">
        <v>2008</v>
      </c>
      <c r="AT237" t="s">
        <v>4310</v>
      </c>
      <c r="AU237" t="s">
        <v>4311</v>
      </c>
      <c r="AV237" t="s">
        <v>1828</v>
      </c>
      <c r="KO237" t="s">
        <v>4312</v>
      </c>
      <c r="KR237" s="4" t="s">
        <v>4313</v>
      </c>
    </row>
    <row r="238" spans="22:304">
      <c r="V238" t="s">
        <v>4314</v>
      </c>
      <c r="W238" t="s">
        <v>4315</v>
      </c>
      <c r="X238" s="4" t="str">
        <f t="shared" si="9"/>
        <v>RM0155-Recycled post-consumer sisal</v>
      </c>
      <c r="AB238" t="str">
        <v>4.9.14</v>
      </c>
      <c r="AG238" t="str">
        <v>4.9.12</v>
      </c>
      <c r="AR238" t="s">
        <v>4316</v>
      </c>
      <c r="AS238" s="4" t="s">
        <v>2009</v>
      </c>
      <c r="AT238" t="s">
        <v>4317</v>
      </c>
      <c r="AU238" t="s">
        <v>4318</v>
      </c>
      <c r="AV238" t="s">
        <v>1828</v>
      </c>
      <c r="KO238" t="s">
        <v>4319</v>
      </c>
      <c r="KR238" s="4" t="s">
        <v>4320</v>
      </c>
    </row>
    <row r="239" spans="22:304">
      <c r="V239" t="s">
        <v>4321</v>
      </c>
      <c r="W239" t="s">
        <v>4322</v>
      </c>
      <c r="X239" s="4" t="str">
        <f t="shared" si="9"/>
        <v>RM0423-Recycled pre-consumer organic sisal</v>
      </c>
      <c r="AB239" t="str">
        <v>4.9.15</v>
      </c>
      <c r="AG239" t="str">
        <v>4.9.13</v>
      </c>
      <c r="AR239" t="s">
        <v>4323</v>
      </c>
      <c r="AS239" s="4" t="s">
        <v>2010</v>
      </c>
      <c r="AT239" t="s">
        <v>4324</v>
      </c>
      <c r="AU239" t="s">
        <v>4325</v>
      </c>
      <c r="AV239" t="s">
        <v>1828</v>
      </c>
      <c r="KO239" t="s">
        <v>4326</v>
      </c>
      <c r="KR239" s="4" t="s">
        <v>4327</v>
      </c>
    </row>
    <row r="240" spans="22:304">
      <c r="V240" t="s">
        <v>4328</v>
      </c>
      <c r="W240" t="s">
        <v>4329</v>
      </c>
      <c r="X240" s="4" t="str">
        <f t="shared" si="9"/>
        <v>RM0156-Acrylic</v>
      </c>
      <c r="AB240" t="str">
        <v>4.9.16</v>
      </c>
      <c r="AG240" t="str">
        <v>4.9.15</v>
      </c>
      <c r="AR240" t="s">
        <v>4330</v>
      </c>
      <c r="AS240" s="4" t="s">
        <v>2011</v>
      </c>
      <c r="AT240" t="s">
        <v>4331</v>
      </c>
      <c r="AU240" t="s">
        <v>4332</v>
      </c>
      <c r="AV240" t="s">
        <v>1828</v>
      </c>
      <c r="KO240" t="s">
        <v>4333</v>
      </c>
      <c r="KQ240" t="s">
        <v>4334</v>
      </c>
      <c r="KR240" s="4" t="s">
        <v>4335</v>
      </c>
    </row>
    <row r="241" spans="22:304">
      <c r="V241" t="s">
        <v>4336</v>
      </c>
      <c r="W241" t="s">
        <v>4337</v>
      </c>
      <c r="X241" s="4" t="str">
        <f t="shared" si="9"/>
        <v>RM0157-Recycled pre/post-consumer acrylic</v>
      </c>
      <c r="AB241" t="str">
        <v>4.9.17</v>
      </c>
      <c r="AG241" t="str">
        <v>4.9.16</v>
      </c>
      <c r="AR241" t="s">
        <v>4338</v>
      </c>
      <c r="AS241" s="4" t="s">
        <v>2012</v>
      </c>
      <c r="AT241" t="s">
        <v>4339</v>
      </c>
      <c r="AU241" t="s">
        <v>4340</v>
      </c>
      <c r="AV241" t="s">
        <v>1828</v>
      </c>
      <c r="KO241" t="s">
        <v>4341</v>
      </c>
      <c r="KR241" s="4" t="s">
        <v>4342</v>
      </c>
    </row>
    <row r="242" spans="22:304">
      <c r="V242" t="s">
        <v>4343</v>
      </c>
      <c r="W242" t="s">
        <v>4344</v>
      </c>
      <c r="X242" s="4" t="str">
        <f t="shared" si="9"/>
        <v>RM0158-Recycled pre-consumer acrylic</v>
      </c>
      <c r="AB242" t="str">
        <v>4.9.18</v>
      </c>
      <c r="AG242" t="str">
        <v>4.9.17</v>
      </c>
      <c r="AR242" t="s">
        <v>4345</v>
      </c>
      <c r="AS242" s="4" t="s">
        <v>2013</v>
      </c>
      <c r="AT242" t="s">
        <v>4346</v>
      </c>
      <c r="AU242" t="s">
        <v>4347</v>
      </c>
      <c r="AV242" t="s">
        <v>1828</v>
      </c>
      <c r="KO242" t="s">
        <v>4348</v>
      </c>
      <c r="KQ242" t="s">
        <v>4349</v>
      </c>
      <c r="KR242" s="4" t="s">
        <v>4350</v>
      </c>
    </row>
    <row r="243" spans="22:304">
      <c r="V243" t="s">
        <v>4351</v>
      </c>
      <c r="W243" t="s">
        <v>4352</v>
      </c>
      <c r="X243" s="4" t="str">
        <f t="shared" si="9"/>
        <v>RM0159-Recycled post-consumer acrylic</v>
      </c>
      <c r="AB243" t="str">
        <v>4.9.19</v>
      </c>
      <c r="AG243" t="str">
        <v>4.9.18</v>
      </c>
      <c r="AR243" t="s">
        <v>4353</v>
      </c>
      <c r="AS243" s="4" t="s">
        <v>2064</v>
      </c>
      <c r="AT243" t="s">
        <v>4354</v>
      </c>
      <c r="AU243" t="s">
        <v>4355</v>
      </c>
      <c r="AV243" t="s">
        <v>1828</v>
      </c>
      <c r="KO243" t="s">
        <v>4356</v>
      </c>
      <c r="KR243" s="4" t="s">
        <v>4357</v>
      </c>
    </row>
    <row r="244" spans="22:304">
      <c r="V244" t="s">
        <v>4358</v>
      </c>
      <c r="W244" t="s">
        <v>4359</v>
      </c>
      <c r="X244" s="4" t="str">
        <f t="shared" si="9"/>
        <v xml:space="preserve">RM0268-Acrylonitrile Butadiene Styrene (ABS) </v>
      </c>
      <c r="AB244" t="str">
        <v>4.9.21</v>
      </c>
      <c r="AG244" t="str">
        <v>4.9.19</v>
      </c>
      <c r="AR244" t="s">
        <v>4360</v>
      </c>
      <c r="AS244" s="4" t="s">
        <v>2065</v>
      </c>
      <c r="AT244" t="s">
        <v>4361</v>
      </c>
      <c r="AU244" t="s">
        <v>4362</v>
      </c>
      <c r="AV244" t="s">
        <v>1828</v>
      </c>
      <c r="KO244" t="s">
        <v>4363</v>
      </c>
      <c r="KR244" s="4" t="s">
        <v>4364</v>
      </c>
    </row>
    <row r="245" spans="22:304">
      <c r="V245" t="s">
        <v>4365</v>
      </c>
      <c r="W245" t="s">
        <v>4366</v>
      </c>
      <c r="X245" s="4" t="str">
        <f t="shared" si="9"/>
        <v xml:space="preserve">RM0269-Recycled pre/post-consumer acrylonitrile Butadiene Styrene (ABS) </v>
      </c>
      <c r="AB245" t="str">
        <v>4.9.22</v>
      </c>
      <c r="AG245" t="str">
        <v>4.9.20</v>
      </c>
      <c r="AR245" t="s">
        <v>4367</v>
      </c>
      <c r="AS245" s="4" t="s">
        <v>2014</v>
      </c>
      <c r="AT245" t="s">
        <v>4368</v>
      </c>
      <c r="AU245" t="s">
        <v>4369</v>
      </c>
      <c r="AV245" t="s">
        <v>1828</v>
      </c>
      <c r="KO245" t="s">
        <v>4370</v>
      </c>
      <c r="KR245" s="4" t="s">
        <v>4371</v>
      </c>
    </row>
    <row r="246" spans="22:304">
      <c r="V246" t="s">
        <v>4372</v>
      </c>
      <c r="W246" t="s">
        <v>4373</v>
      </c>
      <c r="X246" s="4" t="str">
        <f t="shared" si="9"/>
        <v xml:space="preserve">RM0270-Recycled pre-consumer acrylonitrile Butadiene Styrene (ABS) </v>
      </c>
      <c r="AB246" t="str">
        <v>4.9.23</v>
      </c>
      <c r="AG246" t="str">
        <v>4.9.23</v>
      </c>
      <c r="AR246" t="s">
        <v>4374</v>
      </c>
      <c r="AS246" s="4" t="s">
        <v>2066</v>
      </c>
      <c r="AT246" t="s">
        <v>4375</v>
      </c>
      <c r="AU246" t="s">
        <v>4376</v>
      </c>
      <c r="AV246" t="s">
        <v>1828</v>
      </c>
      <c r="KO246" t="s">
        <v>4377</v>
      </c>
      <c r="KR246" s="4" t="s">
        <v>4378</v>
      </c>
    </row>
    <row r="247" spans="22:304">
      <c r="V247" t="s">
        <v>4379</v>
      </c>
      <c r="W247" t="s">
        <v>4380</v>
      </c>
      <c r="X247" s="4" t="str">
        <f t="shared" si="9"/>
        <v xml:space="preserve">RM0271-Recycled post-consumer acrylonitrile Butadiene Styrene (ABS) </v>
      </c>
      <c r="AB247" t="str">
        <v>4.9.24</v>
      </c>
      <c r="AG247" t="str">
        <v>4.9.24</v>
      </c>
      <c r="AR247" t="s">
        <v>4381</v>
      </c>
      <c r="AS247" s="4" t="s">
        <v>2015</v>
      </c>
      <c r="AT247" t="s">
        <v>4382</v>
      </c>
      <c r="AU247" t="s">
        <v>4383</v>
      </c>
      <c r="AV247" t="s">
        <v>1828</v>
      </c>
      <c r="KO247" t="s">
        <v>4384</v>
      </c>
      <c r="KQ247" t="s">
        <v>4385</v>
      </c>
      <c r="KR247" s="4" t="s">
        <v>4386</v>
      </c>
    </row>
    <row r="248" spans="22:304">
      <c r="V248" t="s">
        <v>4387</v>
      </c>
      <c r="W248" t="s">
        <v>4388</v>
      </c>
      <c r="X248" s="4" t="str">
        <f t="shared" si="9"/>
        <v>RM0160-Elastane (spandex)</v>
      </c>
      <c r="AB248" t="str">
        <v>4.9.25</v>
      </c>
      <c r="AG248" t="str">
        <v>4.9.25</v>
      </c>
      <c r="AR248" t="s">
        <v>4389</v>
      </c>
      <c r="AS248" s="4" t="s">
        <v>2016</v>
      </c>
      <c r="AT248" t="s">
        <v>4390</v>
      </c>
      <c r="AU248" t="s">
        <v>4391</v>
      </c>
      <c r="AV248" t="s">
        <v>1828</v>
      </c>
      <c r="KO248" t="s">
        <v>4392</v>
      </c>
      <c r="KQ248" t="s">
        <v>4393</v>
      </c>
      <c r="KR248" s="4" t="s">
        <v>4394</v>
      </c>
    </row>
    <row r="249" spans="22:304">
      <c r="V249" t="s">
        <v>4395</v>
      </c>
      <c r="W249" t="s">
        <v>4396</v>
      </c>
      <c r="X249" s="4" t="str">
        <f t="shared" si="9"/>
        <v>RM0161-Recycled pre/post-consumer elastane (spandex)</v>
      </c>
      <c r="AB249" t="str">
        <v>4.10.1</v>
      </c>
      <c r="AG249" t="str">
        <v>4.10.1</v>
      </c>
      <c r="AR249" t="s">
        <v>4397</v>
      </c>
      <c r="AS249" s="4" t="s">
        <v>2017</v>
      </c>
      <c r="AT249" t="s">
        <v>4398</v>
      </c>
      <c r="AU249" t="s">
        <v>4399</v>
      </c>
      <c r="AV249" t="s">
        <v>1828</v>
      </c>
      <c r="KO249" t="s">
        <v>4400</v>
      </c>
      <c r="KQ249" t="s">
        <v>4401</v>
      </c>
      <c r="KR249" s="4" t="s">
        <v>4402</v>
      </c>
    </row>
    <row r="250" spans="22:304">
      <c r="V250" t="s">
        <v>4403</v>
      </c>
      <c r="W250" t="s">
        <v>4404</v>
      </c>
      <c r="X250" s="4" t="str">
        <f t="shared" si="9"/>
        <v>RM0162-Recycled pre-consumer elastane (spandex)</v>
      </c>
      <c r="AB250" t="str">
        <v>4.10.2</v>
      </c>
      <c r="AG250" t="str">
        <v>4.10.2</v>
      </c>
      <c r="AR250" t="s">
        <v>4405</v>
      </c>
      <c r="AS250" s="4" t="s">
        <v>4406</v>
      </c>
      <c r="AT250" t="s">
        <v>4407</v>
      </c>
      <c r="AU250" t="s">
        <v>4399</v>
      </c>
      <c r="AV250" t="s">
        <v>1828</v>
      </c>
      <c r="KO250" t="s">
        <v>4408</v>
      </c>
      <c r="KR250" s="4" t="s">
        <v>4409</v>
      </c>
    </row>
    <row r="251" spans="22:304">
      <c r="V251" t="s">
        <v>4410</v>
      </c>
      <c r="W251" t="s">
        <v>4411</v>
      </c>
      <c r="X251" s="4" t="str">
        <f t="shared" si="9"/>
        <v>RM0163-Recycled post-consumer elastane (spandex)</v>
      </c>
      <c r="AB251" t="str">
        <v>4.10.3</v>
      </c>
      <c r="AG251" t="str">
        <v>4.10.3</v>
      </c>
      <c r="AR251" t="s">
        <v>4412</v>
      </c>
      <c r="AS251" s="4" t="s">
        <v>2067</v>
      </c>
      <c r="AT251" t="s">
        <v>4413</v>
      </c>
      <c r="AU251" t="s">
        <v>4414</v>
      </c>
      <c r="AV251" t="s">
        <v>1828</v>
      </c>
      <c r="KO251" t="s">
        <v>4415</v>
      </c>
      <c r="KQ251" t="s">
        <v>4416</v>
      </c>
      <c r="KR251" s="4" t="s">
        <v>4417</v>
      </c>
    </row>
    <row r="252" spans="22:304">
      <c r="V252" t="s">
        <v>4418</v>
      </c>
      <c r="W252" t="s">
        <v>4419</v>
      </c>
      <c r="X252" s="4" t="str">
        <f t="shared" si="9"/>
        <v>RM0306-Recycled pre-consumer elastane (spandex) - VR2</v>
      </c>
      <c r="AB252" t="str">
        <v>4.10.4</v>
      </c>
      <c r="AG252" t="str">
        <v>4.10.4</v>
      </c>
      <c r="AT252" t="s">
        <v>4420</v>
      </c>
      <c r="AU252" t="s">
        <v>4421</v>
      </c>
      <c r="AV252" t="s">
        <v>1828</v>
      </c>
      <c r="KO252" t="s">
        <v>4422</v>
      </c>
      <c r="KQ252" t="s">
        <v>4423</v>
      </c>
      <c r="KR252" s="4" t="s">
        <v>4424</v>
      </c>
    </row>
    <row r="253" spans="22:304">
      <c r="V253" t="s">
        <v>4425</v>
      </c>
      <c r="W253" t="s">
        <v>4426</v>
      </c>
      <c r="X253" s="4" t="str">
        <f t="shared" si="9"/>
        <v>RM0307-Recycled post-consumer elastane (spandex) - VR2</v>
      </c>
      <c r="AB253" t="str">
        <v>4.10.5</v>
      </c>
      <c r="AG253" t="str">
        <v>4.10.5</v>
      </c>
      <c r="AT253" t="s">
        <v>4427</v>
      </c>
      <c r="AU253" t="s">
        <v>4428</v>
      </c>
      <c r="AV253" t="s">
        <v>1828</v>
      </c>
      <c r="KO253" t="s">
        <v>4429</v>
      </c>
      <c r="KQ253" t="s">
        <v>4430</v>
      </c>
      <c r="KR253" s="4" t="s">
        <v>4431</v>
      </c>
    </row>
    <row r="254" spans="22:304">
      <c r="V254" t="s">
        <v>4432</v>
      </c>
      <c r="W254" t="s">
        <v>4433</v>
      </c>
      <c r="X254" s="4" t="str">
        <f t="shared" si="9"/>
        <v>RM0164-Elastomultiester (elasterell-P)</v>
      </c>
      <c r="AB254" t="str">
        <v>4.10.6</v>
      </c>
      <c r="AG254" t="str">
        <v>4.10.6</v>
      </c>
      <c r="AT254" t="s">
        <v>4434</v>
      </c>
      <c r="AU254" t="s">
        <v>4435</v>
      </c>
      <c r="AV254" t="s">
        <v>1828</v>
      </c>
      <c r="KO254" t="s">
        <v>4436</v>
      </c>
      <c r="KR254" s="4" t="s">
        <v>4437</v>
      </c>
    </row>
    <row r="255" spans="22:304">
      <c r="V255" t="s">
        <v>4438</v>
      </c>
      <c r="W255" t="s">
        <v>4439</v>
      </c>
      <c r="X255" s="4" t="str">
        <f t="shared" si="9"/>
        <v>RM0165-Recycled pre/post-consumer elastomultiester</v>
      </c>
      <c r="AB255" t="str">
        <v>4.10.7</v>
      </c>
      <c r="AG255" t="str">
        <v>4.10.7</v>
      </c>
      <c r="AT255" t="s">
        <v>4440</v>
      </c>
      <c r="AU255" t="s">
        <v>4441</v>
      </c>
      <c r="AV255" t="s">
        <v>1828</v>
      </c>
      <c r="KO255" t="s">
        <v>4442</v>
      </c>
      <c r="KR255" s="4" t="s">
        <v>4443</v>
      </c>
    </row>
    <row r="256" spans="22:304">
      <c r="V256" t="s">
        <v>4444</v>
      </c>
      <c r="W256" t="s">
        <v>4445</v>
      </c>
      <c r="X256" s="4" t="str">
        <f t="shared" si="9"/>
        <v>RM0166-Recycled pre-consumer elastomultiester</v>
      </c>
      <c r="AB256" t="str">
        <v>4.10.8</v>
      </c>
      <c r="AG256" t="str">
        <v>4.10.8</v>
      </c>
      <c r="AT256" t="s">
        <v>4446</v>
      </c>
      <c r="AU256" t="s">
        <v>4447</v>
      </c>
      <c r="AV256" t="s">
        <v>1828</v>
      </c>
      <c r="KO256" t="s">
        <v>4448</v>
      </c>
      <c r="KQ256" t="s">
        <v>4449</v>
      </c>
      <c r="KR256" s="4" t="s">
        <v>4450</v>
      </c>
    </row>
    <row r="257" spans="22:304">
      <c r="V257" t="s">
        <v>4451</v>
      </c>
      <c r="W257" t="s">
        <v>4452</v>
      </c>
      <c r="X257" s="4" t="str">
        <f t="shared" si="9"/>
        <v>RM0167-Recycled post-consumer elastomultiester</v>
      </c>
      <c r="AB257" t="str">
        <v>4.10.9</v>
      </c>
      <c r="AG257" t="str">
        <v>4.10.9</v>
      </c>
      <c r="AT257" t="s">
        <v>4453</v>
      </c>
      <c r="AU257" t="s">
        <v>4454</v>
      </c>
      <c r="AV257" t="s">
        <v>1828</v>
      </c>
      <c r="KO257" t="s">
        <v>4455</v>
      </c>
      <c r="KR257" s="4" t="s">
        <v>4456</v>
      </c>
    </row>
    <row r="258" spans="22:304">
      <c r="V258" t="s">
        <v>4457</v>
      </c>
      <c r="W258" t="s">
        <v>4458</v>
      </c>
      <c r="X258" s="4" t="str">
        <f t="shared" si="9"/>
        <v>RM0308-Recycled pre-consumer elastomultiester - VR2</v>
      </c>
      <c r="AB258" t="str">
        <v>4.10.11</v>
      </c>
      <c r="AG258" t="str">
        <v>4.10.10</v>
      </c>
      <c r="AT258" t="s">
        <v>4459</v>
      </c>
      <c r="AU258" t="s">
        <v>4460</v>
      </c>
      <c r="AV258" t="s">
        <v>1828</v>
      </c>
      <c r="KO258" t="s">
        <v>4461</v>
      </c>
      <c r="KQ258" t="s">
        <v>4462</v>
      </c>
      <c r="KR258" s="4" t="s">
        <v>4463</v>
      </c>
    </row>
    <row r="259" spans="22:304">
      <c r="V259" t="s">
        <v>4464</v>
      </c>
      <c r="W259" t="s">
        <v>4465</v>
      </c>
      <c r="X259" s="4" t="str">
        <f t="shared" ref="X259:X322" si="10">_xlfn.TEXTJOIN("-",TRUE,V259,W259)</f>
        <v>RM0309-Recycled post-consumer elastomultiester - VR2</v>
      </c>
      <c r="AB259" t="str">
        <v>4.10.12</v>
      </c>
      <c r="AG259" t="str">
        <v>4.10.11</v>
      </c>
      <c r="AT259" t="s">
        <v>4466</v>
      </c>
      <c r="AU259" t="s">
        <v>4467</v>
      </c>
      <c r="AV259" t="s">
        <v>1828</v>
      </c>
      <c r="KO259" t="s">
        <v>4468</v>
      </c>
      <c r="KQ259" t="s">
        <v>4469</v>
      </c>
      <c r="KR259" s="4" t="s">
        <v>4470</v>
      </c>
    </row>
    <row r="260" spans="22:304">
      <c r="V260" t="s">
        <v>4471</v>
      </c>
      <c r="W260" t="s">
        <v>4472</v>
      </c>
      <c r="X260" s="4" t="str">
        <f t="shared" si="10"/>
        <v>RM0168-Ethylene vinyl acetate</v>
      </c>
      <c r="AB260" t="str">
        <v>4.10.13</v>
      </c>
      <c r="AG260" t="str">
        <v>4.10.12</v>
      </c>
      <c r="AT260" t="s">
        <v>4473</v>
      </c>
      <c r="AU260" t="s">
        <v>4474</v>
      </c>
      <c r="AV260" t="s">
        <v>1828</v>
      </c>
      <c r="KO260" t="s">
        <v>4475</v>
      </c>
      <c r="KR260" s="4" t="s">
        <v>4476</v>
      </c>
    </row>
    <row r="261" spans="22:304">
      <c r="V261" t="s">
        <v>4477</v>
      </c>
      <c r="W261" t="s">
        <v>4478</v>
      </c>
      <c r="X261" s="4" t="str">
        <f t="shared" si="10"/>
        <v>RM0169-Recycled pre/post-consumer ethylene vinyl acetate</v>
      </c>
      <c r="AB261" t="str">
        <v>4.10.14</v>
      </c>
      <c r="AG261" t="str">
        <v>4.10.13</v>
      </c>
      <c r="AT261" t="s">
        <v>4479</v>
      </c>
      <c r="AU261" t="s">
        <v>4480</v>
      </c>
      <c r="AV261" t="s">
        <v>1828</v>
      </c>
      <c r="KO261" t="s">
        <v>4481</v>
      </c>
      <c r="KR261" s="4" t="s">
        <v>4482</v>
      </c>
    </row>
    <row r="262" spans="22:304">
      <c r="V262" t="s">
        <v>4483</v>
      </c>
      <c r="W262" t="s">
        <v>4484</v>
      </c>
      <c r="X262" s="4" t="str">
        <f t="shared" si="10"/>
        <v>RM0170-Recycled pre-consumer ethylene vinyl acetate</v>
      </c>
      <c r="AB262" t="str">
        <v>5.1.1</v>
      </c>
      <c r="AG262" t="str">
        <v>4.10.14</v>
      </c>
      <c r="AT262" t="s">
        <v>4485</v>
      </c>
      <c r="AU262" t="s">
        <v>4486</v>
      </c>
      <c r="AV262" t="s">
        <v>1828</v>
      </c>
      <c r="KO262" t="s">
        <v>4487</v>
      </c>
      <c r="KR262" s="4" t="s">
        <v>4488</v>
      </c>
    </row>
    <row r="263" spans="22:304">
      <c r="V263" t="s">
        <v>4489</v>
      </c>
      <c r="W263" t="s">
        <v>4490</v>
      </c>
      <c r="X263" s="4" t="str">
        <f t="shared" si="10"/>
        <v>RM0171-Recycled post-consumer ethylene vinyl acetate</v>
      </c>
      <c r="AB263" t="str">
        <v>5.1.2</v>
      </c>
      <c r="AG263" t="str">
        <v>5.1.1</v>
      </c>
      <c r="AT263" t="s">
        <v>4491</v>
      </c>
      <c r="AU263" t="s">
        <v>4492</v>
      </c>
      <c r="AV263" t="s">
        <v>1828</v>
      </c>
      <c r="KO263" t="s">
        <v>4493</v>
      </c>
      <c r="KR263" s="4" t="s">
        <v>4494</v>
      </c>
    </row>
    <row r="264" spans="22:304">
      <c r="V264" t="s">
        <v>4495</v>
      </c>
      <c r="W264" t="s">
        <v>4496</v>
      </c>
      <c r="X264" s="4" t="str">
        <f t="shared" si="10"/>
        <v>RM0172-Latex</v>
      </c>
      <c r="AB264" t="str">
        <v>5.2.1</v>
      </c>
      <c r="AG264" t="str">
        <v>5.1.2</v>
      </c>
      <c r="AT264" t="s">
        <v>4497</v>
      </c>
      <c r="AU264" t="s">
        <v>4492</v>
      </c>
      <c r="AV264" t="s">
        <v>1828</v>
      </c>
      <c r="KO264" t="s">
        <v>4498</v>
      </c>
      <c r="KP264" t="s">
        <v>4499</v>
      </c>
      <c r="KQ264" t="s">
        <v>4500</v>
      </c>
      <c r="KR264" s="4" t="s">
        <v>4501</v>
      </c>
    </row>
    <row r="265" spans="22:304">
      <c r="V265" t="s">
        <v>4502</v>
      </c>
      <c r="W265" t="s">
        <v>4503</v>
      </c>
      <c r="X265" s="4" t="str">
        <f t="shared" si="10"/>
        <v>RM0173-In-conversion latex</v>
      </c>
      <c r="AB265" t="str">
        <v>5.2.2</v>
      </c>
      <c r="AG265" t="str">
        <v>5.2.1</v>
      </c>
      <c r="AT265" t="s">
        <v>4504</v>
      </c>
      <c r="AU265" t="s">
        <v>4505</v>
      </c>
      <c r="AV265" t="s">
        <v>1828</v>
      </c>
      <c r="KO265" t="s">
        <v>4506</v>
      </c>
      <c r="KR265" s="4" t="s">
        <v>4507</v>
      </c>
    </row>
    <row r="266" spans="22:304">
      <c r="V266" t="s">
        <v>4508</v>
      </c>
      <c r="W266" t="s">
        <v>4509</v>
      </c>
      <c r="X266" s="4" t="str">
        <f t="shared" si="10"/>
        <v>RM0174-Organic latex</v>
      </c>
      <c r="AB266" t="str">
        <v>5.2.3</v>
      </c>
      <c r="AG266" t="str">
        <v>5.2.2</v>
      </c>
      <c r="AT266" t="s">
        <v>4510</v>
      </c>
      <c r="AU266" t="s">
        <v>4511</v>
      </c>
      <c r="AV266" t="s">
        <v>1828</v>
      </c>
      <c r="KO266" t="s">
        <v>4512</v>
      </c>
      <c r="KR266" s="4" t="s">
        <v>4513</v>
      </c>
    </row>
    <row r="267" spans="22:304">
      <c r="V267" t="s">
        <v>4514</v>
      </c>
      <c r="W267" t="s">
        <v>4515</v>
      </c>
      <c r="X267" s="4" t="str">
        <f t="shared" si="10"/>
        <v>RM0175-Recycled pre/post-consumer latex</v>
      </c>
      <c r="AB267" t="str">
        <v>5.2.4</v>
      </c>
      <c r="AG267" t="str">
        <v>5.2.3</v>
      </c>
      <c r="AT267" t="s">
        <v>4516</v>
      </c>
      <c r="AU267" t="s">
        <v>4517</v>
      </c>
      <c r="AV267" t="s">
        <v>1828</v>
      </c>
      <c r="KO267" t="s">
        <v>4518</v>
      </c>
      <c r="KQ267" t="s">
        <v>4519</v>
      </c>
      <c r="KR267" s="4" t="s">
        <v>4520</v>
      </c>
    </row>
    <row r="268" spans="22:304">
      <c r="V268" t="s">
        <v>4521</v>
      </c>
      <c r="W268" t="s">
        <v>4522</v>
      </c>
      <c r="X268" s="4" t="str">
        <f t="shared" si="10"/>
        <v>RM0176-Recycled pre-consumer latex</v>
      </c>
      <c r="AB268" t="str">
        <v>5.2.5</v>
      </c>
      <c r="AG268" t="str">
        <v>5.2.4</v>
      </c>
      <c r="AT268" t="s">
        <v>2363</v>
      </c>
      <c r="AU268" t="s">
        <v>1828</v>
      </c>
      <c r="AV268" t="s">
        <v>1828</v>
      </c>
      <c r="KO268" t="s">
        <v>4523</v>
      </c>
      <c r="KR268" s="4" t="s">
        <v>4524</v>
      </c>
    </row>
    <row r="269" spans="22:304">
      <c r="V269" t="s">
        <v>4525</v>
      </c>
      <c r="W269" t="s">
        <v>4526</v>
      </c>
      <c r="X269" s="4" t="str">
        <f t="shared" si="10"/>
        <v>RM0177-Recycled post-consumer latex</v>
      </c>
      <c r="AB269" t="str">
        <v>5.2.6</v>
      </c>
      <c r="AG269" t="str">
        <v>5.2.5</v>
      </c>
      <c r="AT269" t="s">
        <v>4527</v>
      </c>
      <c r="AU269" t="s">
        <v>4528</v>
      </c>
      <c r="AV269" t="s">
        <v>1829</v>
      </c>
      <c r="KO269" t="s">
        <v>4529</v>
      </c>
      <c r="KR269" s="4" t="s">
        <v>4530</v>
      </c>
    </row>
    <row r="270" spans="22:304">
      <c r="V270" t="s">
        <v>4531</v>
      </c>
      <c r="W270" t="s">
        <v>4532</v>
      </c>
      <c r="X270" s="4" t="str">
        <f t="shared" si="10"/>
        <v>RM0424-Recycled pre-consumer organic latex</v>
      </c>
      <c r="AB270" t="str">
        <v>5.2.14</v>
      </c>
      <c r="AG270" t="str">
        <v>5.2.6</v>
      </c>
      <c r="AT270" t="s">
        <v>4533</v>
      </c>
      <c r="AU270" t="s">
        <v>4534</v>
      </c>
      <c r="AV270" t="s">
        <v>1829</v>
      </c>
      <c r="KO270" t="s">
        <v>4535</v>
      </c>
      <c r="KQ270" t="s">
        <v>4536</v>
      </c>
      <c r="KR270" s="4" t="s">
        <v>4537</v>
      </c>
    </row>
    <row r="271" spans="22:304">
      <c r="V271" t="s">
        <v>4538</v>
      </c>
      <c r="W271" t="s">
        <v>4539</v>
      </c>
      <c r="X271" s="4" t="str">
        <f t="shared" si="10"/>
        <v>RM0178-Modarcylic</v>
      </c>
      <c r="AB271" t="str">
        <v>5.2.15</v>
      </c>
      <c r="AG271" t="str">
        <v>5.2.14</v>
      </c>
      <c r="AT271" t="s">
        <v>4540</v>
      </c>
      <c r="AU271" t="s">
        <v>4541</v>
      </c>
      <c r="AV271" t="s">
        <v>1829</v>
      </c>
      <c r="KO271" t="s">
        <v>4542</v>
      </c>
      <c r="KR271" s="4" t="s">
        <v>4543</v>
      </c>
    </row>
    <row r="272" spans="22:304">
      <c r="V272" t="s">
        <v>4544</v>
      </c>
      <c r="W272" t="s">
        <v>4545</v>
      </c>
      <c r="X272" s="4" t="str">
        <f t="shared" si="10"/>
        <v>RM0179-Recycled pre/post-consumer modarcylic</v>
      </c>
      <c r="AB272" t="str">
        <v>5.2.16</v>
      </c>
      <c r="AG272" t="str">
        <v>5.2.15</v>
      </c>
      <c r="AT272" t="s">
        <v>4546</v>
      </c>
      <c r="AU272" t="s">
        <v>4547</v>
      </c>
      <c r="AV272" t="s">
        <v>1829</v>
      </c>
      <c r="KO272" t="s">
        <v>4548</v>
      </c>
      <c r="KP272" t="s">
        <v>4549</v>
      </c>
      <c r="KQ272" t="s">
        <v>4550</v>
      </c>
      <c r="KR272" s="4" t="s">
        <v>4551</v>
      </c>
    </row>
    <row r="273" spans="22:304">
      <c r="V273" t="s">
        <v>4552</v>
      </c>
      <c r="W273" t="s">
        <v>4553</v>
      </c>
      <c r="X273" s="4" t="str">
        <f t="shared" si="10"/>
        <v>RM0180-Recycled pre-consumer modarcylic</v>
      </c>
      <c r="AB273" t="str">
        <v>5.2.17</v>
      </c>
      <c r="AG273" t="str">
        <v>5.2.16</v>
      </c>
      <c r="AT273" t="s">
        <v>4554</v>
      </c>
      <c r="AU273" t="s">
        <v>4555</v>
      </c>
      <c r="AV273" t="s">
        <v>1829</v>
      </c>
      <c r="KO273" t="s">
        <v>4556</v>
      </c>
      <c r="KR273" s="4" t="s">
        <v>4557</v>
      </c>
    </row>
    <row r="274" spans="22:304">
      <c r="V274" t="s">
        <v>4558</v>
      </c>
      <c r="W274" t="s">
        <v>4559</v>
      </c>
      <c r="X274" s="4" t="str">
        <f t="shared" si="10"/>
        <v>RM0181-Recycled post-consumer modarcylic</v>
      </c>
      <c r="AB274" t="str">
        <v>5.3.1</v>
      </c>
      <c r="AG274" t="str">
        <v>5.2.17</v>
      </c>
      <c r="AT274" t="s">
        <v>4560</v>
      </c>
      <c r="AU274" t="s">
        <v>4561</v>
      </c>
      <c r="AV274" t="s">
        <v>1829</v>
      </c>
      <c r="KO274" t="s">
        <v>4562</v>
      </c>
      <c r="KQ274" t="s">
        <v>4563</v>
      </c>
      <c r="KR274" s="4" t="s">
        <v>4564</v>
      </c>
    </row>
    <row r="275" spans="22:304">
      <c r="V275" t="s">
        <v>4565</v>
      </c>
      <c r="W275" t="s">
        <v>4566</v>
      </c>
      <c r="X275" s="4" t="str">
        <f t="shared" si="10"/>
        <v>RM0182-Polyamide (nylon)</v>
      </c>
      <c r="AB275" t="str">
        <v>5.3.2</v>
      </c>
      <c r="AG275" t="str">
        <v>5.3.1</v>
      </c>
      <c r="AT275" t="s">
        <v>4567</v>
      </c>
      <c r="AU275" t="s">
        <v>4568</v>
      </c>
      <c r="AV275" t="s">
        <v>1829</v>
      </c>
      <c r="KO275" t="s">
        <v>4569</v>
      </c>
      <c r="KR275" s="4" t="s">
        <v>4570</v>
      </c>
    </row>
    <row r="276" spans="22:304">
      <c r="V276" t="s">
        <v>4571</v>
      </c>
      <c r="W276" t="s">
        <v>4572</v>
      </c>
      <c r="X276" s="4" t="str">
        <f t="shared" si="10"/>
        <v>RM0183-Recycled pre/post-consumer polyamide (nylon)</v>
      </c>
      <c r="AB276" t="str">
        <v>5.3.3</v>
      </c>
      <c r="AG276" t="str">
        <v>5.3.2</v>
      </c>
      <c r="AT276" t="s">
        <v>4573</v>
      </c>
      <c r="AU276" t="s">
        <v>4574</v>
      </c>
      <c r="AV276" t="s">
        <v>1829</v>
      </c>
      <c r="KO276" t="s">
        <v>4575</v>
      </c>
      <c r="KP276" t="s">
        <v>4576</v>
      </c>
      <c r="KQ276" t="s">
        <v>4577</v>
      </c>
      <c r="KR276" s="4" t="s">
        <v>4578</v>
      </c>
    </row>
    <row r="277" spans="22:304">
      <c r="V277" t="s">
        <v>4579</v>
      </c>
      <c r="W277" t="s">
        <v>4580</v>
      </c>
      <c r="X277" s="4" t="str">
        <f t="shared" si="10"/>
        <v>RM0184-Recycled pre-consumer polyamide (nylon)</v>
      </c>
      <c r="AB277" t="str">
        <v>5.3.4</v>
      </c>
      <c r="AG277" t="str">
        <v>5.3.3</v>
      </c>
      <c r="AT277" t="s">
        <v>4581</v>
      </c>
      <c r="AU277" t="s">
        <v>4582</v>
      </c>
      <c r="AV277" t="s">
        <v>1829</v>
      </c>
      <c r="KO277" t="s">
        <v>4583</v>
      </c>
      <c r="KR277" s="4" t="s">
        <v>4584</v>
      </c>
    </row>
    <row r="278" spans="22:304">
      <c r="V278" t="s">
        <v>4585</v>
      </c>
      <c r="W278" t="s">
        <v>4586</v>
      </c>
      <c r="X278" s="4" t="str">
        <f t="shared" si="10"/>
        <v>RM0185-Recycled post-consumer polyamide (nylon)</v>
      </c>
      <c r="AB278" t="str">
        <v>5.3.6</v>
      </c>
      <c r="AG278" t="str">
        <v>5.3.4</v>
      </c>
      <c r="AT278" t="s">
        <v>4587</v>
      </c>
      <c r="AU278" t="s">
        <v>4588</v>
      </c>
      <c r="AV278" t="s">
        <v>1829</v>
      </c>
      <c r="KO278" t="s">
        <v>4589</v>
      </c>
      <c r="KR278" s="4" t="s">
        <v>4590</v>
      </c>
    </row>
    <row r="279" spans="22:304">
      <c r="V279" t="s">
        <v>4591</v>
      </c>
      <c r="W279" t="s">
        <v>4592</v>
      </c>
      <c r="X279" s="4" t="str">
        <f t="shared" si="10"/>
        <v>RM0310-Recycled pre-consumer polyamide (nylon) - VR2</v>
      </c>
      <c r="AB279" t="str">
        <v>5.3.8</v>
      </c>
      <c r="AG279" t="str">
        <v>5.3.6</v>
      </c>
      <c r="AT279" t="s">
        <v>4593</v>
      </c>
      <c r="AU279" t="s">
        <v>4594</v>
      </c>
      <c r="AV279" t="s">
        <v>1829</v>
      </c>
      <c r="KO279" t="s">
        <v>4595</v>
      </c>
      <c r="KR279" s="4" t="s">
        <v>4596</v>
      </c>
    </row>
    <row r="280" spans="22:304">
      <c r="V280" t="s">
        <v>4597</v>
      </c>
      <c r="W280" t="s">
        <v>4598</v>
      </c>
      <c r="X280" s="4" t="str">
        <f t="shared" si="10"/>
        <v>RM0311-Recycled post-consumer polyamide (nylon) - VR2</v>
      </c>
      <c r="AB280" t="str">
        <v>5.3.9</v>
      </c>
      <c r="AG280" t="str">
        <v>5.3.8</v>
      </c>
      <c r="AT280" t="s">
        <v>4599</v>
      </c>
      <c r="AU280" t="s">
        <v>4600</v>
      </c>
      <c r="AV280" t="s">
        <v>1829</v>
      </c>
      <c r="KO280" t="s">
        <v>4601</v>
      </c>
      <c r="KR280" s="4" t="s">
        <v>4602</v>
      </c>
    </row>
    <row r="281" spans="22:304">
      <c r="V281" t="s">
        <v>4603</v>
      </c>
      <c r="W281" t="s">
        <v>4604</v>
      </c>
      <c r="X281" s="4" t="str">
        <f t="shared" si="10"/>
        <v>RM0386-Polybutylene Terepthalate (PBT)</v>
      </c>
      <c r="AB281" t="str">
        <v>5.3.10</v>
      </c>
      <c r="AG281" t="str">
        <v>5.3.9</v>
      </c>
      <c r="AT281" t="s">
        <v>4605</v>
      </c>
      <c r="AU281" t="s">
        <v>4606</v>
      </c>
      <c r="AV281" t="s">
        <v>1829</v>
      </c>
      <c r="KO281" t="s">
        <v>4607</v>
      </c>
      <c r="KR281" s="4" t="s">
        <v>4608</v>
      </c>
    </row>
    <row r="282" spans="22:304">
      <c r="V282" t="s">
        <v>4609</v>
      </c>
      <c r="W282" t="s">
        <v>4610</v>
      </c>
      <c r="X282" s="4" t="str">
        <f t="shared" si="10"/>
        <v>RM0388-Recycled pre/post-consumer polybutylene terephthalate (PBT)</v>
      </c>
      <c r="AB282" t="str">
        <v>5.3.11</v>
      </c>
      <c r="AG282" t="str">
        <v>5.3.10</v>
      </c>
      <c r="AT282" t="s">
        <v>4611</v>
      </c>
      <c r="AU282" t="s">
        <v>4612</v>
      </c>
      <c r="AV282" t="s">
        <v>1829</v>
      </c>
      <c r="KO282" t="s">
        <v>4613</v>
      </c>
      <c r="KR282" s="4" t="s">
        <v>4614</v>
      </c>
    </row>
    <row r="283" spans="22:304">
      <c r="V283" t="s">
        <v>4615</v>
      </c>
      <c r="W283" t="s">
        <v>4616</v>
      </c>
      <c r="X283" s="4" t="str">
        <f t="shared" si="10"/>
        <v>RM0389-Recycled pre-consumer polybutylene terephthalate (PBT)</v>
      </c>
      <c r="AB283" t="str">
        <v>5.3.12</v>
      </c>
      <c r="AG283" t="str">
        <v>5.3.11</v>
      </c>
      <c r="AT283" t="s">
        <v>4617</v>
      </c>
      <c r="AU283" t="s">
        <v>4618</v>
      </c>
      <c r="AV283" t="s">
        <v>1829</v>
      </c>
      <c r="KO283" t="s">
        <v>4619</v>
      </c>
      <c r="KR283" s="4" t="s">
        <v>4620</v>
      </c>
    </row>
    <row r="284" spans="22:304">
      <c r="V284" t="s">
        <v>4621</v>
      </c>
      <c r="W284" t="s">
        <v>4622</v>
      </c>
      <c r="X284" s="4" t="str">
        <f t="shared" si="10"/>
        <v>RM0390-Recycled post-consumer polybutylene terephthalate (PBT)</v>
      </c>
      <c r="AB284" t="str">
        <v>5.3.13</v>
      </c>
      <c r="AG284" t="str">
        <v>5.3.12</v>
      </c>
      <c r="AT284" t="s">
        <v>4623</v>
      </c>
      <c r="AU284" t="s">
        <v>4624</v>
      </c>
      <c r="AV284" t="s">
        <v>1829</v>
      </c>
      <c r="KO284" t="s">
        <v>4625</v>
      </c>
      <c r="KR284" s="4" t="s">
        <v>4626</v>
      </c>
    </row>
    <row r="285" spans="22:304">
      <c r="V285" t="s">
        <v>4627</v>
      </c>
      <c r="W285" t="s">
        <v>4628</v>
      </c>
      <c r="X285" s="4" t="str">
        <f t="shared" si="10"/>
        <v>RM0391-Recycled pre-consumer polybutylene terephthalate (PBT) - VR2</v>
      </c>
      <c r="AB285" t="str">
        <v>5.3.14</v>
      </c>
      <c r="AG285" t="str">
        <v>5.3.13</v>
      </c>
      <c r="AT285" t="s">
        <v>4629</v>
      </c>
      <c r="AU285" t="s">
        <v>4630</v>
      </c>
      <c r="AV285" t="s">
        <v>1829</v>
      </c>
      <c r="KO285" t="s">
        <v>4631</v>
      </c>
      <c r="KQ285" t="s">
        <v>4632</v>
      </c>
      <c r="KR285" s="4" t="s">
        <v>4633</v>
      </c>
    </row>
    <row r="286" spans="22:304">
      <c r="V286" t="s">
        <v>4634</v>
      </c>
      <c r="W286" t="s">
        <v>4635</v>
      </c>
      <c r="X286" s="4" t="str">
        <f t="shared" si="10"/>
        <v>RM0392-Recycled post-consumer polybutylene terephthalate (PBT) - VR2</v>
      </c>
      <c r="AB286" t="str">
        <v>5.3.15</v>
      </c>
      <c r="AG286" t="str">
        <v>5.3.14</v>
      </c>
      <c r="AT286" t="s">
        <v>4636</v>
      </c>
      <c r="AU286" t="s">
        <v>4637</v>
      </c>
      <c r="AV286" t="s">
        <v>1829</v>
      </c>
      <c r="KO286" t="s">
        <v>4638</v>
      </c>
      <c r="KQ286" t="s">
        <v>4639</v>
      </c>
      <c r="KR286" s="4" t="s">
        <v>4640</v>
      </c>
    </row>
    <row r="287" spans="22:304">
      <c r="V287" t="s">
        <v>4641</v>
      </c>
      <c r="W287" t="s">
        <v>4642</v>
      </c>
      <c r="X287" s="4" t="str">
        <f t="shared" si="10"/>
        <v xml:space="preserve">RM0272-Polycarbonate (PC) </v>
      </c>
      <c r="AB287" t="str">
        <v>5.4.1</v>
      </c>
      <c r="AG287" t="str">
        <v>5.3.15</v>
      </c>
      <c r="AT287" t="s">
        <v>4643</v>
      </c>
      <c r="AU287" t="s">
        <v>4644</v>
      </c>
      <c r="AV287" t="s">
        <v>1829</v>
      </c>
      <c r="KO287" t="s">
        <v>4645</v>
      </c>
      <c r="KR287" s="4" t="s">
        <v>4646</v>
      </c>
    </row>
    <row r="288" spans="22:304">
      <c r="V288" t="s">
        <v>4647</v>
      </c>
      <c r="W288" t="s">
        <v>4648</v>
      </c>
      <c r="X288" s="4" t="str">
        <f t="shared" si="10"/>
        <v xml:space="preserve">RM0273-Recycled pre/post-consumer polycarbonate (PC) </v>
      </c>
      <c r="AB288" t="str">
        <v>5.4.2</v>
      </c>
      <c r="AG288" t="str">
        <v>5.4.1</v>
      </c>
      <c r="AT288" t="s">
        <v>4649</v>
      </c>
      <c r="AU288" t="s">
        <v>4650</v>
      </c>
      <c r="AV288" t="s">
        <v>1829</v>
      </c>
      <c r="KO288" t="s">
        <v>4651</v>
      </c>
      <c r="KR288" s="4" t="s">
        <v>4652</v>
      </c>
    </row>
    <row r="289" spans="22:304">
      <c r="V289" t="s">
        <v>4653</v>
      </c>
      <c r="W289" t="s">
        <v>4654</v>
      </c>
      <c r="X289" s="4" t="str">
        <f t="shared" si="10"/>
        <v xml:space="preserve">RM0274-Recycled pre-consumer polycarbonate (PC) </v>
      </c>
      <c r="AB289" t="str">
        <v>5.4.3</v>
      </c>
      <c r="AG289" t="str">
        <v>5.4.2</v>
      </c>
      <c r="AT289" t="s">
        <v>4655</v>
      </c>
      <c r="AU289" t="s">
        <v>4656</v>
      </c>
      <c r="AV289" t="s">
        <v>1829</v>
      </c>
      <c r="KO289" t="s">
        <v>4657</v>
      </c>
      <c r="KR289" s="4" t="s">
        <v>4658</v>
      </c>
    </row>
    <row r="290" spans="22:304">
      <c r="V290" t="s">
        <v>4659</v>
      </c>
      <c r="W290" t="s">
        <v>4660</v>
      </c>
      <c r="X290" s="4" t="str">
        <f t="shared" si="10"/>
        <v xml:space="preserve">RM0275-Recycled post-consumer polycarbonate (PC) </v>
      </c>
      <c r="AB290" t="str">
        <v>5.4.4</v>
      </c>
      <c r="AG290" t="str">
        <v>5.4.3</v>
      </c>
      <c r="AT290" t="s">
        <v>4661</v>
      </c>
      <c r="AU290" t="s">
        <v>4662</v>
      </c>
      <c r="AV290" t="s">
        <v>1829</v>
      </c>
      <c r="KO290" t="s">
        <v>4663</v>
      </c>
      <c r="KR290" s="4" t="s">
        <v>4664</v>
      </c>
    </row>
    <row r="291" spans="22:304">
      <c r="V291" t="s">
        <v>4665</v>
      </c>
      <c r="W291" t="s">
        <v>4666</v>
      </c>
      <c r="X291" s="4" t="str">
        <f t="shared" si="10"/>
        <v>RM0276-Polycarbonate-acrylonitrile butadiene styrene (PC-ABS)</v>
      </c>
      <c r="AB291" t="str">
        <v>5.4.5</v>
      </c>
      <c r="AG291" t="str">
        <v>5.4.4</v>
      </c>
      <c r="AT291" t="s">
        <v>4667</v>
      </c>
      <c r="AU291" t="s">
        <v>4668</v>
      </c>
      <c r="AV291" t="s">
        <v>1829</v>
      </c>
      <c r="KO291" t="s">
        <v>4669</v>
      </c>
      <c r="KQ291" t="s">
        <v>4670</v>
      </c>
      <c r="KR291" s="4" t="s">
        <v>4671</v>
      </c>
    </row>
    <row r="292" spans="22:304">
      <c r="V292" t="s">
        <v>4672</v>
      </c>
      <c r="W292" t="s">
        <v>4673</v>
      </c>
      <c r="X292" s="4" t="str">
        <f t="shared" si="10"/>
        <v>RM0277-Recycled pre/post-consumer polycarbonate-acrylonitrile butadiene styrene (PC-ABS)</v>
      </c>
      <c r="AB292" t="str">
        <v>5.4.7</v>
      </c>
      <c r="AG292" t="str">
        <v>5.4.5</v>
      </c>
      <c r="AT292" t="s">
        <v>4674</v>
      </c>
      <c r="AU292" t="s">
        <v>4675</v>
      </c>
      <c r="AV292" t="s">
        <v>1829</v>
      </c>
      <c r="KO292" t="s">
        <v>4676</v>
      </c>
      <c r="KR292" s="4" t="s">
        <v>4677</v>
      </c>
    </row>
    <row r="293" spans="22:304">
      <c r="V293" t="s">
        <v>4678</v>
      </c>
      <c r="W293" t="s">
        <v>4679</v>
      </c>
      <c r="X293" s="4" t="str">
        <f t="shared" si="10"/>
        <v>RM0278-Recycled pre-consumer polycarbonate-acrylonitrile butadiene styrene (PC-ABS)</v>
      </c>
      <c r="AB293" t="str">
        <v>5.4.8</v>
      </c>
      <c r="AG293" t="str">
        <v>5.4.7</v>
      </c>
      <c r="AT293" t="s">
        <v>4680</v>
      </c>
      <c r="AU293" t="s">
        <v>4681</v>
      </c>
      <c r="AV293" t="s">
        <v>1829</v>
      </c>
      <c r="KO293" t="s">
        <v>4682</v>
      </c>
      <c r="KR293" s="4" t="s">
        <v>4683</v>
      </c>
    </row>
    <row r="294" spans="22:304">
      <c r="V294" t="s">
        <v>4684</v>
      </c>
      <c r="W294" t="s">
        <v>4685</v>
      </c>
      <c r="X294" s="4" t="str">
        <f t="shared" si="10"/>
        <v>RM0279-Recycled post-consumer polycarbonate-acrylonitrile butadiene styrene (PC-ABS)</v>
      </c>
      <c r="AB294" t="str">
        <v>5.4.9</v>
      </c>
      <c r="AG294" t="str">
        <v>5.4.8</v>
      </c>
      <c r="AT294" t="s">
        <v>4686</v>
      </c>
      <c r="AU294" t="s">
        <v>4687</v>
      </c>
      <c r="AV294" t="s">
        <v>1829</v>
      </c>
      <c r="KO294" t="s">
        <v>4688</v>
      </c>
      <c r="KR294" s="4" t="s">
        <v>4689</v>
      </c>
    </row>
    <row r="295" spans="22:304">
      <c r="V295" t="s">
        <v>4690</v>
      </c>
      <c r="W295" t="s">
        <v>4691</v>
      </c>
      <c r="X295" s="4" t="str">
        <f t="shared" si="10"/>
        <v>RM0186-Polyester</v>
      </c>
      <c r="AB295" t="str">
        <v>5.4.10</v>
      </c>
      <c r="AG295" t="str">
        <v>5.4.9</v>
      </c>
      <c r="AT295" t="s">
        <v>4692</v>
      </c>
      <c r="AU295" t="s">
        <v>4693</v>
      </c>
      <c r="AV295" t="s">
        <v>1829</v>
      </c>
      <c r="KO295" t="s">
        <v>4694</v>
      </c>
      <c r="KR295" s="4" t="s">
        <v>4695</v>
      </c>
    </row>
    <row r="296" spans="22:304">
      <c r="V296" t="s">
        <v>4696</v>
      </c>
      <c r="W296" t="s">
        <v>4697</v>
      </c>
      <c r="X296" s="4" t="str">
        <f t="shared" si="10"/>
        <v>RM0187-Recycled pre/post-consumer polyester</v>
      </c>
      <c r="AB296" t="str">
        <v>5.4.11</v>
      </c>
      <c r="AG296" t="str">
        <v>5.4.10</v>
      </c>
      <c r="AT296" t="s">
        <v>4698</v>
      </c>
      <c r="AU296" t="s">
        <v>4699</v>
      </c>
      <c r="AV296" t="s">
        <v>1829</v>
      </c>
      <c r="KO296" t="s">
        <v>4700</v>
      </c>
      <c r="KR296" s="4" t="s">
        <v>4701</v>
      </c>
    </row>
    <row r="297" spans="22:304">
      <c r="V297" t="s">
        <v>4702</v>
      </c>
      <c r="W297" t="s">
        <v>4703</v>
      </c>
      <c r="X297" s="4" t="str">
        <f t="shared" si="10"/>
        <v>RM0188-Recycled pre-consumer polyester</v>
      </c>
      <c r="AB297" t="str">
        <v>5.4.12</v>
      </c>
      <c r="AG297" t="str">
        <v>5.4.11</v>
      </c>
      <c r="AT297" t="s">
        <v>4704</v>
      </c>
      <c r="AU297" t="s">
        <v>4705</v>
      </c>
      <c r="AV297" t="s">
        <v>1829</v>
      </c>
      <c r="KO297" t="s">
        <v>4706</v>
      </c>
      <c r="KR297" s="4" t="s">
        <v>4707</v>
      </c>
    </row>
    <row r="298" spans="22:304">
      <c r="V298" t="s">
        <v>4708</v>
      </c>
      <c r="W298" t="s">
        <v>4709</v>
      </c>
      <c r="X298" s="4" t="str">
        <f t="shared" si="10"/>
        <v>RM0189-Recycled post-consumer polyester</v>
      </c>
      <c r="AB298" t="str">
        <v>5.4.13</v>
      </c>
      <c r="AG298" t="str">
        <v>5.4.12</v>
      </c>
      <c r="AT298" t="s">
        <v>4710</v>
      </c>
      <c r="AU298" t="s">
        <v>4711</v>
      </c>
      <c r="AV298" t="s">
        <v>1829</v>
      </c>
      <c r="KO298" t="s">
        <v>4712</v>
      </c>
      <c r="KR298" s="4" t="s">
        <v>4713</v>
      </c>
    </row>
    <row r="299" spans="22:304">
      <c r="V299" t="s">
        <v>4714</v>
      </c>
      <c r="W299" t="s">
        <v>4715</v>
      </c>
      <c r="X299" s="4" t="str">
        <f t="shared" si="10"/>
        <v>RM0312-Recycled pre-consumer polyester - VR2</v>
      </c>
      <c r="AB299" t="str">
        <v>5.4.14</v>
      </c>
      <c r="AG299" t="str">
        <v>5.4.13</v>
      </c>
      <c r="AT299" t="s">
        <v>4716</v>
      </c>
      <c r="AU299" t="s">
        <v>4717</v>
      </c>
      <c r="AV299" t="s">
        <v>1829</v>
      </c>
      <c r="KO299" t="s">
        <v>4718</v>
      </c>
      <c r="KR299" s="4" t="s">
        <v>4719</v>
      </c>
    </row>
    <row r="300" spans="22:304">
      <c r="V300" t="s">
        <v>4720</v>
      </c>
      <c r="W300" t="s">
        <v>4721</v>
      </c>
      <c r="X300" s="4" t="str">
        <f t="shared" si="10"/>
        <v>RM0313-Recycled post-consumer polyester - VR2</v>
      </c>
      <c r="AB300" t="str">
        <v>5.5.1</v>
      </c>
      <c r="AG300" t="str">
        <v>5.4.14</v>
      </c>
      <c r="AT300" t="s">
        <v>4722</v>
      </c>
      <c r="AU300" t="s">
        <v>4723</v>
      </c>
      <c r="AV300" t="s">
        <v>1829</v>
      </c>
      <c r="KO300" t="s">
        <v>4724</v>
      </c>
      <c r="KR300" s="4" t="s">
        <v>4725</v>
      </c>
    </row>
    <row r="301" spans="22:304">
      <c r="V301" t="s">
        <v>4726</v>
      </c>
      <c r="W301" t="s">
        <v>4727</v>
      </c>
      <c r="X301" s="4" t="str">
        <f t="shared" si="10"/>
        <v>RM0190-Polyethylene</v>
      </c>
      <c r="AB301" t="str">
        <v>5.5.2</v>
      </c>
      <c r="AG301" t="str">
        <v>5.5.1</v>
      </c>
      <c r="AT301" t="s">
        <v>2377</v>
      </c>
      <c r="AU301" t="s">
        <v>1829</v>
      </c>
      <c r="AV301" t="s">
        <v>1829</v>
      </c>
      <c r="KO301" t="s">
        <v>4728</v>
      </c>
      <c r="KR301" s="4" t="s">
        <v>4729</v>
      </c>
    </row>
    <row r="302" spans="22:304">
      <c r="V302" t="s">
        <v>4730</v>
      </c>
      <c r="W302" t="s">
        <v>4731</v>
      </c>
      <c r="X302" s="4" t="str">
        <f t="shared" si="10"/>
        <v>RM0191-Recycled pre/post-consumer Polyethylene</v>
      </c>
      <c r="AB302" t="str">
        <v>5.5.3</v>
      </c>
      <c r="AG302" t="str">
        <v>5.5.2</v>
      </c>
      <c r="AT302" t="s">
        <v>4732</v>
      </c>
      <c r="AU302" t="s">
        <v>4733</v>
      </c>
      <c r="AV302" t="s">
        <v>1830</v>
      </c>
      <c r="KO302" t="s">
        <v>4734</v>
      </c>
      <c r="KR302" s="4" t="s">
        <v>4735</v>
      </c>
    </row>
    <row r="303" spans="22:304">
      <c r="V303" t="s">
        <v>4736</v>
      </c>
      <c r="W303" t="s">
        <v>4737</v>
      </c>
      <c r="X303" s="4" t="str">
        <f t="shared" si="10"/>
        <v>RM0192-Recycled pre-consumer Polyethylene</v>
      </c>
      <c r="AB303" t="str">
        <v>5.5.4</v>
      </c>
      <c r="AG303" t="str">
        <v>5.5.3</v>
      </c>
      <c r="AT303" t="s">
        <v>4738</v>
      </c>
      <c r="AU303" t="s">
        <v>4739</v>
      </c>
      <c r="AV303" t="s">
        <v>1830</v>
      </c>
      <c r="KO303" t="s">
        <v>4740</v>
      </c>
      <c r="KQ303" t="s">
        <v>4741</v>
      </c>
      <c r="KR303" s="4" t="s">
        <v>1941</v>
      </c>
    </row>
    <row r="304" spans="22:304">
      <c r="V304" t="s">
        <v>4742</v>
      </c>
      <c r="W304" t="s">
        <v>4743</v>
      </c>
      <c r="X304" s="4" t="str">
        <f t="shared" si="10"/>
        <v>RM0193-Recycled post-consumer Polyethylene</v>
      </c>
      <c r="AB304" t="str">
        <v>5.5.5</v>
      </c>
      <c r="AG304" t="str">
        <v>5.5.4</v>
      </c>
      <c r="AT304" t="s">
        <v>4744</v>
      </c>
      <c r="AU304" t="s">
        <v>4745</v>
      </c>
      <c r="AV304" t="s">
        <v>1830</v>
      </c>
      <c r="KO304" t="s">
        <v>4746</v>
      </c>
      <c r="KQ304" t="s">
        <v>4747</v>
      </c>
      <c r="KR304" s="4" t="s">
        <v>4748</v>
      </c>
    </row>
    <row r="305" spans="22:304">
      <c r="V305" t="s">
        <v>4749</v>
      </c>
      <c r="W305" t="s">
        <v>4750</v>
      </c>
      <c r="X305" s="4" t="str">
        <f t="shared" si="10"/>
        <v>RM0194-Polyethylene terephthalate (PET)</v>
      </c>
      <c r="AB305" t="str">
        <v>5.5.6</v>
      </c>
      <c r="AG305" t="str">
        <v>5.5.5</v>
      </c>
      <c r="AT305" t="s">
        <v>4751</v>
      </c>
      <c r="AU305" t="s">
        <v>4752</v>
      </c>
      <c r="AV305" t="s">
        <v>1830</v>
      </c>
      <c r="KO305" t="s">
        <v>4753</v>
      </c>
      <c r="KQ305" t="s">
        <v>4754</v>
      </c>
      <c r="KR305" s="4" t="s">
        <v>4755</v>
      </c>
    </row>
    <row r="306" spans="22:304">
      <c r="V306" t="s">
        <v>4756</v>
      </c>
      <c r="W306" t="s">
        <v>4757</v>
      </c>
      <c r="X306" s="4" t="str">
        <f t="shared" si="10"/>
        <v>RM0195-Recycled pre/post-consumer polyethylene terephthalate (PET)</v>
      </c>
      <c r="AB306" t="str">
        <v>5.6.1</v>
      </c>
      <c r="AG306" t="str">
        <v>5.5.6</v>
      </c>
      <c r="AT306" t="s">
        <v>2392</v>
      </c>
      <c r="AU306" t="s">
        <v>1830</v>
      </c>
      <c r="AV306" t="s">
        <v>1830</v>
      </c>
      <c r="KO306" t="s">
        <v>4758</v>
      </c>
      <c r="KQ306" t="s">
        <v>4759</v>
      </c>
      <c r="KR306" s="4" t="s">
        <v>4760</v>
      </c>
    </row>
    <row r="307" spans="22:304">
      <c r="V307" t="s">
        <v>4761</v>
      </c>
      <c r="W307" t="s">
        <v>4762</v>
      </c>
      <c r="X307" s="4" t="str">
        <f t="shared" si="10"/>
        <v>RM0196-Recycled pre-consumer polyethylene terephthalate (PET)</v>
      </c>
      <c r="AB307" t="str">
        <v>5.6.2</v>
      </c>
      <c r="AG307" t="str">
        <v>5.6.1</v>
      </c>
      <c r="AT307" t="s">
        <v>4763</v>
      </c>
      <c r="AU307" t="s">
        <v>4764</v>
      </c>
      <c r="AV307" t="s">
        <v>1831</v>
      </c>
      <c r="KO307" t="s">
        <v>4765</v>
      </c>
      <c r="KQ307" t="s">
        <v>4766</v>
      </c>
      <c r="KR307" s="4" t="s">
        <v>4767</v>
      </c>
    </row>
    <row r="308" spans="22:304">
      <c r="V308" t="s">
        <v>4768</v>
      </c>
      <c r="W308" t="s">
        <v>4769</v>
      </c>
      <c r="X308" s="4" t="str">
        <f t="shared" si="10"/>
        <v>RM0197-Recycled post-consumer polyethylene terephthalate (PET)</v>
      </c>
      <c r="AB308" t="str">
        <v>5.6.3</v>
      </c>
      <c r="AG308" t="str">
        <v>5.6.2</v>
      </c>
      <c r="AT308" t="s">
        <v>4770</v>
      </c>
      <c r="AU308" t="s">
        <v>4771</v>
      </c>
      <c r="AV308" t="s">
        <v>1831</v>
      </c>
      <c r="KO308" t="s">
        <v>4772</v>
      </c>
      <c r="KR308" s="4" t="s">
        <v>4773</v>
      </c>
    </row>
    <row r="309" spans="22:304">
      <c r="V309" t="s">
        <v>4774</v>
      </c>
      <c r="W309" t="s">
        <v>4775</v>
      </c>
      <c r="X309" s="4" t="str">
        <f t="shared" si="10"/>
        <v>RM0314-Recycled pre-consumer polyethylene terephthalate (PET) - VR2</v>
      </c>
      <c r="AB309" t="str">
        <v>5.6.4</v>
      </c>
      <c r="AG309" t="str">
        <v>5.6.3</v>
      </c>
      <c r="AT309" t="s">
        <v>4776</v>
      </c>
      <c r="AU309" t="s">
        <v>4777</v>
      </c>
      <c r="AV309" t="s">
        <v>1831</v>
      </c>
      <c r="KO309" t="s">
        <v>4778</v>
      </c>
      <c r="KQ309" t="s">
        <v>4779</v>
      </c>
      <c r="KR309" s="4" t="s">
        <v>4780</v>
      </c>
    </row>
    <row r="310" spans="22:304">
      <c r="V310" t="s">
        <v>4781</v>
      </c>
      <c r="W310" t="s">
        <v>4782</v>
      </c>
      <c r="X310" s="4" t="str">
        <f t="shared" si="10"/>
        <v>RM0315-Recycled post-consumer polyethylene terephthalate (PET) - VR2</v>
      </c>
      <c r="AB310" t="str">
        <v>5.6.5</v>
      </c>
      <c r="AG310" t="str">
        <v>5.6.4</v>
      </c>
      <c r="AT310" t="s">
        <v>4783</v>
      </c>
      <c r="AU310" t="s">
        <v>4784</v>
      </c>
      <c r="AV310" t="s">
        <v>1831</v>
      </c>
      <c r="KO310" t="s">
        <v>4785</v>
      </c>
      <c r="KR310" s="4" t="s">
        <v>4786</v>
      </c>
    </row>
    <row r="311" spans="22:304">
      <c r="V311" t="s">
        <v>4787</v>
      </c>
      <c r="W311" t="s">
        <v>4788</v>
      </c>
      <c r="X311" s="4" t="str">
        <f t="shared" si="10"/>
        <v>RM0198-Polylactic acid (PLA)</v>
      </c>
      <c r="AB311" t="str">
        <v>5.6.6</v>
      </c>
      <c r="AG311" t="str">
        <v>5.6.5</v>
      </c>
      <c r="AT311" t="s">
        <v>4789</v>
      </c>
      <c r="AU311" t="s">
        <v>4790</v>
      </c>
      <c r="AV311" t="s">
        <v>1831</v>
      </c>
      <c r="KO311" t="s">
        <v>4791</v>
      </c>
      <c r="KR311" s="4" t="s">
        <v>4792</v>
      </c>
    </row>
    <row r="312" spans="22:304">
      <c r="V312" t="s">
        <v>4793</v>
      </c>
      <c r="W312" t="s">
        <v>4794</v>
      </c>
      <c r="X312" s="4" t="str">
        <f t="shared" si="10"/>
        <v>RM0199-Recycled pre/post-consuer polylactic acid (PLA)</v>
      </c>
      <c r="AB312" t="str">
        <v>6.1.1</v>
      </c>
      <c r="AG312" t="str">
        <v>5.6.6</v>
      </c>
      <c r="AT312" t="s">
        <v>4795</v>
      </c>
      <c r="AU312" t="s">
        <v>4796</v>
      </c>
      <c r="AV312" t="s">
        <v>1831</v>
      </c>
      <c r="KO312" t="s">
        <v>4797</v>
      </c>
      <c r="KR312" s="4" t="s">
        <v>4798</v>
      </c>
    </row>
    <row r="313" spans="22:304">
      <c r="V313" t="s">
        <v>4799</v>
      </c>
      <c r="W313" t="s">
        <v>4800</v>
      </c>
      <c r="X313" s="4" t="str">
        <f t="shared" si="10"/>
        <v>RM0200-Recycled pre-consumer polylactic acid (PLA)</v>
      </c>
      <c r="AB313" t="str">
        <v>6.1.2</v>
      </c>
      <c r="AG313" t="str">
        <v>6.1.1</v>
      </c>
      <c r="AT313" t="s">
        <v>4801</v>
      </c>
      <c r="AU313" t="s">
        <v>4802</v>
      </c>
      <c r="AV313" t="s">
        <v>1831</v>
      </c>
      <c r="KO313" t="s">
        <v>4803</v>
      </c>
      <c r="KR313" s="4" t="s">
        <v>4804</v>
      </c>
    </row>
    <row r="314" spans="22:304">
      <c r="V314" t="s">
        <v>4805</v>
      </c>
      <c r="W314" t="s">
        <v>4806</v>
      </c>
      <c r="X314" s="4" t="str">
        <f t="shared" si="10"/>
        <v>RM0201-Recycled post-consumer polylactic acid (PLA)</v>
      </c>
      <c r="AB314" t="str">
        <v>6.1.3</v>
      </c>
      <c r="AG314" t="str">
        <v>6.1.2</v>
      </c>
      <c r="AT314" t="s">
        <v>4807</v>
      </c>
      <c r="AU314" t="s">
        <v>4808</v>
      </c>
      <c r="AV314" t="s">
        <v>1831</v>
      </c>
      <c r="KO314" t="s">
        <v>4809</v>
      </c>
      <c r="KQ314" t="s">
        <v>4810</v>
      </c>
      <c r="KR314" s="4" t="s">
        <v>4811</v>
      </c>
    </row>
    <row r="315" spans="22:304">
      <c r="V315" t="s">
        <v>4812</v>
      </c>
      <c r="W315" t="s">
        <v>4813</v>
      </c>
      <c r="X315" s="4" t="str">
        <f t="shared" si="10"/>
        <v xml:space="preserve">RM0202-Polypropylene </v>
      </c>
      <c r="AB315" t="str">
        <v>6.1.4</v>
      </c>
      <c r="AG315" t="str">
        <v>6.1.3</v>
      </c>
      <c r="AT315" t="s">
        <v>4814</v>
      </c>
      <c r="AU315" t="s">
        <v>4815</v>
      </c>
      <c r="AV315" t="s">
        <v>1832</v>
      </c>
      <c r="KO315" t="s">
        <v>4816</v>
      </c>
      <c r="KQ315" t="s">
        <v>4817</v>
      </c>
      <c r="KR315" s="4" t="s">
        <v>4818</v>
      </c>
    </row>
    <row r="316" spans="22:304">
      <c r="V316" t="s">
        <v>4819</v>
      </c>
      <c r="W316" t="s">
        <v>4820</v>
      </c>
      <c r="X316" s="4" t="str">
        <f t="shared" si="10"/>
        <v>RM0203-Recycled pre/post-consumer polypropylene</v>
      </c>
      <c r="AB316" t="str">
        <v>6.1.5</v>
      </c>
      <c r="AG316" t="str">
        <v>6.1.4</v>
      </c>
      <c r="AT316" t="s">
        <v>4821</v>
      </c>
      <c r="AU316" t="s">
        <v>4822</v>
      </c>
      <c r="AV316" t="s">
        <v>1832</v>
      </c>
      <c r="KO316" t="s">
        <v>4823</v>
      </c>
      <c r="KR316" s="4" t="s">
        <v>4824</v>
      </c>
    </row>
    <row r="317" spans="22:304">
      <c r="V317" t="s">
        <v>4825</v>
      </c>
      <c r="W317" t="s">
        <v>4826</v>
      </c>
      <c r="X317" s="4" t="str">
        <f t="shared" si="10"/>
        <v>RM0204-Recycled pre-consumer polypropylene</v>
      </c>
      <c r="AB317" t="str">
        <v>6.2.1</v>
      </c>
      <c r="AG317" t="str">
        <v>6.1.5</v>
      </c>
      <c r="AT317" t="s">
        <v>4827</v>
      </c>
      <c r="AU317" t="s">
        <v>3507</v>
      </c>
      <c r="AV317" t="s">
        <v>1832</v>
      </c>
      <c r="KO317" t="s">
        <v>4828</v>
      </c>
      <c r="KR317" s="4" t="s">
        <v>4829</v>
      </c>
    </row>
    <row r="318" spans="22:304">
      <c r="V318" t="s">
        <v>4830</v>
      </c>
      <c r="W318" t="s">
        <v>4831</v>
      </c>
      <c r="X318" s="4" t="str">
        <f t="shared" si="10"/>
        <v>RM0205-Recycled post-consumer polypropylene</v>
      </c>
      <c r="AB318" t="str">
        <v>6.3.2</v>
      </c>
      <c r="AG318" t="str">
        <v>6.2.1</v>
      </c>
      <c r="AT318" t="s">
        <v>4832</v>
      </c>
      <c r="AU318" t="s">
        <v>4833</v>
      </c>
      <c r="AV318" t="s">
        <v>1832</v>
      </c>
      <c r="KO318" t="s">
        <v>4834</v>
      </c>
      <c r="KQ318" t="s">
        <v>4835</v>
      </c>
      <c r="KR318" s="4" t="s">
        <v>4836</v>
      </c>
    </row>
    <row r="319" spans="22:304">
      <c r="V319" t="s">
        <v>4837</v>
      </c>
      <c r="W319" t="s">
        <v>4838</v>
      </c>
      <c r="X319" s="4" t="str">
        <f t="shared" si="10"/>
        <v>RM0206-Polystyrene</v>
      </c>
      <c r="AB319" t="str">
        <v>6.3.3</v>
      </c>
      <c r="AG319" t="str">
        <v>6.3.2</v>
      </c>
      <c r="AT319" t="s">
        <v>4839</v>
      </c>
      <c r="AU319" t="s">
        <v>3515</v>
      </c>
      <c r="AV319" t="s">
        <v>1832</v>
      </c>
      <c r="KO319" t="s">
        <v>4840</v>
      </c>
      <c r="KR319" s="4" t="s">
        <v>4841</v>
      </c>
    </row>
    <row r="320" spans="22:304">
      <c r="V320" t="s">
        <v>4842</v>
      </c>
      <c r="W320" t="s">
        <v>4843</v>
      </c>
      <c r="X320" s="4" t="str">
        <f t="shared" si="10"/>
        <v>RM0207-Recycled pre/post-consumer polystyrene</v>
      </c>
      <c r="AB320" t="str">
        <v>7.1.1</v>
      </c>
      <c r="AG320" t="str">
        <v>6.3.3</v>
      </c>
      <c r="AT320" t="s">
        <v>4844</v>
      </c>
      <c r="AU320" t="s">
        <v>4845</v>
      </c>
      <c r="AV320" t="s">
        <v>1832</v>
      </c>
      <c r="KO320" t="s">
        <v>4846</v>
      </c>
      <c r="KR320" s="4" t="s">
        <v>4847</v>
      </c>
    </row>
    <row r="321" spans="22:304">
      <c r="V321" t="s">
        <v>4848</v>
      </c>
      <c r="W321" t="s">
        <v>4849</v>
      </c>
      <c r="X321" s="4" t="str">
        <f t="shared" si="10"/>
        <v>RM0208-Recycled pre-consumer polystyrene</v>
      </c>
      <c r="AB321" t="str">
        <v>7.1.2</v>
      </c>
      <c r="AG321" t="str">
        <v>7.1.1</v>
      </c>
      <c r="AT321" t="s">
        <v>4850</v>
      </c>
      <c r="AU321" t="s">
        <v>4851</v>
      </c>
      <c r="AV321" t="s">
        <v>1832</v>
      </c>
      <c r="KO321" t="s">
        <v>4852</v>
      </c>
      <c r="KR321" s="4" t="s">
        <v>4853</v>
      </c>
    </row>
    <row r="322" spans="22:304">
      <c r="V322" t="s">
        <v>4854</v>
      </c>
      <c r="W322" t="s">
        <v>4855</v>
      </c>
      <c r="X322" s="4" t="str">
        <f t="shared" si="10"/>
        <v>RM0209-Recycled post-consumer polystyrene</v>
      </c>
      <c r="AB322" t="str">
        <v>7.1.3</v>
      </c>
      <c r="AG322" t="str">
        <v>7.1.2</v>
      </c>
      <c r="AT322" t="s">
        <v>4856</v>
      </c>
      <c r="AU322" t="s">
        <v>4857</v>
      </c>
      <c r="AV322" t="s">
        <v>1832</v>
      </c>
      <c r="KO322" t="s">
        <v>4858</v>
      </c>
      <c r="KR322" s="4" t="s">
        <v>4859</v>
      </c>
    </row>
    <row r="323" spans="22:304">
      <c r="V323" t="s">
        <v>4860</v>
      </c>
      <c r="W323" t="s">
        <v>4861</v>
      </c>
      <c r="X323" s="4" t="str">
        <f t="shared" ref="X323:X386" si="11">_xlfn.TEXTJOIN("-",TRUE,V323,W323)</f>
        <v xml:space="preserve">RM0210-Polyurethane </v>
      </c>
      <c r="AB323" t="str">
        <v>7.2.1</v>
      </c>
      <c r="AG323" t="str">
        <v>7.1.3</v>
      </c>
      <c r="AT323" t="s">
        <v>4862</v>
      </c>
      <c r="AU323" t="s">
        <v>3537</v>
      </c>
      <c r="AV323" t="s">
        <v>1832</v>
      </c>
      <c r="KO323" t="s">
        <v>4863</v>
      </c>
      <c r="KQ323" t="s">
        <v>4864</v>
      </c>
      <c r="KR323" s="4" t="s">
        <v>4865</v>
      </c>
    </row>
    <row r="324" spans="22:304">
      <c r="V324" t="s">
        <v>4866</v>
      </c>
      <c r="W324" t="s">
        <v>4867</v>
      </c>
      <c r="X324" s="4" t="str">
        <f t="shared" si="11"/>
        <v>RM0211-Recycled pre/post-consumer polyurethane</v>
      </c>
      <c r="AB324" t="str">
        <v>7.2.2</v>
      </c>
      <c r="AG324" t="str">
        <v>7.2.1</v>
      </c>
      <c r="AT324" t="s">
        <v>4868</v>
      </c>
      <c r="AU324" t="s">
        <v>3545</v>
      </c>
      <c r="AV324" t="s">
        <v>1832</v>
      </c>
      <c r="KO324" t="s">
        <v>4869</v>
      </c>
      <c r="KR324" s="4" t="s">
        <v>4870</v>
      </c>
    </row>
    <row r="325" spans="22:304">
      <c r="V325" t="s">
        <v>4871</v>
      </c>
      <c r="W325" t="s">
        <v>4872</v>
      </c>
      <c r="X325" s="4" t="str">
        <f t="shared" si="11"/>
        <v>RM0212-Recycled pre-consumer polyurethane</v>
      </c>
      <c r="AB325" t="str">
        <v>7.2.3</v>
      </c>
      <c r="AG325" t="str">
        <v>7.2.2</v>
      </c>
      <c r="AT325" t="s">
        <v>4873</v>
      </c>
      <c r="AU325" t="s">
        <v>4874</v>
      </c>
      <c r="AV325" t="s">
        <v>1832</v>
      </c>
      <c r="KO325" t="s">
        <v>4875</v>
      </c>
      <c r="KR325" s="4" t="s">
        <v>4876</v>
      </c>
    </row>
    <row r="326" spans="22:304">
      <c r="V326" t="s">
        <v>4877</v>
      </c>
      <c r="W326" t="s">
        <v>4878</v>
      </c>
      <c r="X326" s="4" t="str">
        <f t="shared" si="11"/>
        <v>RM0213-Recycled post-consumer polyurethane</v>
      </c>
      <c r="AB326" t="str">
        <v>7.2.4</v>
      </c>
      <c r="AG326" t="str">
        <v>7.2.3</v>
      </c>
      <c r="AT326" t="s">
        <v>2420</v>
      </c>
      <c r="AU326" t="s">
        <v>1832</v>
      </c>
      <c r="AV326" t="s">
        <v>1832</v>
      </c>
      <c r="KO326" t="s">
        <v>4879</v>
      </c>
      <c r="KR326" s="4" t="s">
        <v>4880</v>
      </c>
    </row>
    <row r="327" spans="22:304">
      <c r="V327" t="s">
        <v>4881</v>
      </c>
      <c r="W327" t="s">
        <v>4882</v>
      </c>
      <c r="X327" s="4" t="str">
        <f t="shared" si="11"/>
        <v>RM0214-Protein</v>
      </c>
      <c r="AB327" t="str">
        <v>7.2.5</v>
      </c>
      <c r="AG327" t="str">
        <v>7.2.4</v>
      </c>
      <c r="AT327" t="s">
        <v>4883</v>
      </c>
      <c r="AU327" t="s">
        <v>4884</v>
      </c>
      <c r="AV327" t="s">
        <v>1833</v>
      </c>
      <c r="KO327" t="s">
        <v>4885</v>
      </c>
      <c r="KR327" s="4" t="s">
        <v>4886</v>
      </c>
    </row>
    <row r="328" spans="22:304">
      <c r="V328" t="s">
        <v>4887</v>
      </c>
      <c r="W328" t="s">
        <v>4888</v>
      </c>
      <c r="X328" s="4" t="str">
        <f t="shared" si="11"/>
        <v>RM0215-Recycled pre/post-consumer protein</v>
      </c>
      <c r="AB328" t="str">
        <v>7.2.6</v>
      </c>
      <c r="AG328" t="str">
        <v>7.2.5</v>
      </c>
      <c r="AT328" t="s">
        <v>4889</v>
      </c>
      <c r="AU328" t="s">
        <v>4890</v>
      </c>
      <c r="AV328" t="s">
        <v>1833</v>
      </c>
      <c r="KO328" t="s">
        <v>4891</v>
      </c>
      <c r="KQ328" t="s">
        <v>4892</v>
      </c>
      <c r="KR328" s="4" t="s">
        <v>4893</v>
      </c>
    </row>
    <row r="329" spans="22:304">
      <c r="V329" t="s">
        <v>4894</v>
      </c>
      <c r="W329" t="s">
        <v>4895</v>
      </c>
      <c r="X329" s="4" t="str">
        <f t="shared" si="11"/>
        <v>RM0216-Recycled pre-consumer protein</v>
      </c>
      <c r="AB329" t="str">
        <v>7.3.1</v>
      </c>
      <c r="AG329" t="str">
        <v>7.2.6</v>
      </c>
      <c r="AT329" t="s">
        <v>4896</v>
      </c>
      <c r="AU329" t="s">
        <v>4897</v>
      </c>
      <c r="AV329" t="s">
        <v>1833</v>
      </c>
      <c r="KO329" t="s">
        <v>4898</v>
      </c>
      <c r="KQ329" t="s">
        <v>4899</v>
      </c>
      <c r="KR329" s="4" t="s">
        <v>4900</v>
      </c>
    </row>
    <row r="330" spans="22:304">
      <c r="V330" t="s">
        <v>4901</v>
      </c>
      <c r="W330" t="s">
        <v>4902</v>
      </c>
      <c r="X330" s="4" t="str">
        <f t="shared" si="11"/>
        <v>RM0217-Recycled post-consumer protein</v>
      </c>
      <c r="AB330" t="str">
        <v>7.3.2</v>
      </c>
      <c r="AG330" t="str">
        <v>7.3.1</v>
      </c>
      <c r="AT330" t="s">
        <v>4903</v>
      </c>
      <c r="AU330" t="s">
        <v>4904</v>
      </c>
      <c r="AV330" t="s">
        <v>1833</v>
      </c>
      <c r="KO330" t="s">
        <v>4905</v>
      </c>
      <c r="KQ330" t="s">
        <v>4906</v>
      </c>
      <c r="KR330" s="4" t="s">
        <v>4907</v>
      </c>
    </row>
    <row r="331" spans="22:304">
      <c r="V331" t="s">
        <v>4908</v>
      </c>
      <c r="W331" t="s">
        <v>4909</v>
      </c>
      <c r="X331" s="4" t="str">
        <f t="shared" si="11"/>
        <v xml:space="preserve">RM0280-Synthetic rubber </v>
      </c>
      <c r="AB331" t="str">
        <v>7.4.1</v>
      </c>
      <c r="AG331" t="str">
        <v>7.3.2</v>
      </c>
      <c r="AT331" t="s">
        <v>4910</v>
      </c>
      <c r="AU331" t="s">
        <v>4911</v>
      </c>
      <c r="AV331" t="s">
        <v>1833</v>
      </c>
      <c r="KO331" t="s">
        <v>4912</v>
      </c>
      <c r="KQ331" t="s">
        <v>4913</v>
      </c>
      <c r="KR331" s="4" t="s">
        <v>4914</v>
      </c>
    </row>
    <row r="332" spans="22:304">
      <c r="V332" t="s">
        <v>4915</v>
      </c>
      <c r="W332" t="s">
        <v>4916</v>
      </c>
      <c r="X332" s="4" t="str">
        <f t="shared" si="11"/>
        <v xml:space="preserve">RM0281-Recycled pre/post-consumer synthetic rubber </v>
      </c>
      <c r="AB332" t="str">
        <v>7.5.1</v>
      </c>
      <c r="AG332" t="str">
        <v>7.4.1</v>
      </c>
      <c r="AT332" t="s">
        <v>4917</v>
      </c>
      <c r="AU332" t="s">
        <v>4918</v>
      </c>
      <c r="AV332" t="s">
        <v>1833</v>
      </c>
      <c r="KO332" t="s">
        <v>4919</v>
      </c>
      <c r="KR332" s="4" t="s">
        <v>4920</v>
      </c>
    </row>
    <row r="333" spans="22:304">
      <c r="V333" t="s">
        <v>4921</v>
      </c>
      <c r="W333" t="s">
        <v>4922</v>
      </c>
      <c r="X333" s="4" t="str">
        <f t="shared" si="11"/>
        <v xml:space="preserve">RM0282-Recycled pre-consumer  synthetic rubber </v>
      </c>
      <c r="AB333" t="str">
        <v>7.5.2</v>
      </c>
      <c r="AG333" t="str">
        <v>7.5.1</v>
      </c>
      <c r="AT333" t="s">
        <v>4923</v>
      </c>
      <c r="AU333" t="s">
        <v>4924</v>
      </c>
      <c r="AV333" t="s">
        <v>1833</v>
      </c>
      <c r="KO333" t="s">
        <v>4925</v>
      </c>
      <c r="KQ333" t="s">
        <v>4926</v>
      </c>
      <c r="KR333" s="4" t="s">
        <v>4927</v>
      </c>
    </row>
    <row r="334" spans="22:304">
      <c r="V334" t="s">
        <v>4928</v>
      </c>
      <c r="W334" t="s">
        <v>4929</v>
      </c>
      <c r="X334" s="4" t="str">
        <f t="shared" si="11"/>
        <v xml:space="preserve">RM0283-Recycled post-consumer  synthetic rubber </v>
      </c>
      <c r="AB334" t="str">
        <v>7.5.3</v>
      </c>
      <c r="AG334" t="str">
        <v>7.5.2</v>
      </c>
      <c r="AT334" t="s">
        <v>2434</v>
      </c>
      <c r="AU334" t="s">
        <v>1833</v>
      </c>
      <c r="AV334" t="s">
        <v>1833</v>
      </c>
      <c r="KO334" t="s">
        <v>4930</v>
      </c>
      <c r="KR334" s="4" t="s">
        <v>4931</v>
      </c>
    </row>
    <row r="335" spans="22:304">
      <c r="V335" t="s">
        <v>4932</v>
      </c>
      <c r="W335" t="s">
        <v>4933</v>
      </c>
      <c r="X335" s="4" t="str">
        <f t="shared" si="11"/>
        <v>RM0284-Thermoplastic elastomer (TPE)</v>
      </c>
      <c r="AG335" t="str">
        <v>7.5.3</v>
      </c>
      <c r="AT335" t="s">
        <v>4934</v>
      </c>
      <c r="AU335" t="s">
        <v>4935</v>
      </c>
      <c r="AV335" t="s">
        <v>1834</v>
      </c>
      <c r="KO335" t="s">
        <v>4936</v>
      </c>
      <c r="KR335" s="4" t="s">
        <v>4937</v>
      </c>
    </row>
    <row r="336" spans="22:304">
      <c r="V336" t="s">
        <v>4938</v>
      </c>
      <c r="W336" t="s">
        <v>4939</v>
      </c>
      <c r="X336" s="4" t="str">
        <f t="shared" si="11"/>
        <v>RM0285-Recycled pre/post-consumer thermoplastic elastomer (TPE)</v>
      </c>
      <c r="AT336" t="s">
        <v>4940</v>
      </c>
      <c r="AU336" t="s">
        <v>4941</v>
      </c>
      <c r="AV336" t="s">
        <v>1834</v>
      </c>
      <c r="KO336" t="s">
        <v>4942</v>
      </c>
      <c r="KR336" s="4" t="s">
        <v>4943</v>
      </c>
    </row>
    <row r="337" spans="22:304">
      <c r="V337" t="s">
        <v>4944</v>
      </c>
      <c r="W337" t="s">
        <v>4945</v>
      </c>
      <c r="X337" s="4" t="str">
        <f t="shared" si="11"/>
        <v>RM0286-Recycled pre-consumer  thermoplastic elastomer (TPE)</v>
      </c>
      <c r="AT337" t="s">
        <v>4946</v>
      </c>
      <c r="AU337" t="s">
        <v>4947</v>
      </c>
      <c r="AV337" t="s">
        <v>1834</v>
      </c>
      <c r="KO337" t="s">
        <v>4948</v>
      </c>
      <c r="KR337" s="4" t="s">
        <v>4949</v>
      </c>
    </row>
    <row r="338" spans="22:304">
      <c r="V338" t="s">
        <v>4950</v>
      </c>
      <c r="W338" t="s">
        <v>4951</v>
      </c>
      <c r="X338" s="4" t="str">
        <f t="shared" si="11"/>
        <v>RM0287-Recycled post-consumer  thermoplastic elastomer (TPE)</v>
      </c>
      <c r="AT338" t="s">
        <v>2449</v>
      </c>
      <c r="AU338" t="s">
        <v>1834</v>
      </c>
      <c r="AV338" t="s">
        <v>1834</v>
      </c>
      <c r="KO338" t="s">
        <v>4952</v>
      </c>
      <c r="KR338" s="4" t="s">
        <v>4953</v>
      </c>
    </row>
    <row r="339" spans="22:304">
      <c r="V339" t="s">
        <v>4954</v>
      </c>
      <c r="W339" t="s">
        <v>4955</v>
      </c>
      <c r="X339" s="4" t="str">
        <f t="shared" si="11"/>
        <v>RM0288-Thermoplastic rubber (TPR)</v>
      </c>
      <c r="AT339" t="s">
        <v>4956</v>
      </c>
      <c r="AU339" t="s">
        <v>1835</v>
      </c>
      <c r="AV339" t="s">
        <v>1835</v>
      </c>
      <c r="KO339" t="s">
        <v>4957</v>
      </c>
      <c r="KR339" s="4" t="s">
        <v>4958</v>
      </c>
    </row>
    <row r="340" spans="22:304">
      <c r="V340" t="s">
        <v>4959</v>
      </c>
      <c r="W340" t="s">
        <v>4960</v>
      </c>
      <c r="X340" s="4" t="str">
        <f t="shared" si="11"/>
        <v>RM0289-Recycled pre/post-consumer thermoplastic rubber (TPR)</v>
      </c>
      <c r="AT340" t="s">
        <v>4961</v>
      </c>
      <c r="AU340" t="s">
        <v>4962</v>
      </c>
      <c r="AV340" t="s">
        <v>1835</v>
      </c>
      <c r="KO340" t="s">
        <v>4963</v>
      </c>
      <c r="KQ340" t="s">
        <v>4964</v>
      </c>
      <c r="KR340" s="4" t="s">
        <v>4965</v>
      </c>
    </row>
    <row r="341" spans="22:304">
      <c r="V341" t="s">
        <v>4966</v>
      </c>
      <c r="W341" t="s">
        <v>4967</v>
      </c>
      <c r="X341" s="4" t="str">
        <f t="shared" si="11"/>
        <v>RM0290-Recycled pre-consumer  thermoplastic rubber (TPR)</v>
      </c>
      <c r="AT341" t="s">
        <v>4968</v>
      </c>
      <c r="AU341" t="s">
        <v>4969</v>
      </c>
      <c r="AV341" t="s">
        <v>1835</v>
      </c>
      <c r="KO341" t="s">
        <v>4970</v>
      </c>
      <c r="KR341" s="4" t="s">
        <v>4971</v>
      </c>
    </row>
    <row r="342" spans="22:304">
      <c r="V342" t="s">
        <v>4972</v>
      </c>
      <c r="W342" t="s">
        <v>4973</v>
      </c>
      <c r="X342" s="4" t="str">
        <f t="shared" si="11"/>
        <v>RM0291-Recycled post-consumer  thermoplastic rubber (TPR)</v>
      </c>
      <c r="AT342" t="s">
        <v>4974</v>
      </c>
      <c r="AU342" t="s">
        <v>4975</v>
      </c>
      <c r="AV342" t="s">
        <v>1835</v>
      </c>
      <c r="KO342" t="s">
        <v>4976</v>
      </c>
      <c r="KR342" s="4" t="s">
        <v>4977</v>
      </c>
    </row>
    <row r="343" spans="22:304">
      <c r="V343" t="s">
        <v>4978</v>
      </c>
      <c r="W343" t="s">
        <v>4979</v>
      </c>
      <c r="X343" s="4" t="str">
        <f t="shared" si="11"/>
        <v>RM0218-Acetate</v>
      </c>
      <c r="AT343" t="s">
        <v>4980</v>
      </c>
      <c r="AU343" t="s">
        <v>4981</v>
      </c>
      <c r="AV343" t="s">
        <v>1835</v>
      </c>
      <c r="KO343" t="s">
        <v>4982</v>
      </c>
      <c r="KR343" s="4" t="s">
        <v>4983</v>
      </c>
    </row>
    <row r="344" spans="22:304">
      <c r="V344" t="s">
        <v>4984</v>
      </c>
      <c r="W344" t="s">
        <v>4985</v>
      </c>
      <c r="X344" s="4" t="str">
        <f t="shared" si="11"/>
        <v>RM0219-Recycled pre/post-consumer acetate</v>
      </c>
      <c r="AT344" t="s">
        <v>4986</v>
      </c>
      <c r="AU344" t="s">
        <v>4987</v>
      </c>
      <c r="AV344" t="s">
        <v>1835</v>
      </c>
      <c r="KO344" t="s">
        <v>4988</v>
      </c>
      <c r="KP344" t="s">
        <v>4989</v>
      </c>
      <c r="KQ344" t="s">
        <v>4990</v>
      </c>
      <c r="KR344" s="4" t="s">
        <v>4991</v>
      </c>
    </row>
    <row r="345" spans="22:304">
      <c r="V345" t="s">
        <v>4992</v>
      </c>
      <c r="W345" t="s">
        <v>4993</v>
      </c>
      <c r="X345" s="4" t="str">
        <f t="shared" si="11"/>
        <v>RM0220-Recycled pre-consumer acetate</v>
      </c>
      <c r="AT345" t="s">
        <v>2462</v>
      </c>
      <c r="AU345" t="s">
        <v>1835</v>
      </c>
      <c r="AV345" t="s">
        <v>1835</v>
      </c>
      <c r="KO345" t="s">
        <v>4994</v>
      </c>
      <c r="KR345" s="4" t="s">
        <v>4995</v>
      </c>
    </row>
    <row r="346" spans="22:304">
      <c r="V346" t="s">
        <v>4996</v>
      </c>
      <c r="W346" t="s">
        <v>4997</v>
      </c>
      <c r="X346" s="4" t="str">
        <f t="shared" si="11"/>
        <v>RM0221-Recycled post-consumer acetate</v>
      </c>
      <c r="AT346" t="s">
        <v>4998</v>
      </c>
      <c r="AU346" t="s">
        <v>4999</v>
      </c>
      <c r="AV346" t="s">
        <v>1836</v>
      </c>
      <c r="KO346" t="s">
        <v>5000</v>
      </c>
      <c r="KR346" s="4" t="s">
        <v>5001</v>
      </c>
    </row>
    <row r="347" spans="22:304">
      <c r="V347" t="s">
        <v>5002</v>
      </c>
      <c r="W347" t="s">
        <v>5003</v>
      </c>
      <c r="X347" s="4" t="str">
        <f t="shared" si="11"/>
        <v>RM0316-Recycled pre-consumer acetate - VR2</v>
      </c>
      <c r="AT347" t="s">
        <v>5004</v>
      </c>
      <c r="AU347" t="s">
        <v>5005</v>
      </c>
      <c r="AV347" t="s">
        <v>1836</v>
      </c>
      <c r="KO347" t="s">
        <v>5006</v>
      </c>
      <c r="KQ347" t="s">
        <v>5007</v>
      </c>
      <c r="KR347" s="4" t="s">
        <v>5008</v>
      </c>
    </row>
    <row r="348" spans="22:304">
      <c r="V348" t="s">
        <v>5009</v>
      </c>
      <c r="W348" t="s">
        <v>5010</v>
      </c>
      <c r="X348" s="4" t="str">
        <f t="shared" si="11"/>
        <v>RM0317-Recycled post-consumer acetate - VR2</v>
      </c>
      <c r="AT348" t="s">
        <v>5011</v>
      </c>
      <c r="AU348" t="s">
        <v>5012</v>
      </c>
      <c r="AV348" t="s">
        <v>1836</v>
      </c>
      <c r="KO348" t="s">
        <v>5013</v>
      </c>
      <c r="KQ348" t="s">
        <v>5014</v>
      </c>
      <c r="KR348" s="4" t="s">
        <v>5015</v>
      </c>
    </row>
    <row r="349" spans="22:304">
      <c r="V349" t="s">
        <v>5016</v>
      </c>
      <c r="W349" t="s">
        <v>5017</v>
      </c>
      <c r="X349" s="4" t="str">
        <f t="shared" si="11"/>
        <v>RM0222-Cupro</v>
      </c>
      <c r="AT349" t="s">
        <v>5018</v>
      </c>
      <c r="AU349" t="s">
        <v>5019</v>
      </c>
      <c r="AV349" t="s">
        <v>1836</v>
      </c>
      <c r="KO349" t="s">
        <v>5020</v>
      </c>
      <c r="KR349" s="4" t="s">
        <v>5021</v>
      </c>
    </row>
    <row r="350" spans="22:304">
      <c r="V350" t="s">
        <v>5022</v>
      </c>
      <c r="W350" t="s">
        <v>5023</v>
      </c>
      <c r="X350" s="4" t="str">
        <f t="shared" si="11"/>
        <v>RM0223-Recycled pre/post-consumer cupro</v>
      </c>
      <c r="AT350" t="s">
        <v>5024</v>
      </c>
      <c r="AU350" t="s">
        <v>5025</v>
      </c>
      <c r="AV350" t="s">
        <v>1836</v>
      </c>
      <c r="KO350" t="s">
        <v>5026</v>
      </c>
      <c r="KQ350" t="s">
        <v>5027</v>
      </c>
      <c r="KR350" s="4" t="s">
        <v>5028</v>
      </c>
    </row>
    <row r="351" spans="22:304">
      <c r="V351" t="s">
        <v>5029</v>
      </c>
      <c r="W351" t="s">
        <v>5030</v>
      </c>
      <c r="X351" s="4" t="str">
        <f t="shared" si="11"/>
        <v>RM0224-Recycled pre-consumer cupro</v>
      </c>
      <c r="AT351" t="s">
        <v>5031</v>
      </c>
      <c r="AU351" t="s">
        <v>5032</v>
      </c>
      <c r="AV351" t="s">
        <v>1836</v>
      </c>
      <c r="KO351" t="s">
        <v>5033</v>
      </c>
      <c r="KR351" s="4" t="s">
        <v>5034</v>
      </c>
    </row>
    <row r="352" spans="22:304">
      <c r="V352" t="s">
        <v>5035</v>
      </c>
      <c r="W352" t="s">
        <v>5036</v>
      </c>
      <c r="X352" s="4" t="str">
        <f t="shared" si="11"/>
        <v>RM0225-Recycled post-consumer cupro</v>
      </c>
      <c r="AT352" t="s">
        <v>5037</v>
      </c>
      <c r="AU352" t="s">
        <v>5038</v>
      </c>
      <c r="AV352" t="s">
        <v>1836</v>
      </c>
      <c r="KO352" t="s">
        <v>5039</v>
      </c>
      <c r="KR352" s="4" t="s">
        <v>5040</v>
      </c>
    </row>
    <row r="353" spans="22:304">
      <c r="V353" t="s">
        <v>5041</v>
      </c>
      <c r="W353" t="s">
        <v>5042</v>
      </c>
      <c r="X353" s="4" t="str">
        <f t="shared" si="11"/>
        <v>RM0318-Recycled pre-consumer cupro - VR2</v>
      </c>
      <c r="AT353" t="s">
        <v>5043</v>
      </c>
      <c r="AU353" t="s">
        <v>5044</v>
      </c>
      <c r="AV353" t="s">
        <v>1836</v>
      </c>
      <c r="KO353" t="s">
        <v>5045</v>
      </c>
      <c r="KQ353" t="s">
        <v>5046</v>
      </c>
      <c r="KR353" s="4" t="s">
        <v>5047</v>
      </c>
    </row>
    <row r="354" spans="22:304">
      <c r="V354" t="s">
        <v>5048</v>
      </c>
      <c r="W354" t="s">
        <v>5049</v>
      </c>
      <c r="X354" s="4" t="str">
        <f t="shared" si="11"/>
        <v>RM0319-Recycled post-consumer cupro - VR2</v>
      </c>
      <c r="AT354" t="s">
        <v>5050</v>
      </c>
      <c r="AU354" t="s">
        <v>5051</v>
      </c>
      <c r="AV354" t="s">
        <v>1836</v>
      </c>
      <c r="KO354" t="s">
        <v>5052</v>
      </c>
      <c r="KR354" s="4" t="s">
        <v>5053</v>
      </c>
    </row>
    <row r="355" spans="22:304">
      <c r="V355" t="s">
        <v>5054</v>
      </c>
      <c r="W355" t="s">
        <v>5055</v>
      </c>
      <c r="X355" s="4" t="str">
        <f t="shared" si="11"/>
        <v>RM0393-Diacetate</v>
      </c>
      <c r="AT355" t="s">
        <v>5056</v>
      </c>
      <c r="AU355" t="s">
        <v>5057</v>
      </c>
      <c r="AV355" t="s">
        <v>1836</v>
      </c>
      <c r="KO355" t="s">
        <v>5058</v>
      </c>
      <c r="KQ355" t="s">
        <v>5059</v>
      </c>
      <c r="KR355" s="4" t="s">
        <v>5060</v>
      </c>
    </row>
    <row r="356" spans="22:304">
      <c r="V356" t="s">
        <v>5061</v>
      </c>
      <c r="W356" t="s">
        <v>5062</v>
      </c>
      <c r="X356" s="4" t="str">
        <f t="shared" si="11"/>
        <v>RM0395-Recycled pre/post-consumer diacetate</v>
      </c>
      <c r="AT356" t="s">
        <v>5063</v>
      </c>
      <c r="AU356" t="s">
        <v>5064</v>
      </c>
      <c r="AV356" t="s">
        <v>1836</v>
      </c>
      <c r="KO356" t="s">
        <v>5065</v>
      </c>
      <c r="KR356" s="4" t="s">
        <v>5066</v>
      </c>
    </row>
    <row r="357" spans="22:304">
      <c r="V357" t="s">
        <v>5067</v>
      </c>
      <c r="W357" t="s">
        <v>5068</v>
      </c>
      <c r="X357" s="4" t="str">
        <f t="shared" si="11"/>
        <v>RM0396-Recycled pre-consumer diacetate</v>
      </c>
      <c r="AT357" t="s">
        <v>5069</v>
      </c>
      <c r="AU357" t="s">
        <v>5070</v>
      </c>
      <c r="AV357" t="s">
        <v>1836</v>
      </c>
      <c r="KO357" t="s">
        <v>5071</v>
      </c>
      <c r="KR357" s="4" t="s">
        <v>5072</v>
      </c>
    </row>
    <row r="358" spans="22:304">
      <c r="V358" t="s">
        <v>5073</v>
      </c>
      <c r="W358" t="s">
        <v>5074</v>
      </c>
      <c r="X358" s="4" t="str">
        <f t="shared" si="11"/>
        <v>RM0397-Recycled post-consumer diacetate</v>
      </c>
      <c r="AT358" t="s">
        <v>2477</v>
      </c>
      <c r="AU358" t="s">
        <v>1836</v>
      </c>
      <c r="AV358" t="s">
        <v>1836</v>
      </c>
      <c r="KO358" t="s">
        <v>5075</v>
      </c>
      <c r="KR358" s="4" t="s">
        <v>5076</v>
      </c>
    </row>
    <row r="359" spans="22:304">
      <c r="V359" t="s">
        <v>5077</v>
      </c>
      <c r="W359" t="s">
        <v>5078</v>
      </c>
      <c r="X359" s="4" t="str">
        <f t="shared" si="11"/>
        <v>RM0398-Recycled pre-consumer diacetate - VR2</v>
      </c>
      <c r="AT359" t="s">
        <v>5079</v>
      </c>
      <c r="AU359" t="s">
        <v>5080</v>
      </c>
      <c r="AV359" t="s">
        <v>1837</v>
      </c>
      <c r="KO359" t="s">
        <v>5081</v>
      </c>
      <c r="KR359" s="4" t="s">
        <v>5082</v>
      </c>
    </row>
    <row r="360" spans="22:304">
      <c r="V360" t="s">
        <v>5083</v>
      </c>
      <c r="W360" t="s">
        <v>5084</v>
      </c>
      <c r="X360" s="4" t="str">
        <f t="shared" si="11"/>
        <v>RM0399-Recycled post-consumer diacetate - VR2</v>
      </c>
      <c r="AT360" t="s">
        <v>5085</v>
      </c>
      <c r="AU360" t="s">
        <v>5086</v>
      </c>
      <c r="AV360" t="s">
        <v>1837</v>
      </c>
      <c r="KO360" t="s">
        <v>5087</v>
      </c>
      <c r="KQ360" t="s">
        <v>5088</v>
      </c>
      <c r="KR360" s="4" t="s">
        <v>5089</v>
      </c>
    </row>
    <row r="361" spans="22:304">
      <c r="V361" t="s">
        <v>5090</v>
      </c>
      <c r="W361" t="s">
        <v>5091</v>
      </c>
      <c r="X361" s="4" t="str">
        <f t="shared" si="11"/>
        <v>RM0226-Lyocell</v>
      </c>
      <c r="AT361" t="s">
        <v>5092</v>
      </c>
      <c r="AU361" t="s">
        <v>5093</v>
      </c>
      <c r="AV361" t="s">
        <v>1837</v>
      </c>
      <c r="KO361" t="s">
        <v>5094</v>
      </c>
      <c r="KR361" s="4" t="s">
        <v>5095</v>
      </c>
    </row>
    <row r="362" spans="22:304">
      <c r="V362" t="s">
        <v>5096</v>
      </c>
      <c r="W362" t="s">
        <v>5097</v>
      </c>
      <c r="X362" s="4" t="str">
        <f t="shared" si="11"/>
        <v>RM0227-Recycled pre/post-consumer lyocell</v>
      </c>
      <c r="AT362" t="s">
        <v>5098</v>
      </c>
      <c r="AU362" t="s">
        <v>5099</v>
      </c>
      <c r="AV362" t="s">
        <v>1837</v>
      </c>
      <c r="KO362" t="s">
        <v>5100</v>
      </c>
      <c r="KP362" t="s">
        <v>5101</v>
      </c>
      <c r="KQ362" t="s">
        <v>5102</v>
      </c>
      <c r="KR362" s="4" t="s">
        <v>5103</v>
      </c>
    </row>
    <row r="363" spans="22:304">
      <c r="V363" t="s">
        <v>5104</v>
      </c>
      <c r="W363" t="s">
        <v>5105</v>
      </c>
      <c r="X363" s="4" t="str">
        <f t="shared" si="11"/>
        <v>RM0228-Recycled pre-consumer lyocell</v>
      </c>
      <c r="AT363" t="s">
        <v>5106</v>
      </c>
      <c r="AU363" t="s">
        <v>5107</v>
      </c>
      <c r="AV363" t="s">
        <v>1837</v>
      </c>
      <c r="KO363" t="s">
        <v>5108</v>
      </c>
      <c r="KQ363" t="s">
        <v>5109</v>
      </c>
      <c r="KR363" s="4" t="s">
        <v>5110</v>
      </c>
    </row>
    <row r="364" spans="22:304">
      <c r="V364" t="s">
        <v>5111</v>
      </c>
      <c r="W364" t="s">
        <v>5112</v>
      </c>
      <c r="X364" s="4" t="str">
        <f t="shared" si="11"/>
        <v>RM0229-Recycled post-consumer lyocell</v>
      </c>
      <c r="AT364" t="s">
        <v>5113</v>
      </c>
      <c r="AU364" t="s">
        <v>5114</v>
      </c>
      <c r="AV364" t="s">
        <v>1837</v>
      </c>
      <c r="KO364" t="s">
        <v>5115</v>
      </c>
      <c r="KR364" s="4" t="s">
        <v>5116</v>
      </c>
    </row>
    <row r="365" spans="22:304">
      <c r="V365" t="s">
        <v>5117</v>
      </c>
      <c r="W365" t="s">
        <v>5118</v>
      </c>
      <c r="X365" s="4" t="str">
        <f t="shared" si="11"/>
        <v>RM0320-Recycled pre-consumer lyocell - VR2</v>
      </c>
      <c r="AT365" t="s">
        <v>5119</v>
      </c>
      <c r="AU365" t="s">
        <v>5120</v>
      </c>
      <c r="AV365" t="s">
        <v>1837</v>
      </c>
      <c r="KO365" t="s">
        <v>5121</v>
      </c>
      <c r="KQ365" t="s">
        <v>5122</v>
      </c>
      <c r="KR365" s="4" t="s">
        <v>5123</v>
      </c>
    </row>
    <row r="366" spans="22:304">
      <c r="V366" t="s">
        <v>5124</v>
      </c>
      <c r="W366" t="s">
        <v>5125</v>
      </c>
      <c r="X366" s="4" t="str">
        <f t="shared" si="11"/>
        <v>RM0321-Recycled post-consumer lyocell - VR2</v>
      </c>
      <c r="AT366" t="s">
        <v>5126</v>
      </c>
      <c r="AU366" t="s">
        <v>5127</v>
      </c>
      <c r="AV366" t="s">
        <v>1837</v>
      </c>
      <c r="KO366" t="s">
        <v>5128</v>
      </c>
      <c r="KR366" s="4" t="s">
        <v>5129</v>
      </c>
    </row>
    <row r="367" spans="22:304">
      <c r="V367" t="s">
        <v>5130</v>
      </c>
      <c r="W367" t="s">
        <v>5131</v>
      </c>
      <c r="X367" s="4" t="str">
        <f t="shared" si="11"/>
        <v>RM0304-Sustainably sourced lyocell</v>
      </c>
      <c r="AT367" t="s">
        <v>5132</v>
      </c>
      <c r="AU367" t="s">
        <v>5133</v>
      </c>
      <c r="AV367" t="s">
        <v>1837</v>
      </c>
      <c r="KO367" t="s">
        <v>5134</v>
      </c>
      <c r="KQ367" t="s">
        <v>5135</v>
      </c>
      <c r="KR367" s="4" t="s">
        <v>5136</v>
      </c>
    </row>
    <row r="368" spans="22:304">
      <c r="V368" t="s">
        <v>5137</v>
      </c>
      <c r="W368" t="s">
        <v>5138</v>
      </c>
      <c r="X368" s="4" t="str">
        <f t="shared" si="11"/>
        <v>RM0230-Modal</v>
      </c>
      <c r="AT368" t="s">
        <v>5139</v>
      </c>
      <c r="AU368" t="s">
        <v>5140</v>
      </c>
      <c r="AV368" t="s">
        <v>1837</v>
      </c>
      <c r="KO368" t="s">
        <v>5141</v>
      </c>
      <c r="KR368" s="4" t="s">
        <v>5142</v>
      </c>
    </row>
    <row r="369" spans="22:304">
      <c r="V369" t="s">
        <v>5143</v>
      </c>
      <c r="W369" t="s">
        <v>5144</v>
      </c>
      <c r="X369" s="4" t="str">
        <f t="shared" si="11"/>
        <v>RM0231-Recycled pre/post-consumer modal</v>
      </c>
      <c r="AT369" t="s">
        <v>5145</v>
      </c>
      <c r="AU369" t="s">
        <v>5146</v>
      </c>
      <c r="AV369" t="s">
        <v>1837</v>
      </c>
      <c r="KO369" t="s">
        <v>5147</v>
      </c>
      <c r="KR369" s="4" t="s">
        <v>5148</v>
      </c>
    </row>
    <row r="370" spans="22:304">
      <c r="V370" t="s">
        <v>5149</v>
      </c>
      <c r="W370" t="s">
        <v>5150</v>
      </c>
      <c r="X370" s="4" t="str">
        <f t="shared" si="11"/>
        <v>RM0232-Recycled pre-consumer modal</v>
      </c>
      <c r="AT370" t="s">
        <v>5151</v>
      </c>
      <c r="AU370" t="s">
        <v>5152</v>
      </c>
      <c r="AV370" t="s">
        <v>1837</v>
      </c>
      <c r="KO370" t="s">
        <v>5153</v>
      </c>
      <c r="KR370" s="4" t="s">
        <v>5154</v>
      </c>
    </row>
    <row r="371" spans="22:304">
      <c r="V371" t="s">
        <v>5155</v>
      </c>
      <c r="W371" t="s">
        <v>5156</v>
      </c>
      <c r="X371" s="4" t="str">
        <f t="shared" si="11"/>
        <v>RM0233-Recycled post-consumer modal</v>
      </c>
      <c r="AT371" t="s">
        <v>5157</v>
      </c>
      <c r="AU371" t="s">
        <v>5158</v>
      </c>
      <c r="AV371" t="s">
        <v>1837</v>
      </c>
      <c r="KO371" t="s">
        <v>5159</v>
      </c>
      <c r="KR371" s="4" t="s">
        <v>5160</v>
      </c>
    </row>
    <row r="372" spans="22:304">
      <c r="V372" t="s">
        <v>5161</v>
      </c>
      <c r="W372" t="s">
        <v>5162</v>
      </c>
      <c r="X372" s="4" t="str">
        <f t="shared" si="11"/>
        <v>RM0322-Recycled pre-consumer modal - VR2</v>
      </c>
      <c r="AT372" t="s">
        <v>5163</v>
      </c>
      <c r="AU372" t="s">
        <v>5164</v>
      </c>
      <c r="AV372" t="s">
        <v>1837</v>
      </c>
      <c r="KO372" t="s">
        <v>5165</v>
      </c>
      <c r="KQ372" t="s">
        <v>5166</v>
      </c>
      <c r="KR372" s="4" t="s">
        <v>5167</v>
      </c>
    </row>
    <row r="373" spans="22:304">
      <c r="V373" t="s">
        <v>5168</v>
      </c>
      <c r="W373" t="s">
        <v>5169</v>
      </c>
      <c r="X373" s="4" t="str">
        <f t="shared" si="11"/>
        <v>RM0323-Recycled post-consumer modal - VR2</v>
      </c>
      <c r="AT373" t="s">
        <v>5170</v>
      </c>
      <c r="AU373" t="s">
        <v>5171</v>
      </c>
      <c r="AV373" t="s">
        <v>1837</v>
      </c>
      <c r="KO373" t="s">
        <v>5172</v>
      </c>
      <c r="KR373" s="4" t="s">
        <v>5173</v>
      </c>
    </row>
    <row r="374" spans="22:304">
      <c r="V374" t="s">
        <v>5174</v>
      </c>
      <c r="W374" t="s">
        <v>5175</v>
      </c>
      <c r="X374" s="4" t="str">
        <f t="shared" si="11"/>
        <v xml:space="preserve">RM0234-Triacetate </v>
      </c>
      <c r="AT374" t="s">
        <v>5176</v>
      </c>
      <c r="AU374" t="s">
        <v>5177</v>
      </c>
      <c r="AV374" t="s">
        <v>1837</v>
      </c>
      <c r="KO374" t="s">
        <v>5178</v>
      </c>
      <c r="KR374" s="4" t="s">
        <v>5179</v>
      </c>
    </row>
    <row r="375" spans="22:304">
      <c r="V375" t="s">
        <v>5180</v>
      </c>
      <c r="W375" t="s">
        <v>5181</v>
      </c>
      <c r="X375" s="4" t="str">
        <f t="shared" si="11"/>
        <v xml:space="preserve">RM0235-Recycled pre/post-consumer triacetate </v>
      </c>
      <c r="AT375" t="s">
        <v>5182</v>
      </c>
      <c r="AU375" t="s">
        <v>5183</v>
      </c>
      <c r="AV375" t="s">
        <v>1837</v>
      </c>
      <c r="KO375" t="s">
        <v>5184</v>
      </c>
      <c r="KR375" s="4" t="s">
        <v>5185</v>
      </c>
    </row>
    <row r="376" spans="22:304">
      <c r="V376" t="s">
        <v>5186</v>
      </c>
      <c r="W376" t="s">
        <v>5187</v>
      </c>
      <c r="X376" s="4" t="str">
        <f t="shared" si="11"/>
        <v xml:space="preserve">RM0236-Recycled pre-consumer triacetate </v>
      </c>
      <c r="AT376" t="s">
        <v>5188</v>
      </c>
      <c r="AU376" t="s">
        <v>5189</v>
      </c>
      <c r="AV376" t="s">
        <v>1837</v>
      </c>
      <c r="KO376" t="s">
        <v>5190</v>
      </c>
      <c r="KR376" s="4" t="s">
        <v>5191</v>
      </c>
    </row>
    <row r="377" spans="22:304">
      <c r="V377" t="s">
        <v>5192</v>
      </c>
      <c r="W377" t="s">
        <v>5193</v>
      </c>
      <c r="X377" s="4" t="str">
        <f t="shared" si="11"/>
        <v xml:space="preserve">RM0237-Recycled post-consumer triacetate </v>
      </c>
      <c r="AT377" t="s">
        <v>5194</v>
      </c>
      <c r="AU377" t="s">
        <v>5195</v>
      </c>
      <c r="AV377" t="s">
        <v>1837</v>
      </c>
      <c r="KO377" t="s">
        <v>5196</v>
      </c>
      <c r="KR377" s="4" t="s">
        <v>5197</v>
      </c>
    </row>
    <row r="378" spans="22:304">
      <c r="V378" t="s">
        <v>5198</v>
      </c>
      <c r="W378" t="s">
        <v>5199</v>
      </c>
      <c r="X378" s="4" t="str">
        <f t="shared" si="11"/>
        <v xml:space="preserve">RM0324-Recycled pre-consumer triacetate - VR2 </v>
      </c>
      <c r="AT378" t="s">
        <v>5200</v>
      </c>
      <c r="AU378" t="s">
        <v>5201</v>
      </c>
      <c r="AV378" t="s">
        <v>1837</v>
      </c>
      <c r="KO378" t="s">
        <v>5202</v>
      </c>
      <c r="KR378" s="4" t="s">
        <v>5203</v>
      </c>
    </row>
    <row r="379" spans="22:304">
      <c r="V379" t="s">
        <v>5204</v>
      </c>
      <c r="W379" t="s">
        <v>5205</v>
      </c>
      <c r="X379" s="4" t="str">
        <f t="shared" si="11"/>
        <v>RM0325-Recycled post-consumer triacetate - VR2</v>
      </c>
      <c r="AT379" t="s">
        <v>2507</v>
      </c>
      <c r="AU379" t="s">
        <v>1837</v>
      </c>
      <c r="AV379" t="s">
        <v>1837</v>
      </c>
      <c r="KO379" t="s">
        <v>5206</v>
      </c>
      <c r="KR379" s="4" t="s">
        <v>5207</v>
      </c>
    </row>
    <row r="380" spans="22:304">
      <c r="V380" t="s">
        <v>5208</v>
      </c>
      <c r="W380" t="s">
        <v>5209</v>
      </c>
      <c r="X380" s="4" t="str">
        <f t="shared" si="11"/>
        <v>RM0238-Viscose</v>
      </c>
      <c r="AT380" t="s">
        <v>5210</v>
      </c>
      <c r="AU380" t="s">
        <v>5211</v>
      </c>
      <c r="AV380" t="s">
        <v>1838</v>
      </c>
      <c r="KO380" t="s">
        <v>5212</v>
      </c>
      <c r="KR380" s="4" t="s">
        <v>5213</v>
      </c>
    </row>
    <row r="381" spans="22:304">
      <c r="V381" t="s">
        <v>5214</v>
      </c>
      <c r="W381" t="s">
        <v>5215</v>
      </c>
      <c r="X381" s="4" t="str">
        <f t="shared" si="11"/>
        <v>RM0239-Recycled pre/post-consumer viscose</v>
      </c>
      <c r="AT381" t="s">
        <v>5216</v>
      </c>
      <c r="AU381" t="s">
        <v>5217</v>
      </c>
      <c r="AV381" t="s">
        <v>1838</v>
      </c>
      <c r="KO381" t="s">
        <v>5218</v>
      </c>
      <c r="KR381" s="4" t="s">
        <v>5219</v>
      </c>
    </row>
    <row r="382" spans="22:304">
      <c r="V382" t="s">
        <v>5220</v>
      </c>
      <c r="W382" t="s">
        <v>5221</v>
      </c>
      <c r="X382" s="4" t="str">
        <f t="shared" si="11"/>
        <v>RM0240-Recycled pre-consumer viscose</v>
      </c>
      <c r="AT382" t="s">
        <v>5222</v>
      </c>
      <c r="AU382" t="s">
        <v>5223</v>
      </c>
      <c r="AV382" t="s">
        <v>1838</v>
      </c>
      <c r="KO382" t="s">
        <v>5224</v>
      </c>
      <c r="KR382" s="4" t="s">
        <v>5225</v>
      </c>
    </row>
    <row r="383" spans="22:304">
      <c r="V383" t="s">
        <v>5226</v>
      </c>
      <c r="W383" t="s">
        <v>5227</v>
      </c>
      <c r="X383" s="4" t="str">
        <f t="shared" si="11"/>
        <v>RM0241-Recycled post-consumer viscose</v>
      </c>
      <c r="AT383" t="s">
        <v>5228</v>
      </c>
      <c r="AU383" t="s">
        <v>5229</v>
      </c>
      <c r="AV383" t="s">
        <v>1838</v>
      </c>
      <c r="KO383" t="s">
        <v>5230</v>
      </c>
      <c r="KQ383" t="s">
        <v>5231</v>
      </c>
      <c r="KR383" s="4" t="s">
        <v>5232</v>
      </c>
    </row>
    <row r="384" spans="22:304">
      <c r="V384" t="s">
        <v>5233</v>
      </c>
      <c r="W384" t="s">
        <v>5234</v>
      </c>
      <c r="X384" s="4" t="str">
        <f t="shared" si="11"/>
        <v>RM0326-Recycled pre-consumer viscose - VR2</v>
      </c>
      <c r="AT384" t="s">
        <v>5235</v>
      </c>
      <c r="AU384" t="s">
        <v>5236</v>
      </c>
      <c r="AV384" t="s">
        <v>1838</v>
      </c>
      <c r="KO384" t="s">
        <v>5237</v>
      </c>
      <c r="KR384" s="4" t="s">
        <v>5238</v>
      </c>
    </row>
    <row r="385" spans="22:304">
      <c r="V385" t="s">
        <v>5239</v>
      </c>
      <c r="W385" t="s">
        <v>5240</v>
      </c>
      <c r="X385" s="4" t="str">
        <f t="shared" si="11"/>
        <v>RM0327-Recycled post-consumer viscose - VR2</v>
      </c>
      <c r="AT385" t="s">
        <v>5241</v>
      </c>
      <c r="AU385" t="s">
        <v>5242</v>
      </c>
      <c r="AV385" t="s">
        <v>1838</v>
      </c>
      <c r="KO385" t="s">
        <v>5243</v>
      </c>
      <c r="KR385" s="4" t="s">
        <v>5244</v>
      </c>
    </row>
    <row r="386" spans="22:304">
      <c r="V386" t="s">
        <v>5245</v>
      </c>
      <c r="W386" t="s">
        <v>5246</v>
      </c>
      <c r="X386" s="4" t="str">
        <f t="shared" si="11"/>
        <v>RM0292-Copper</v>
      </c>
      <c r="AT386" t="s">
        <v>5247</v>
      </c>
      <c r="AU386" t="s">
        <v>5248</v>
      </c>
      <c r="AV386" t="s">
        <v>1838</v>
      </c>
      <c r="KO386" t="s">
        <v>5249</v>
      </c>
      <c r="KR386" s="4" t="s">
        <v>5250</v>
      </c>
    </row>
    <row r="387" spans="22:304">
      <c r="V387" t="s">
        <v>5251</v>
      </c>
      <c r="W387" t="s">
        <v>5252</v>
      </c>
      <c r="X387" s="4" t="str">
        <f t="shared" ref="X387:X429" si="12">_xlfn.TEXTJOIN("-",TRUE,V387,W387)</f>
        <v>RM0293-Recycled pre/post-consumer copper</v>
      </c>
      <c r="AT387" t="s">
        <v>5253</v>
      </c>
      <c r="AU387" t="s">
        <v>3742</v>
      </c>
      <c r="AV387" t="s">
        <v>1838</v>
      </c>
      <c r="KO387" t="s">
        <v>5254</v>
      </c>
      <c r="KP387" t="s">
        <v>5255</v>
      </c>
      <c r="KQ387" t="s">
        <v>5256</v>
      </c>
      <c r="KR387" s="4" t="s">
        <v>5257</v>
      </c>
    </row>
    <row r="388" spans="22:304">
      <c r="V388" t="s">
        <v>5258</v>
      </c>
      <c r="W388" t="s">
        <v>5259</v>
      </c>
      <c r="X388" s="4" t="str">
        <f t="shared" si="12"/>
        <v>RM0294-Recycled pre-consumer  copper</v>
      </c>
      <c r="AT388" t="s">
        <v>5260</v>
      </c>
      <c r="AU388" t="s">
        <v>5261</v>
      </c>
      <c r="AV388" t="s">
        <v>1838</v>
      </c>
      <c r="KO388" t="s">
        <v>5262</v>
      </c>
      <c r="KQ388" t="s">
        <v>5263</v>
      </c>
      <c r="KR388" s="4" t="s">
        <v>5264</v>
      </c>
    </row>
    <row r="389" spans="22:304">
      <c r="V389" t="s">
        <v>5265</v>
      </c>
      <c r="W389" t="s">
        <v>5266</v>
      </c>
      <c r="X389" s="4" t="str">
        <f t="shared" si="12"/>
        <v>RM0295-Recycled post-consumer  copper</v>
      </c>
      <c r="AT389" t="s">
        <v>2521</v>
      </c>
      <c r="AU389" t="s">
        <v>1838</v>
      </c>
      <c r="AV389" t="s">
        <v>1838</v>
      </c>
      <c r="KO389" t="s">
        <v>5267</v>
      </c>
      <c r="KR389" s="4" t="s">
        <v>5268</v>
      </c>
    </row>
    <row r="390" spans="22:304">
      <c r="V390" t="s">
        <v>5269</v>
      </c>
      <c r="W390" t="s">
        <v>5270</v>
      </c>
      <c r="X390" s="4" t="str">
        <f t="shared" si="12"/>
        <v>RM0242-Glass</v>
      </c>
      <c r="AT390" t="s">
        <v>5271</v>
      </c>
      <c r="AU390" t="s">
        <v>5272</v>
      </c>
      <c r="AV390" t="s">
        <v>1839</v>
      </c>
      <c r="KO390" t="s">
        <v>5273</v>
      </c>
      <c r="KQ390" t="s">
        <v>5274</v>
      </c>
      <c r="KR390" s="4" t="s">
        <v>5275</v>
      </c>
    </row>
    <row r="391" spans="22:304">
      <c r="V391" t="s">
        <v>5276</v>
      </c>
      <c r="W391" t="s">
        <v>5277</v>
      </c>
      <c r="X391" s="4" t="str">
        <f t="shared" si="12"/>
        <v>RM0243-Recycled pre/post-consumer glass</v>
      </c>
      <c r="AT391" t="s">
        <v>5278</v>
      </c>
      <c r="AU391" t="s">
        <v>5279</v>
      </c>
      <c r="AV391" t="s">
        <v>1839</v>
      </c>
      <c r="KO391" t="s">
        <v>5280</v>
      </c>
      <c r="KR391" s="4" t="s">
        <v>5281</v>
      </c>
    </row>
    <row r="392" spans="22:304">
      <c r="V392" t="s">
        <v>5282</v>
      </c>
      <c r="W392" t="s">
        <v>5283</v>
      </c>
      <c r="X392" s="4" t="str">
        <f t="shared" si="12"/>
        <v>RM0244-Recycled pre-consumer glass</v>
      </c>
      <c r="AT392" t="s">
        <v>5284</v>
      </c>
      <c r="AU392" t="s">
        <v>5285</v>
      </c>
      <c r="AV392" t="s">
        <v>1839</v>
      </c>
      <c r="KO392" t="s">
        <v>5286</v>
      </c>
      <c r="KR392" s="4" t="s">
        <v>5287</v>
      </c>
    </row>
    <row r="393" spans="22:304">
      <c r="V393" t="s">
        <v>5288</v>
      </c>
      <c r="W393" t="s">
        <v>5289</v>
      </c>
      <c r="X393" s="4" t="str">
        <f t="shared" si="12"/>
        <v>RM0245-Recycled post-consumer glass</v>
      </c>
      <c r="AT393" t="s">
        <v>5290</v>
      </c>
      <c r="AU393" t="s">
        <v>5291</v>
      </c>
      <c r="AV393" t="s">
        <v>1840</v>
      </c>
      <c r="KO393" t="s">
        <v>5292</v>
      </c>
      <c r="KR393" s="4" t="s">
        <v>5293</v>
      </c>
    </row>
    <row r="394" spans="22:304">
      <c r="V394" t="s">
        <v>5294</v>
      </c>
      <c r="W394" t="s">
        <v>5295</v>
      </c>
      <c r="X394" s="4" t="str">
        <f t="shared" si="12"/>
        <v>RM0296-Iron</v>
      </c>
      <c r="AT394" t="s">
        <v>5296</v>
      </c>
      <c r="AU394" t="s">
        <v>5297</v>
      </c>
      <c r="AV394" t="s">
        <v>1840</v>
      </c>
      <c r="KO394" t="s">
        <v>5298</v>
      </c>
      <c r="KQ394" t="s">
        <v>5299</v>
      </c>
      <c r="KR394" s="4" t="s">
        <v>5300</v>
      </c>
    </row>
    <row r="395" spans="22:304">
      <c r="V395" t="s">
        <v>5301</v>
      </c>
      <c r="W395" t="s">
        <v>5302</v>
      </c>
      <c r="X395" s="4" t="str">
        <f t="shared" si="12"/>
        <v>RM0297-Recycled pre/post-consumer iron</v>
      </c>
      <c r="AT395" t="s">
        <v>5303</v>
      </c>
      <c r="AU395" t="s">
        <v>5304</v>
      </c>
      <c r="AV395" t="s">
        <v>1840</v>
      </c>
      <c r="KO395" t="s">
        <v>5305</v>
      </c>
      <c r="KR395" s="4" t="s">
        <v>5306</v>
      </c>
    </row>
    <row r="396" spans="22:304">
      <c r="V396" t="s">
        <v>5307</v>
      </c>
      <c r="W396" t="s">
        <v>5308</v>
      </c>
      <c r="X396" s="4" t="str">
        <f t="shared" si="12"/>
        <v>RM0298-Recycled pre-consumer  iron</v>
      </c>
      <c r="AT396" t="s">
        <v>2549</v>
      </c>
      <c r="AU396" t="s">
        <v>1840</v>
      </c>
      <c r="AV396" t="s">
        <v>1840</v>
      </c>
      <c r="KO396" t="s">
        <v>5309</v>
      </c>
      <c r="KQ396" t="s">
        <v>5310</v>
      </c>
      <c r="KR396" s="4" t="s">
        <v>5311</v>
      </c>
    </row>
    <row r="397" spans="22:304">
      <c r="V397" t="s">
        <v>5312</v>
      </c>
      <c r="W397" t="s">
        <v>5313</v>
      </c>
      <c r="X397" s="4" t="str">
        <f t="shared" si="12"/>
        <v>RM0299-Recycled post-consumer  iron</v>
      </c>
      <c r="AT397" t="s">
        <v>5314</v>
      </c>
      <c r="AU397" t="s">
        <v>5315</v>
      </c>
      <c r="AV397" t="s">
        <v>1841</v>
      </c>
      <c r="KO397" t="s">
        <v>5316</v>
      </c>
      <c r="KQ397" t="s">
        <v>5317</v>
      </c>
      <c r="KR397" s="4" t="s">
        <v>5318</v>
      </c>
    </row>
    <row r="398" spans="22:304">
      <c r="V398" t="s">
        <v>5319</v>
      </c>
      <c r="W398" t="s">
        <v>5320</v>
      </c>
      <c r="X398" s="4" t="str">
        <f t="shared" si="12"/>
        <v>RM0246-Metal</v>
      </c>
      <c r="AT398" t="s">
        <v>5321</v>
      </c>
      <c r="AU398" t="s">
        <v>5322</v>
      </c>
      <c r="AV398" t="s">
        <v>1841</v>
      </c>
      <c r="KO398" t="s">
        <v>5323</v>
      </c>
      <c r="KR398" s="4" t="s">
        <v>5324</v>
      </c>
    </row>
    <row r="399" spans="22:304">
      <c r="V399" t="s">
        <v>5325</v>
      </c>
      <c r="W399" t="s">
        <v>5326</v>
      </c>
      <c r="X399" s="4" t="str">
        <f t="shared" si="12"/>
        <v>RM0247-Recycled pre/post-consumer metal</v>
      </c>
      <c r="AT399" t="s">
        <v>5327</v>
      </c>
      <c r="AU399" t="s">
        <v>5328</v>
      </c>
      <c r="AV399" t="s">
        <v>1841</v>
      </c>
      <c r="KO399" t="s">
        <v>5329</v>
      </c>
      <c r="KR399" s="4" t="s">
        <v>5330</v>
      </c>
    </row>
    <row r="400" spans="22:304">
      <c r="V400" t="s">
        <v>5331</v>
      </c>
      <c r="W400" t="s">
        <v>5332</v>
      </c>
      <c r="X400" s="4" t="str">
        <f t="shared" si="12"/>
        <v>RM0248-Recycled pre-consumer metal</v>
      </c>
      <c r="AT400" t="s">
        <v>5333</v>
      </c>
      <c r="AU400" t="s">
        <v>5334</v>
      </c>
      <c r="AV400" t="s">
        <v>1841</v>
      </c>
      <c r="KO400" t="s">
        <v>5335</v>
      </c>
      <c r="KQ400" t="s">
        <v>5336</v>
      </c>
      <c r="KR400" s="4" t="s">
        <v>5337</v>
      </c>
    </row>
    <row r="401" spans="22:304">
      <c r="V401" t="s">
        <v>5338</v>
      </c>
      <c r="W401" t="s">
        <v>5339</v>
      </c>
      <c r="X401" s="4" t="str">
        <f t="shared" si="12"/>
        <v>RM0249-Recycled post-consumer metal</v>
      </c>
      <c r="AT401" t="s">
        <v>5340</v>
      </c>
      <c r="AU401" t="s">
        <v>5341</v>
      </c>
      <c r="AV401" t="s">
        <v>1841</v>
      </c>
      <c r="KO401" t="s">
        <v>5342</v>
      </c>
      <c r="KR401" s="4" t="s">
        <v>5343</v>
      </c>
    </row>
    <row r="402" spans="22:304">
      <c r="V402" t="s">
        <v>5344</v>
      </c>
      <c r="W402" t="s">
        <v>5345</v>
      </c>
      <c r="X402" s="4" t="str">
        <f t="shared" si="12"/>
        <v>RM0250-Wood</v>
      </c>
      <c r="AT402" t="s">
        <v>5346</v>
      </c>
      <c r="AU402" t="s">
        <v>5347</v>
      </c>
      <c r="AV402" t="s">
        <v>1841</v>
      </c>
      <c r="KO402" t="s">
        <v>5348</v>
      </c>
      <c r="KQ402" t="s">
        <v>5349</v>
      </c>
      <c r="KR402" s="4" t="s">
        <v>5350</v>
      </c>
    </row>
    <row r="403" spans="22:304">
      <c r="V403" t="s">
        <v>5351</v>
      </c>
      <c r="W403" t="s">
        <v>5352</v>
      </c>
      <c r="X403" s="4" t="str">
        <f t="shared" si="12"/>
        <v>RM0251-Recycled pre/post-consumer wood</v>
      </c>
      <c r="AT403" t="s">
        <v>5353</v>
      </c>
      <c r="AU403" t="s">
        <v>5354</v>
      </c>
      <c r="AV403" t="s">
        <v>1841</v>
      </c>
      <c r="KO403" t="s">
        <v>5355</v>
      </c>
      <c r="KQ403" t="s">
        <v>5356</v>
      </c>
      <c r="KR403" s="4" t="s">
        <v>5357</v>
      </c>
    </row>
    <row r="404" spans="22:304">
      <c r="V404" t="s">
        <v>5358</v>
      </c>
      <c r="W404" t="s">
        <v>5359</v>
      </c>
      <c r="X404" s="4" t="str">
        <f t="shared" si="12"/>
        <v>RM0252-Recycled pre-consumer wood</v>
      </c>
      <c r="AT404" t="s">
        <v>5360</v>
      </c>
      <c r="AU404" t="s">
        <v>5361</v>
      </c>
      <c r="AV404" t="s">
        <v>1841</v>
      </c>
      <c r="KO404" t="s">
        <v>5362</v>
      </c>
      <c r="KQ404" t="s">
        <v>5363</v>
      </c>
      <c r="KR404" s="4" t="s">
        <v>5364</v>
      </c>
    </row>
    <row r="405" spans="22:304">
      <c r="V405" t="s">
        <v>5365</v>
      </c>
      <c r="W405" t="s">
        <v>5366</v>
      </c>
      <c r="X405" s="4" t="str">
        <f t="shared" si="12"/>
        <v>RM0253-Recycled post-consumer wood</v>
      </c>
      <c r="AT405" t="s">
        <v>5367</v>
      </c>
      <c r="AU405" t="s">
        <v>5368</v>
      </c>
      <c r="AV405" t="s">
        <v>1841</v>
      </c>
      <c r="KO405" t="s">
        <v>5369</v>
      </c>
      <c r="KR405" s="4" t="s">
        <v>5370</v>
      </c>
    </row>
    <row r="406" spans="22:304">
      <c r="V406" t="s">
        <v>5371</v>
      </c>
      <c r="W406" t="s">
        <v>5372</v>
      </c>
      <c r="X406" s="4" t="str">
        <f t="shared" si="12"/>
        <v>RM0300-Zinc</v>
      </c>
      <c r="AT406" t="s">
        <v>5373</v>
      </c>
      <c r="AU406" t="s">
        <v>5374</v>
      </c>
      <c r="AV406" t="s">
        <v>1841</v>
      </c>
      <c r="KO406" t="s">
        <v>5375</v>
      </c>
      <c r="KQ406" t="s">
        <v>5376</v>
      </c>
      <c r="KR406" s="4" t="s">
        <v>5377</v>
      </c>
    </row>
    <row r="407" spans="22:304">
      <c r="V407" t="s">
        <v>5378</v>
      </c>
      <c r="W407" t="s">
        <v>5379</v>
      </c>
      <c r="X407" s="4" t="str">
        <f t="shared" si="12"/>
        <v>RM0301-Recycled pre/post-consumer zinc</v>
      </c>
      <c r="AT407" t="s">
        <v>5380</v>
      </c>
      <c r="AU407" t="s">
        <v>5381</v>
      </c>
      <c r="AV407" t="s">
        <v>1841</v>
      </c>
      <c r="KO407" t="s">
        <v>5382</v>
      </c>
      <c r="KR407" s="4" t="s">
        <v>5383</v>
      </c>
    </row>
    <row r="408" spans="22:304">
      <c r="V408" t="s">
        <v>5384</v>
      </c>
      <c r="W408" t="s">
        <v>5385</v>
      </c>
      <c r="X408" s="4" t="str">
        <f t="shared" si="12"/>
        <v>RM0302-Recycled pre-consumer  zinc</v>
      </c>
      <c r="AT408" t="s">
        <v>5386</v>
      </c>
      <c r="AU408" t="s">
        <v>5381</v>
      </c>
      <c r="AV408" t="s">
        <v>1841</v>
      </c>
      <c r="KO408" t="s">
        <v>5387</v>
      </c>
      <c r="KR408" s="4" t="s">
        <v>5388</v>
      </c>
    </row>
    <row r="409" spans="22:304">
      <c r="V409" t="s">
        <v>5389</v>
      </c>
      <c r="W409" t="s">
        <v>5390</v>
      </c>
      <c r="X409" s="4" t="str">
        <f t="shared" si="12"/>
        <v>RM0303-Recycled post-consumer  zinc</v>
      </c>
      <c r="AT409" t="s">
        <v>5391</v>
      </c>
      <c r="AU409" t="s">
        <v>5392</v>
      </c>
      <c r="AV409" t="s">
        <v>1841</v>
      </c>
      <c r="KO409" t="s">
        <v>5393</v>
      </c>
      <c r="KQ409" t="s">
        <v>5394</v>
      </c>
      <c r="KR409" s="4" t="s">
        <v>5395</v>
      </c>
    </row>
    <row r="410" spans="22:304">
      <c r="V410" t="s">
        <v>5396</v>
      </c>
      <c r="W410" t="s">
        <v>5397</v>
      </c>
      <c r="X410" s="4" t="str">
        <f t="shared" si="12"/>
        <v>RM0254-Metallic fibers</v>
      </c>
      <c r="AT410" t="s">
        <v>5398</v>
      </c>
      <c r="AU410" t="s">
        <v>5399</v>
      </c>
      <c r="AV410" t="s">
        <v>1841</v>
      </c>
      <c r="KO410" t="s">
        <v>5400</v>
      </c>
      <c r="KR410" s="4" t="s">
        <v>5401</v>
      </c>
    </row>
    <row r="411" spans="22:304">
      <c r="V411" t="s">
        <v>5402</v>
      </c>
      <c r="W411" t="s">
        <v>5403</v>
      </c>
      <c r="X411" s="4" t="str">
        <f t="shared" si="12"/>
        <v>RM0255-Recycled pre/post-consumer metallic fibers</v>
      </c>
      <c r="AT411" t="s">
        <v>5404</v>
      </c>
      <c r="AU411" t="s">
        <v>5405</v>
      </c>
      <c r="AV411" t="s">
        <v>1841</v>
      </c>
      <c r="KO411" t="s">
        <v>5406</v>
      </c>
      <c r="KQ411" t="s">
        <v>5407</v>
      </c>
      <c r="KR411" s="4" t="s">
        <v>5408</v>
      </c>
    </row>
    <row r="412" spans="22:304">
      <c r="V412" t="s">
        <v>5409</v>
      </c>
      <c r="W412" t="s">
        <v>5410</v>
      </c>
      <c r="X412" s="4" t="str">
        <f t="shared" si="12"/>
        <v>RM0256-Recycled pre-consumer metallic fibers</v>
      </c>
      <c r="AT412" t="s">
        <v>5411</v>
      </c>
      <c r="AU412" t="s">
        <v>5412</v>
      </c>
      <c r="AV412" t="s">
        <v>1841</v>
      </c>
      <c r="KO412" t="s">
        <v>5413</v>
      </c>
      <c r="KR412" s="4" t="s">
        <v>5414</v>
      </c>
    </row>
    <row r="413" spans="22:304">
      <c r="V413" t="s">
        <v>5415</v>
      </c>
      <c r="W413" t="s">
        <v>5416</v>
      </c>
      <c r="X413" s="4" t="str">
        <f t="shared" si="12"/>
        <v>RM0257-Recycled post-consumer metallic fibers</v>
      </c>
      <c r="AT413" t="s">
        <v>2564</v>
      </c>
      <c r="AU413" t="s">
        <v>1841</v>
      </c>
      <c r="AV413" t="s">
        <v>1841</v>
      </c>
      <c r="KO413" t="s">
        <v>5417</v>
      </c>
      <c r="KR413" s="4" t="s">
        <v>5418</v>
      </c>
    </row>
    <row r="414" spans="22:304">
      <c r="V414" t="s">
        <v>5419</v>
      </c>
      <c r="W414" t="s">
        <v>3157</v>
      </c>
      <c r="X414" s="4" t="str">
        <f t="shared" si="12"/>
        <v>RM0258-Mixed fibers</v>
      </c>
      <c r="AT414" t="s">
        <v>5420</v>
      </c>
      <c r="AU414" t="s">
        <v>5421</v>
      </c>
      <c r="AV414" t="s">
        <v>1842</v>
      </c>
      <c r="KO414" t="s">
        <v>5422</v>
      </c>
      <c r="KQ414" t="s">
        <v>5423</v>
      </c>
      <c r="KR414" s="4" t="s">
        <v>5424</v>
      </c>
    </row>
    <row r="415" spans="22:304">
      <c r="V415" t="s">
        <v>5425</v>
      </c>
      <c r="W415" t="s">
        <v>5426</v>
      </c>
      <c r="X415" s="4" t="str">
        <f t="shared" si="12"/>
        <v>RM0259-Recycled pre/post-consumer mixed fibers</v>
      </c>
      <c r="AT415" t="s">
        <v>5427</v>
      </c>
      <c r="AU415" t="s">
        <v>5428</v>
      </c>
      <c r="AV415" t="s">
        <v>1842</v>
      </c>
      <c r="KO415" t="s">
        <v>5429</v>
      </c>
      <c r="KQ415" t="s">
        <v>5430</v>
      </c>
      <c r="KR415" s="4" t="s">
        <v>5431</v>
      </c>
    </row>
    <row r="416" spans="22:304">
      <c r="V416" t="s">
        <v>5432</v>
      </c>
      <c r="W416" t="s">
        <v>5433</v>
      </c>
      <c r="X416" s="4" t="str">
        <f t="shared" si="12"/>
        <v>RM0260-Recycled pre-consumer mixed fibers</v>
      </c>
      <c r="AT416" t="s">
        <v>5434</v>
      </c>
      <c r="AU416" t="s">
        <v>5435</v>
      </c>
      <c r="AV416" t="s">
        <v>1842</v>
      </c>
      <c r="KO416" t="s">
        <v>5436</v>
      </c>
      <c r="KR416" s="4" t="s">
        <v>5437</v>
      </c>
    </row>
    <row r="417" spans="22:304">
      <c r="V417" t="s">
        <v>5438</v>
      </c>
      <c r="W417" t="s">
        <v>5439</v>
      </c>
      <c r="X417" s="4" t="str">
        <f t="shared" si="12"/>
        <v>RM0261-Recycled post-consumer mixed fibers</v>
      </c>
      <c r="AT417" t="s">
        <v>5440</v>
      </c>
      <c r="AU417" t="s">
        <v>5441</v>
      </c>
      <c r="AV417" t="s">
        <v>1842</v>
      </c>
      <c r="KO417" t="s">
        <v>5442</v>
      </c>
      <c r="KR417" s="4" t="s">
        <v>5443</v>
      </c>
    </row>
    <row r="418" spans="22:304">
      <c r="V418" t="s">
        <v>5444</v>
      </c>
      <c r="W418" t="s">
        <v>2626</v>
      </c>
      <c r="X418" s="4" t="str">
        <f t="shared" si="12"/>
        <v>RM0262-Other</v>
      </c>
      <c r="AT418" t="s">
        <v>5445</v>
      </c>
      <c r="AU418" t="s">
        <v>5446</v>
      </c>
      <c r="AV418" t="s">
        <v>1842</v>
      </c>
      <c r="KO418" t="s">
        <v>5447</v>
      </c>
      <c r="KQ418" t="s">
        <v>5448</v>
      </c>
      <c r="KR418" s="4" t="s">
        <v>5449</v>
      </c>
    </row>
    <row r="419" spans="22:304">
      <c r="V419" t="s">
        <v>5450</v>
      </c>
      <c r="W419" t="s">
        <v>5451</v>
      </c>
      <c r="X419" s="4" t="str">
        <f t="shared" si="12"/>
        <v>RM0263-Other in-conversion</v>
      </c>
      <c r="AT419" t="s">
        <v>5452</v>
      </c>
      <c r="AU419" t="s">
        <v>5453</v>
      </c>
      <c r="AV419" t="s">
        <v>1842</v>
      </c>
      <c r="KO419" t="s">
        <v>5454</v>
      </c>
      <c r="KR419" s="4" t="s">
        <v>5455</v>
      </c>
    </row>
    <row r="420" spans="22:304">
      <c r="V420" t="s">
        <v>5456</v>
      </c>
      <c r="W420" t="s">
        <v>5457</v>
      </c>
      <c r="X420" s="4" t="str">
        <f t="shared" si="12"/>
        <v>RM0264-Other organic</v>
      </c>
      <c r="AT420" t="s">
        <v>5458</v>
      </c>
      <c r="AU420" t="s">
        <v>5459</v>
      </c>
      <c r="AV420" t="s">
        <v>1842</v>
      </c>
      <c r="KO420" t="s">
        <v>5460</v>
      </c>
      <c r="KQ420" t="s">
        <v>5461</v>
      </c>
      <c r="KR420" s="4" t="s">
        <v>5462</v>
      </c>
    </row>
    <row r="421" spans="22:304">
      <c r="V421" t="s">
        <v>5463</v>
      </c>
      <c r="W421" t="s">
        <v>5464</v>
      </c>
      <c r="X421" s="4" t="str">
        <f t="shared" si="12"/>
        <v xml:space="preserve">RM0265-Other recycled pre/post-consumer </v>
      </c>
      <c r="AT421" t="s">
        <v>5465</v>
      </c>
      <c r="AU421" t="s">
        <v>5466</v>
      </c>
      <c r="AV421" t="s">
        <v>1842</v>
      </c>
      <c r="KO421" t="s">
        <v>5467</v>
      </c>
      <c r="KQ421" t="s">
        <v>5468</v>
      </c>
      <c r="KR421" s="4" t="s">
        <v>5469</v>
      </c>
    </row>
    <row r="422" spans="22:304">
      <c r="V422" t="s">
        <v>5470</v>
      </c>
      <c r="W422" t="s">
        <v>5471</v>
      </c>
      <c r="X422" s="4" t="str">
        <f t="shared" si="12"/>
        <v xml:space="preserve">RM0266-Other recycled pre-consumer </v>
      </c>
      <c r="AT422" t="s">
        <v>5472</v>
      </c>
      <c r="AU422" t="s">
        <v>5473</v>
      </c>
      <c r="AV422" t="s">
        <v>1842</v>
      </c>
      <c r="KO422" t="s">
        <v>5474</v>
      </c>
      <c r="KQ422" t="s">
        <v>5475</v>
      </c>
      <c r="KR422" s="4" t="s">
        <v>5476</v>
      </c>
    </row>
    <row r="423" spans="22:304">
      <c r="V423" t="s">
        <v>5477</v>
      </c>
      <c r="W423" t="s">
        <v>5478</v>
      </c>
      <c r="X423" s="4" t="str">
        <f t="shared" si="12"/>
        <v xml:space="preserve">RM0267-Other recycled post-consumer </v>
      </c>
      <c r="AT423" t="s">
        <v>5479</v>
      </c>
      <c r="AU423" t="s">
        <v>5480</v>
      </c>
      <c r="AV423" t="s">
        <v>1842</v>
      </c>
      <c r="KO423" t="s">
        <v>5481</v>
      </c>
      <c r="KR423" s="4" t="s">
        <v>5482</v>
      </c>
    </row>
    <row r="424" spans="22:304">
      <c r="V424" t="s">
        <v>5483</v>
      </c>
      <c r="W424" t="s">
        <v>5484</v>
      </c>
      <c r="X424" s="4" t="str">
        <f t="shared" si="12"/>
        <v xml:space="preserve">RM0428-Other recycled pre-consumer - VR2  </v>
      </c>
      <c r="AT424" t="s">
        <v>5485</v>
      </c>
      <c r="AU424" t="s">
        <v>5486</v>
      </c>
      <c r="AV424" t="s">
        <v>1842</v>
      </c>
      <c r="KO424" t="s">
        <v>5487</v>
      </c>
      <c r="KR424" s="4" t="s">
        <v>5488</v>
      </c>
    </row>
    <row r="425" spans="22:304">
      <c r="V425" t="s">
        <v>5489</v>
      </c>
      <c r="W425" t="s">
        <v>5490</v>
      </c>
      <c r="X425" s="4" t="str">
        <f t="shared" si="12"/>
        <v>RM0425-Responsible leather other</v>
      </c>
      <c r="AT425" t="s">
        <v>5491</v>
      </c>
      <c r="AU425" t="s">
        <v>5492</v>
      </c>
      <c r="AV425" t="s">
        <v>1842</v>
      </c>
      <c r="KO425" t="s">
        <v>5493</v>
      </c>
      <c r="KR425" s="4" t="s">
        <v>5494</v>
      </c>
    </row>
    <row r="426" spans="22:304">
      <c r="V426" t="s">
        <v>5495</v>
      </c>
      <c r="W426" t="s">
        <v>4406</v>
      </c>
      <c r="X426" s="4" t="str">
        <f t="shared" si="12"/>
        <v>RM9999-Dummy</v>
      </c>
      <c r="AT426" t="s">
        <v>5496</v>
      </c>
      <c r="AU426" t="s">
        <v>5497</v>
      </c>
      <c r="AV426" t="s">
        <v>1842</v>
      </c>
      <c r="KO426" t="s">
        <v>5498</v>
      </c>
      <c r="KQ426" t="s">
        <v>5499</v>
      </c>
      <c r="KR426" s="4" t="s">
        <v>5500</v>
      </c>
    </row>
    <row r="427" spans="22:304">
      <c r="V427" t="s">
        <v>5501</v>
      </c>
      <c r="W427" t="s">
        <v>5502</v>
      </c>
      <c r="X427" s="4" t="str">
        <f t="shared" si="12"/>
        <v>RM0426-Animal fiber other</v>
      </c>
      <c r="AT427" t="s">
        <v>5503</v>
      </c>
      <c r="AU427" t="s">
        <v>5504</v>
      </c>
      <c r="AV427" t="s">
        <v>1842</v>
      </c>
      <c r="KO427" t="s">
        <v>5505</v>
      </c>
      <c r="KQ427" t="s">
        <v>5506</v>
      </c>
      <c r="KR427" s="4" t="s">
        <v>5507</v>
      </c>
    </row>
    <row r="428" spans="22:304">
      <c r="V428" t="s">
        <v>5508</v>
      </c>
      <c r="W428" t="s">
        <v>5509</v>
      </c>
      <c r="X428" s="4" t="str">
        <f t="shared" si="12"/>
        <v>RM0427-In-conversion animal fiber other</v>
      </c>
      <c r="AT428" t="s">
        <v>5510</v>
      </c>
      <c r="AU428" t="s">
        <v>5511</v>
      </c>
      <c r="AV428" t="s">
        <v>1842</v>
      </c>
      <c r="KO428" t="s">
        <v>5512</v>
      </c>
      <c r="KQ428" t="s">
        <v>5513</v>
      </c>
      <c r="KR428" s="4" t="s">
        <v>5514</v>
      </c>
    </row>
    <row r="429" spans="22:304">
      <c r="V429" t="s">
        <v>5515</v>
      </c>
      <c r="W429" t="s">
        <v>5516</v>
      </c>
      <c r="X429" s="4" t="str">
        <f t="shared" si="12"/>
        <v xml:space="preserve">RM0429-Other recycled post-consumer - VR2  </v>
      </c>
      <c r="AT429" t="s">
        <v>5517</v>
      </c>
      <c r="AU429" t="s">
        <v>5518</v>
      </c>
      <c r="AV429" t="s">
        <v>1842</v>
      </c>
      <c r="KO429" t="s">
        <v>5519</v>
      </c>
      <c r="KP429" t="s">
        <v>5520</v>
      </c>
      <c r="KQ429" t="s">
        <v>5521</v>
      </c>
      <c r="KR429" s="4" t="s">
        <v>5522</v>
      </c>
    </row>
    <row r="430" spans="22:304">
      <c r="AT430" t="s">
        <v>5523</v>
      </c>
      <c r="AU430" t="s">
        <v>5524</v>
      </c>
      <c r="AV430" t="s">
        <v>1842</v>
      </c>
      <c r="KO430" t="s">
        <v>5525</v>
      </c>
      <c r="KR430" s="4" t="s">
        <v>5526</v>
      </c>
    </row>
    <row r="431" spans="22:304">
      <c r="AT431" t="s">
        <v>5527</v>
      </c>
      <c r="AU431" t="s">
        <v>5528</v>
      </c>
      <c r="AV431" t="s">
        <v>1842</v>
      </c>
      <c r="KO431" t="s">
        <v>5529</v>
      </c>
      <c r="KQ431" t="s">
        <v>5530</v>
      </c>
      <c r="KR431" s="4" t="s">
        <v>5531</v>
      </c>
    </row>
    <row r="432" spans="22:304">
      <c r="AT432" t="s">
        <v>5532</v>
      </c>
      <c r="AU432" t="s">
        <v>5533</v>
      </c>
      <c r="AV432" t="s">
        <v>1842</v>
      </c>
      <c r="KO432" t="s">
        <v>5534</v>
      </c>
      <c r="KR432" s="4" t="s">
        <v>5535</v>
      </c>
    </row>
    <row r="433" spans="46:304">
      <c r="AT433" t="s">
        <v>5536</v>
      </c>
      <c r="AU433" t="s">
        <v>5537</v>
      </c>
      <c r="AV433" t="s">
        <v>1842</v>
      </c>
      <c r="KO433" t="s">
        <v>5538</v>
      </c>
      <c r="KR433" s="4" t="s">
        <v>2062</v>
      </c>
    </row>
    <row r="434" spans="46:304">
      <c r="AT434" t="s">
        <v>5539</v>
      </c>
      <c r="AU434" t="s">
        <v>5540</v>
      </c>
      <c r="AV434" t="s">
        <v>1842</v>
      </c>
      <c r="KO434" t="s">
        <v>5541</v>
      </c>
      <c r="KR434" s="4" t="s">
        <v>5542</v>
      </c>
    </row>
    <row r="435" spans="46:304">
      <c r="AT435" t="s">
        <v>5543</v>
      </c>
      <c r="AU435" t="s">
        <v>5544</v>
      </c>
      <c r="AV435" t="s">
        <v>1842</v>
      </c>
      <c r="KO435" t="s">
        <v>5545</v>
      </c>
      <c r="KR435" s="4" t="s">
        <v>5546</v>
      </c>
    </row>
    <row r="436" spans="46:304">
      <c r="AT436" t="s">
        <v>5547</v>
      </c>
      <c r="AU436" t="s">
        <v>5548</v>
      </c>
      <c r="AV436" t="s">
        <v>1842</v>
      </c>
      <c r="KO436" t="s">
        <v>5549</v>
      </c>
      <c r="KR436" s="4" t="s">
        <v>5550</v>
      </c>
    </row>
    <row r="437" spans="46:304">
      <c r="AT437" t="s">
        <v>5551</v>
      </c>
      <c r="AU437" t="s">
        <v>5552</v>
      </c>
      <c r="AV437" t="s">
        <v>1842</v>
      </c>
      <c r="KO437" t="s">
        <v>5553</v>
      </c>
      <c r="KR437" s="4" t="s">
        <v>5554</v>
      </c>
    </row>
    <row r="438" spans="46:304">
      <c r="AT438" t="s">
        <v>5555</v>
      </c>
      <c r="AU438" t="s">
        <v>5556</v>
      </c>
      <c r="AV438" t="s">
        <v>1842</v>
      </c>
      <c r="KO438" t="s">
        <v>5557</v>
      </c>
      <c r="KQ438" t="s">
        <v>5558</v>
      </c>
      <c r="KR438" s="4" t="s">
        <v>5559</v>
      </c>
    </row>
    <row r="439" spans="46:304">
      <c r="AT439" t="s">
        <v>5560</v>
      </c>
      <c r="AU439" t="s">
        <v>5561</v>
      </c>
      <c r="AV439" t="s">
        <v>1842</v>
      </c>
      <c r="KO439" t="s">
        <v>5562</v>
      </c>
      <c r="KR439" s="4" t="s">
        <v>5563</v>
      </c>
    </row>
    <row r="440" spans="46:304">
      <c r="AT440" t="s">
        <v>5564</v>
      </c>
      <c r="AU440" t="s">
        <v>5565</v>
      </c>
      <c r="AV440" t="s">
        <v>1842</v>
      </c>
      <c r="KO440" t="s">
        <v>5566</v>
      </c>
      <c r="KR440" s="4" t="s">
        <v>5567</v>
      </c>
    </row>
    <row r="441" spans="46:304">
      <c r="AT441" t="s">
        <v>5568</v>
      </c>
      <c r="AU441" t="s">
        <v>5569</v>
      </c>
      <c r="AV441" t="s">
        <v>1843</v>
      </c>
      <c r="KO441" t="s">
        <v>5570</v>
      </c>
      <c r="KQ441" t="s">
        <v>5571</v>
      </c>
      <c r="KR441" s="4" t="s">
        <v>5572</v>
      </c>
    </row>
    <row r="442" spans="46:304">
      <c r="AT442" t="s">
        <v>5573</v>
      </c>
      <c r="AU442" t="s">
        <v>5574</v>
      </c>
      <c r="AV442" t="s">
        <v>1843</v>
      </c>
      <c r="KO442" t="s">
        <v>5575</v>
      </c>
      <c r="KQ442" t="s">
        <v>5576</v>
      </c>
      <c r="KR442" s="4" t="s">
        <v>5577</v>
      </c>
    </row>
    <row r="443" spans="46:304">
      <c r="AT443" t="s">
        <v>5578</v>
      </c>
      <c r="AU443" t="s">
        <v>5579</v>
      </c>
      <c r="AV443" t="s">
        <v>1843</v>
      </c>
      <c r="KO443" t="s">
        <v>5580</v>
      </c>
      <c r="KQ443" t="s">
        <v>5581</v>
      </c>
      <c r="KR443" s="4" t="s">
        <v>5582</v>
      </c>
    </row>
    <row r="444" spans="46:304">
      <c r="AT444" t="s">
        <v>5583</v>
      </c>
      <c r="AU444" t="s">
        <v>5584</v>
      </c>
      <c r="AV444" t="s">
        <v>1843</v>
      </c>
      <c r="KO444" t="s">
        <v>5585</v>
      </c>
      <c r="KR444" s="4" t="s">
        <v>5586</v>
      </c>
    </row>
    <row r="445" spans="46:304">
      <c r="AT445" t="s">
        <v>2619</v>
      </c>
      <c r="AU445" t="s">
        <v>1843</v>
      </c>
      <c r="AV445" t="s">
        <v>1843</v>
      </c>
      <c r="KO445" t="s">
        <v>5587</v>
      </c>
      <c r="KR445" s="4" t="s">
        <v>5588</v>
      </c>
    </row>
    <row r="446" spans="46:304">
      <c r="AT446" t="s">
        <v>5589</v>
      </c>
      <c r="AU446" t="s">
        <v>5590</v>
      </c>
      <c r="AV446" t="s">
        <v>1844</v>
      </c>
      <c r="KO446" t="s">
        <v>5591</v>
      </c>
      <c r="KQ446" t="s">
        <v>5592</v>
      </c>
      <c r="KR446" s="4" t="s">
        <v>2189</v>
      </c>
    </row>
    <row r="447" spans="46:304">
      <c r="AT447" t="s">
        <v>5593</v>
      </c>
      <c r="AU447" t="s">
        <v>5594</v>
      </c>
      <c r="AV447" t="s">
        <v>1844</v>
      </c>
      <c r="KO447" t="s">
        <v>5595</v>
      </c>
      <c r="KR447" s="4" t="s">
        <v>5596</v>
      </c>
    </row>
    <row r="448" spans="46:304">
      <c r="AT448" t="s">
        <v>5597</v>
      </c>
      <c r="AU448" t="s">
        <v>5598</v>
      </c>
      <c r="AV448" t="s">
        <v>1844</v>
      </c>
      <c r="KO448" t="s">
        <v>5599</v>
      </c>
      <c r="KR448" s="4" t="s">
        <v>2002</v>
      </c>
    </row>
    <row r="449" spans="46:304">
      <c r="AT449" t="s">
        <v>5600</v>
      </c>
      <c r="AU449" t="s">
        <v>5601</v>
      </c>
      <c r="AV449" t="s">
        <v>1844</v>
      </c>
      <c r="KO449" t="s">
        <v>5602</v>
      </c>
      <c r="KQ449" t="s">
        <v>5603</v>
      </c>
      <c r="KR449" s="4" t="s">
        <v>5604</v>
      </c>
    </row>
    <row r="450" spans="46:304">
      <c r="AT450" t="s">
        <v>5605</v>
      </c>
      <c r="AU450" t="s">
        <v>5606</v>
      </c>
      <c r="AV450" t="s">
        <v>1844</v>
      </c>
      <c r="KO450" t="s">
        <v>5607</v>
      </c>
      <c r="KR450" s="4" t="s">
        <v>5608</v>
      </c>
    </row>
    <row r="451" spans="46:304">
      <c r="AT451" t="s">
        <v>5609</v>
      </c>
      <c r="AU451" t="s">
        <v>5610</v>
      </c>
      <c r="AV451" t="s">
        <v>1844</v>
      </c>
      <c r="KO451" t="s">
        <v>5611</v>
      </c>
      <c r="KR451" s="4" t="s">
        <v>5612</v>
      </c>
    </row>
    <row r="452" spans="46:304">
      <c r="AT452" t="s">
        <v>5613</v>
      </c>
      <c r="AU452" t="s">
        <v>5614</v>
      </c>
      <c r="AV452" t="s">
        <v>1844</v>
      </c>
      <c r="KO452" t="s">
        <v>5615</v>
      </c>
      <c r="KR452" s="4" t="s">
        <v>5616</v>
      </c>
    </row>
    <row r="453" spans="46:304">
      <c r="AT453" t="s">
        <v>5617</v>
      </c>
      <c r="AU453" t="s">
        <v>5618</v>
      </c>
      <c r="AV453" t="s">
        <v>1844</v>
      </c>
      <c r="KO453" t="s">
        <v>5619</v>
      </c>
      <c r="KQ453" t="s">
        <v>5620</v>
      </c>
      <c r="KR453" s="4" t="s">
        <v>5621</v>
      </c>
    </row>
    <row r="454" spans="46:304">
      <c r="AT454" t="s">
        <v>5622</v>
      </c>
      <c r="AU454" t="s">
        <v>5623</v>
      </c>
      <c r="AV454" t="s">
        <v>1844</v>
      </c>
      <c r="KO454" t="s">
        <v>5624</v>
      </c>
      <c r="KQ454" t="s">
        <v>5625</v>
      </c>
      <c r="KR454" s="4" t="s">
        <v>5626</v>
      </c>
    </row>
    <row r="455" spans="46:304">
      <c r="AT455" t="s">
        <v>5627</v>
      </c>
      <c r="AU455" t="s">
        <v>5628</v>
      </c>
      <c r="AV455" t="s">
        <v>1844</v>
      </c>
      <c r="KO455" t="s">
        <v>5629</v>
      </c>
      <c r="KR455" s="4" t="s">
        <v>5630</v>
      </c>
    </row>
    <row r="456" spans="46:304">
      <c r="AT456" t="s">
        <v>5631</v>
      </c>
      <c r="AU456" t="s">
        <v>5632</v>
      </c>
      <c r="AV456" t="s">
        <v>1844</v>
      </c>
      <c r="KO456" t="s">
        <v>5633</v>
      </c>
      <c r="KR456" s="4" t="s">
        <v>5634</v>
      </c>
    </row>
    <row r="457" spans="46:304">
      <c r="AT457" t="s">
        <v>5635</v>
      </c>
      <c r="AU457" t="s">
        <v>5636</v>
      </c>
      <c r="AV457" t="s">
        <v>1844</v>
      </c>
      <c r="KO457" t="s">
        <v>5637</v>
      </c>
      <c r="KQ457" t="s">
        <v>5638</v>
      </c>
      <c r="KR457" s="4" t="s">
        <v>5639</v>
      </c>
    </row>
    <row r="458" spans="46:304">
      <c r="AT458" t="s">
        <v>5640</v>
      </c>
      <c r="AU458" t="s">
        <v>5641</v>
      </c>
      <c r="AV458" t="s">
        <v>1844</v>
      </c>
      <c r="KO458" t="s">
        <v>5642</v>
      </c>
      <c r="KQ458" t="s">
        <v>5643</v>
      </c>
      <c r="KR458" s="4" t="s">
        <v>5644</v>
      </c>
    </row>
    <row r="459" spans="46:304">
      <c r="AT459" t="s">
        <v>5645</v>
      </c>
      <c r="AU459" t="s">
        <v>5646</v>
      </c>
      <c r="AV459" t="s">
        <v>1844</v>
      </c>
      <c r="KO459" t="s">
        <v>5647</v>
      </c>
      <c r="KR459" s="4" t="s">
        <v>5648</v>
      </c>
    </row>
    <row r="460" spans="46:304">
      <c r="AT460" t="s">
        <v>5649</v>
      </c>
      <c r="AU460" t="s">
        <v>5650</v>
      </c>
      <c r="AV460" t="s">
        <v>1844</v>
      </c>
      <c r="KO460" t="s">
        <v>5651</v>
      </c>
      <c r="KQ460" t="s">
        <v>5652</v>
      </c>
      <c r="KR460" s="4" t="s">
        <v>5653</v>
      </c>
    </row>
    <row r="461" spans="46:304">
      <c r="AT461" t="s">
        <v>5654</v>
      </c>
      <c r="AU461" t="s">
        <v>5655</v>
      </c>
      <c r="AV461" t="s">
        <v>1844</v>
      </c>
      <c r="KO461" t="s">
        <v>5656</v>
      </c>
      <c r="KQ461" t="s">
        <v>5657</v>
      </c>
      <c r="KR461" s="4" t="s">
        <v>5658</v>
      </c>
    </row>
    <row r="462" spans="46:304">
      <c r="AT462" t="s">
        <v>5659</v>
      </c>
      <c r="AU462" t="s">
        <v>5660</v>
      </c>
      <c r="AV462" t="s">
        <v>1844</v>
      </c>
      <c r="KO462" t="s">
        <v>5661</v>
      </c>
      <c r="KQ462" t="s">
        <v>5662</v>
      </c>
      <c r="KR462" s="4" t="s">
        <v>5663</v>
      </c>
    </row>
    <row r="463" spans="46:304">
      <c r="AT463" t="s">
        <v>5664</v>
      </c>
      <c r="AU463" t="s">
        <v>5665</v>
      </c>
      <c r="AV463" t="s">
        <v>1844</v>
      </c>
      <c r="KO463" t="s">
        <v>5666</v>
      </c>
      <c r="KR463" s="4" t="s">
        <v>5667</v>
      </c>
    </row>
    <row r="464" spans="46:304">
      <c r="AT464" t="s">
        <v>5668</v>
      </c>
      <c r="AU464" t="s">
        <v>5669</v>
      </c>
      <c r="AV464" t="s">
        <v>1844</v>
      </c>
      <c r="KO464" t="s">
        <v>5670</v>
      </c>
      <c r="KR464" s="4" t="s">
        <v>5671</v>
      </c>
    </row>
    <row r="465" spans="46:304">
      <c r="AT465" t="s">
        <v>5672</v>
      </c>
      <c r="AU465" t="s">
        <v>5673</v>
      </c>
      <c r="AV465" t="s">
        <v>1844</v>
      </c>
      <c r="KO465" t="s">
        <v>5674</v>
      </c>
      <c r="KR465" s="4" t="s">
        <v>5675</v>
      </c>
    </row>
    <row r="466" spans="46:304">
      <c r="AT466" t="s">
        <v>5676</v>
      </c>
      <c r="AU466" t="s">
        <v>5677</v>
      </c>
      <c r="AV466" t="s">
        <v>1844</v>
      </c>
      <c r="KO466" t="s">
        <v>5678</v>
      </c>
      <c r="KR466" s="4" t="s">
        <v>5679</v>
      </c>
    </row>
    <row r="467" spans="46:304">
      <c r="AT467" t="s">
        <v>5680</v>
      </c>
      <c r="AU467" t="s">
        <v>5681</v>
      </c>
      <c r="AV467" t="s">
        <v>1844</v>
      </c>
      <c r="KO467" t="s">
        <v>5682</v>
      </c>
      <c r="KR467" s="4" t="s">
        <v>5683</v>
      </c>
    </row>
    <row r="468" spans="46:304">
      <c r="AT468" t="s">
        <v>5684</v>
      </c>
      <c r="AU468" t="s">
        <v>5685</v>
      </c>
      <c r="AV468" t="s">
        <v>1844</v>
      </c>
      <c r="KO468" t="s">
        <v>5686</v>
      </c>
      <c r="KP468" t="s">
        <v>5687</v>
      </c>
      <c r="KQ468" t="s">
        <v>5688</v>
      </c>
      <c r="KR468" s="4" t="s">
        <v>5689</v>
      </c>
    </row>
    <row r="469" spans="46:304">
      <c r="AT469" t="s">
        <v>5690</v>
      </c>
      <c r="AU469" t="s">
        <v>5691</v>
      </c>
      <c r="AV469" t="s">
        <v>1844</v>
      </c>
      <c r="KO469" t="s">
        <v>5692</v>
      </c>
      <c r="KR469" s="4" t="s">
        <v>5693</v>
      </c>
    </row>
    <row r="470" spans="46:304">
      <c r="AT470" t="s">
        <v>5694</v>
      </c>
      <c r="AU470" t="s">
        <v>5695</v>
      </c>
      <c r="AV470" t="s">
        <v>1844</v>
      </c>
      <c r="KO470" t="s">
        <v>5696</v>
      </c>
      <c r="KQ470" t="s">
        <v>5697</v>
      </c>
      <c r="KR470" s="4" t="s">
        <v>5698</v>
      </c>
    </row>
    <row r="471" spans="46:304">
      <c r="AT471" t="s">
        <v>5699</v>
      </c>
      <c r="AU471" t="s">
        <v>5700</v>
      </c>
      <c r="AV471" t="s">
        <v>1844</v>
      </c>
      <c r="KO471" t="s">
        <v>5701</v>
      </c>
      <c r="KQ471" t="s">
        <v>5702</v>
      </c>
      <c r="KR471" s="4" t="s">
        <v>5703</v>
      </c>
    </row>
    <row r="472" spans="46:304">
      <c r="AT472" t="s">
        <v>5704</v>
      </c>
      <c r="AU472" t="s">
        <v>5705</v>
      </c>
      <c r="AV472" t="s">
        <v>1844</v>
      </c>
      <c r="KO472" t="s">
        <v>5706</v>
      </c>
      <c r="KR472" s="4" t="s">
        <v>5707</v>
      </c>
    </row>
    <row r="473" spans="46:304">
      <c r="AT473" t="s">
        <v>5708</v>
      </c>
      <c r="AU473" t="s">
        <v>5709</v>
      </c>
      <c r="AV473" t="s">
        <v>1844</v>
      </c>
      <c r="KO473" t="s">
        <v>5710</v>
      </c>
      <c r="KQ473" t="s">
        <v>5711</v>
      </c>
      <c r="KR473" s="4" t="s">
        <v>5712</v>
      </c>
    </row>
    <row r="474" spans="46:304">
      <c r="AT474" t="s">
        <v>2633</v>
      </c>
      <c r="AU474" t="s">
        <v>1844</v>
      </c>
      <c r="AV474" t="s">
        <v>1844</v>
      </c>
      <c r="KO474" t="s">
        <v>5713</v>
      </c>
      <c r="KR474" s="4" t="s">
        <v>5714</v>
      </c>
    </row>
    <row r="475" spans="46:304">
      <c r="AT475" t="s">
        <v>5715</v>
      </c>
      <c r="AU475" t="s">
        <v>5716</v>
      </c>
      <c r="AV475" t="s">
        <v>1845</v>
      </c>
      <c r="KO475" t="s">
        <v>5717</v>
      </c>
      <c r="KR475" s="4" t="s">
        <v>5718</v>
      </c>
    </row>
    <row r="476" spans="46:304">
      <c r="AT476" t="s">
        <v>5719</v>
      </c>
      <c r="AU476" t="s">
        <v>5720</v>
      </c>
      <c r="AV476" t="s">
        <v>1845</v>
      </c>
      <c r="KO476" t="s">
        <v>5721</v>
      </c>
      <c r="KQ476" t="s">
        <v>5722</v>
      </c>
      <c r="KR476" s="4" t="s">
        <v>5723</v>
      </c>
    </row>
    <row r="477" spans="46:304">
      <c r="AT477" t="s">
        <v>5724</v>
      </c>
      <c r="AU477" t="s">
        <v>5725</v>
      </c>
      <c r="AV477" t="s">
        <v>1845</v>
      </c>
      <c r="KO477" t="s">
        <v>5726</v>
      </c>
      <c r="KQ477" t="s">
        <v>5727</v>
      </c>
      <c r="KR477" s="4" t="s">
        <v>5728</v>
      </c>
    </row>
    <row r="478" spans="46:304">
      <c r="AT478" t="s">
        <v>5729</v>
      </c>
      <c r="AU478" t="s">
        <v>5730</v>
      </c>
      <c r="AV478" t="s">
        <v>1845</v>
      </c>
      <c r="KO478" t="s">
        <v>5731</v>
      </c>
      <c r="KR478" s="4" t="s">
        <v>5732</v>
      </c>
    </row>
    <row r="479" spans="46:304">
      <c r="AT479" t="s">
        <v>5733</v>
      </c>
      <c r="AU479" t="s">
        <v>5734</v>
      </c>
      <c r="AV479" t="s">
        <v>1845</v>
      </c>
      <c r="KO479" t="s">
        <v>5735</v>
      </c>
      <c r="KR479" s="4" t="s">
        <v>5736</v>
      </c>
    </row>
    <row r="480" spans="46:304">
      <c r="AT480" t="s">
        <v>5737</v>
      </c>
      <c r="AU480" t="s">
        <v>5738</v>
      </c>
      <c r="AV480" t="s">
        <v>1845</v>
      </c>
      <c r="KO480" t="s">
        <v>5739</v>
      </c>
      <c r="KR480" s="4" t="s">
        <v>5740</v>
      </c>
    </row>
    <row r="481" spans="46:304">
      <c r="AT481" t="s">
        <v>5741</v>
      </c>
      <c r="AU481" t="s">
        <v>5742</v>
      </c>
      <c r="AV481" t="s">
        <v>1845</v>
      </c>
      <c r="KO481" t="s">
        <v>5743</v>
      </c>
      <c r="KR481" s="4" t="s">
        <v>5744</v>
      </c>
    </row>
    <row r="482" spans="46:304">
      <c r="AT482" t="s">
        <v>5745</v>
      </c>
      <c r="AU482" t="s">
        <v>5746</v>
      </c>
      <c r="AV482" t="s">
        <v>1845</v>
      </c>
      <c r="KO482" t="s">
        <v>5747</v>
      </c>
      <c r="KR482" s="4" t="s">
        <v>5748</v>
      </c>
    </row>
    <row r="483" spans="46:304">
      <c r="AT483" t="s">
        <v>5749</v>
      </c>
      <c r="AU483" t="s">
        <v>5750</v>
      </c>
      <c r="AV483" t="s">
        <v>1845</v>
      </c>
      <c r="KO483" t="s">
        <v>5751</v>
      </c>
      <c r="KQ483" t="s">
        <v>5752</v>
      </c>
      <c r="KR483" s="4" t="s">
        <v>5753</v>
      </c>
    </row>
    <row r="484" spans="46:304">
      <c r="AT484" t="s">
        <v>5754</v>
      </c>
      <c r="AU484" t="s">
        <v>5755</v>
      </c>
      <c r="AV484" t="s">
        <v>1845</v>
      </c>
      <c r="KO484" t="s">
        <v>5756</v>
      </c>
      <c r="KR484" s="4" t="s">
        <v>5757</v>
      </c>
    </row>
    <row r="485" spans="46:304">
      <c r="AT485" t="s">
        <v>5758</v>
      </c>
      <c r="AU485" t="s">
        <v>5759</v>
      </c>
      <c r="AV485" t="s">
        <v>1845</v>
      </c>
      <c r="KO485" t="s">
        <v>5760</v>
      </c>
      <c r="KQ485" t="s">
        <v>5761</v>
      </c>
      <c r="KR485" s="4" t="s">
        <v>5762</v>
      </c>
    </row>
    <row r="486" spans="46:304">
      <c r="AT486" t="s">
        <v>5763</v>
      </c>
      <c r="AU486" t="s">
        <v>5764</v>
      </c>
      <c r="AV486" t="s">
        <v>1845</v>
      </c>
      <c r="KO486" t="s">
        <v>5765</v>
      </c>
      <c r="KR486" s="4" t="s">
        <v>5766</v>
      </c>
    </row>
    <row r="487" spans="46:304">
      <c r="AT487" t="s">
        <v>5767</v>
      </c>
      <c r="AU487" t="s">
        <v>5768</v>
      </c>
      <c r="AV487" t="s">
        <v>1845</v>
      </c>
      <c r="KO487" t="s">
        <v>5769</v>
      </c>
      <c r="KR487" s="4" t="s">
        <v>5770</v>
      </c>
    </row>
    <row r="488" spans="46:304">
      <c r="AT488" t="s">
        <v>2646</v>
      </c>
      <c r="AU488" t="s">
        <v>1845</v>
      </c>
      <c r="AV488" t="s">
        <v>1845</v>
      </c>
      <c r="KO488" t="s">
        <v>5771</v>
      </c>
      <c r="KR488" s="4" t="s">
        <v>5772</v>
      </c>
    </row>
    <row r="489" spans="46:304">
      <c r="AT489" t="s">
        <v>5773</v>
      </c>
      <c r="AU489" t="s">
        <v>5774</v>
      </c>
      <c r="AV489" t="s">
        <v>1846</v>
      </c>
      <c r="KR489" s="4" t="s">
        <v>2626</v>
      </c>
    </row>
    <row r="490" spans="46:304">
      <c r="AT490" t="s">
        <v>5775</v>
      </c>
      <c r="AU490" t="s">
        <v>5776</v>
      </c>
      <c r="AV490" t="s">
        <v>1846</v>
      </c>
    </row>
    <row r="491" spans="46:304">
      <c r="AT491" t="s">
        <v>5777</v>
      </c>
      <c r="AU491" t="s">
        <v>5778</v>
      </c>
      <c r="AV491" t="s">
        <v>1846</v>
      </c>
    </row>
    <row r="492" spans="46:304">
      <c r="AT492" t="s">
        <v>5779</v>
      </c>
      <c r="AU492" t="s">
        <v>5780</v>
      </c>
      <c r="AV492" t="s">
        <v>1846</v>
      </c>
    </row>
    <row r="493" spans="46:304">
      <c r="AT493" t="s">
        <v>5781</v>
      </c>
      <c r="AU493" t="s">
        <v>5782</v>
      </c>
      <c r="AV493" t="s">
        <v>1846</v>
      </c>
    </row>
    <row r="494" spans="46:304">
      <c r="AT494" t="s">
        <v>5783</v>
      </c>
      <c r="AU494" t="s">
        <v>5784</v>
      </c>
      <c r="AV494" t="s">
        <v>1846</v>
      </c>
    </row>
    <row r="495" spans="46:304">
      <c r="AT495" t="s">
        <v>5785</v>
      </c>
      <c r="AU495" t="s">
        <v>5786</v>
      </c>
      <c r="AV495" t="s">
        <v>1846</v>
      </c>
    </row>
    <row r="496" spans="46:304">
      <c r="AT496" t="s">
        <v>5787</v>
      </c>
      <c r="AU496" t="s">
        <v>5788</v>
      </c>
      <c r="AV496" t="s">
        <v>1846</v>
      </c>
    </row>
    <row r="497" spans="46:48">
      <c r="AT497" t="s">
        <v>5789</v>
      </c>
      <c r="AU497" t="s">
        <v>5790</v>
      </c>
      <c r="AV497" t="s">
        <v>1846</v>
      </c>
    </row>
    <row r="498" spans="46:48">
      <c r="AT498" t="s">
        <v>5791</v>
      </c>
      <c r="AU498" t="s">
        <v>5792</v>
      </c>
      <c r="AV498" t="s">
        <v>1846</v>
      </c>
    </row>
    <row r="499" spans="46:48">
      <c r="AT499" t="s">
        <v>5793</v>
      </c>
      <c r="AU499" t="s">
        <v>5794</v>
      </c>
      <c r="AV499" t="s">
        <v>1846</v>
      </c>
    </row>
    <row r="500" spans="46:48">
      <c r="AT500" t="s">
        <v>5795</v>
      </c>
      <c r="AU500" t="s">
        <v>5796</v>
      </c>
      <c r="AV500" t="s">
        <v>1846</v>
      </c>
    </row>
    <row r="501" spans="46:48">
      <c r="AT501" t="s">
        <v>5797</v>
      </c>
      <c r="AU501" t="s">
        <v>5798</v>
      </c>
      <c r="AV501" t="s">
        <v>1846</v>
      </c>
    </row>
    <row r="502" spans="46:48">
      <c r="AT502" t="s">
        <v>5799</v>
      </c>
      <c r="AU502" t="s">
        <v>5800</v>
      </c>
      <c r="AV502" t="s">
        <v>1846</v>
      </c>
    </row>
    <row r="503" spans="46:48">
      <c r="AT503" t="s">
        <v>5801</v>
      </c>
      <c r="AU503" t="s">
        <v>5802</v>
      </c>
      <c r="AV503" t="s">
        <v>1846</v>
      </c>
    </row>
    <row r="504" spans="46:48">
      <c r="AT504" t="s">
        <v>5803</v>
      </c>
      <c r="AU504" t="s">
        <v>5804</v>
      </c>
      <c r="AV504" t="s">
        <v>1846</v>
      </c>
    </row>
    <row r="505" spans="46:48">
      <c r="AT505" t="s">
        <v>5805</v>
      </c>
      <c r="AU505" t="s">
        <v>5806</v>
      </c>
      <c r="AV505" t="s">
        <v>1846</v>
      </c>
    </row>
    <row r="506" spans="46:48">
      <c r="AT506" t="s">
        <v>5807</v>
      </c>
      <c r="AU506" t="s">
        <v>5808</v>
      </c>
      <c r="AV506" t="s">
        <v>1846</v>
      </c>
    </row>
    <row r="507" spans="46:48">
      <c r="AT507" t="s">
        <v>2660</v>
      </c>
      <c r="AU507" t="s">
        <v>1846</v>
      </c>
      <c r="AV507" t="s">
        <v>1846</v>
      </c>
    </row>
    <row r="508" spans="46:48">
      <c r="AT508" t="s">
        <v>5809</v>
      </c>
      <c r="AU508" t="s">
        <v>5810</v>
      </c>
      <c r="AV508" t="s">
        <v>1847</v>
      </c>
    </row>
    <row r="509" spans="46:48">
      <c r="AT509" t="s">
        <v>5811</v>
      </c>
      <c r="AU509" t="s">
        <v>5812</v>
      </c>
      <c r="AV509" t="s">
        <v>1847</v>
      </c>
    </row>
    <row r="510" spans="46:48">
      <c r="AT510" t="s">
        <v>2672</v>
      </c>
      <c r="AU510" t="s">
        <v>1847</v>
      </c>
      <c r="AV510" t="s">
        <v>1847</v>
      </c>
    </row>
    <row r="511" spans="46:48">
      <c r="AT511" t="s">
        <v>5813</v>
      </c>
      <c r="AU511" t="s">
        <v>5814</v>
      </c>
      <c r="AV511" t="s">
        <v>1848</v>
      </c>
    </row>
    <row r="512" spans="46:48">
      <c r="AT512" t="s">
        <v>5815</v>
      </c>
      <c r="AU512" t="s">
        <v>5816</v>
      </c>
      <c r="AV512" t="s">
        <v>1848</v>
      </c>
    </row>
    <row r="513" spans="46:48">
      <c r="AT513" t="s">
        <v>5817</v>
      </c>
      <c r="AU513" t="s">
        <v>5818</v>
      </c>
      <c r="AV513" t="s">
        <v>1848</v>
      </c>
    </row>
    <row r="514" spans="46:48">
      <c r="AT514" t="s">
        <v>5819</v>
      </c>
      <c r="AU514" t="s">
        <v>5820</v>
      </c>
      <c r="AV514" t="s">
        <v>1848</v>
      </c>
    </row>
    <row r="515" spans="46:48">
      <c r="AT515" t="s">
        <v>5821</v>
      </c>
      <c r="AU515" t="s">
        <v>5822</v>
      </c>
      <c r="AV515" t="s">
        <v>1848</v>
      </c>
    </row>
    <row r="516" spans="46:48">
      <c r="AT516" t="s">
        <v>5823</v>
      </c>
      <c r="AU516" t="s">
        <v>5824</v>
      </c>
      <c r="AV516" t="s">
        <v>1848</v>
      </c>
    </row>
    <row r="517" spans="46:48">
      <c r="AT517" t="s">
        <v>5825</v>
      </c>
      <c r="AU517" t="s">
        <v>5826</v>
      </c>
      <c r="AV517" t="s">
        <v>1848</v>
      </c>
    </row>
    <row r="518" spans="46:48">
      <c r="AT518" t="s">
        <v>5827</v>
      </c>
      <c r="AU518" t="s">
        <v>5828</v>
      </c>
      <c r="AV518" t="s">
        <v>1848</v>
      </c>
    </row>
    <row r="519" spans="46:48">
      <c r="AT519" t="s">
        <v>5829</v>
      </c>
      <c r="AU519" t="s">
        <v>5830</v>
      </c>
      <c r="AV519" t="s">
        <v>1848</v>
      </c>
    </row>
    <row r="520" spans="46:48">
      <c r="AT520" t="s">
        <v>5831</v>
      </c>
      <c r="AU520" t="s">
        <v>5832</v>
      </c>
      <c r="AV520" t="s">
        <v>1848</v>
      </c>
    </row>
    <row r="521" spans="46:48">
      <c r="AT521" t="s">
        <v>5833</v>
      </c>
      <c r="AU521" t="s">
        <v>5834</v>
      </c>
      <c r="AV521" t="s">
        <v>1848</v>
      </c>
    </row>
    <row r="522" spans="46:48">
      <c r="AT522" t="s">
        <v>5835</v>
      </c>
      <c r="AU522" t="s">
        <v>5836</v>
      </c>
      <c r="AV522" t="s">
        <v>1848</v>
      </c>
    </row>
    <row r="523" spans="46:48">
      <c r="AT523" t="s">
        <v>5837</v>
      </c>
      <c r="AU523" t="s">
        <v>5838</v>
      </c>
      <c r="AV523" t="s">
        <v>1848</v>
      </c>
    </row>
    <row r="524" spans="46:48">
      <c r="AT524" t="s">
        <v>5839</v>
      </c>
      <c r="AU524" t="s">
        <v>5840</v>
      </c>
      <c r="AV524" t="s">
        <v>1848</v>
      </c>
    </row>
    <row r="525" spans="46:48">
      <c r="AT525" t="s">
        <v>5841</v>
      </c>
      <c r="AU525" t="s">
        <v>5842</v>
      </c>
      <c r="AV525" t="s">
        <v>1848</v>
      </c>
    </row>
    <row r="526" spans="46:48">
      <c r="AT526" t="s">
        <v>5843</v>
      </c>
      <c r="AU526" t="s">
        <v>5844</v>
      </c>
      <c r="AV526" t="s">
        <v>1848</v>
      </c>
    </row>
    <row r="527" spans="46:48">
      <c r="AT527" t="s">
        <v>5845</v>
      </c>
      <c r="AU527" t="s">
        <v>5846</v>
      </c>
      <c r="AV527" t="s">
        <v>1848</v>
      </c>
    </row>
    <row r="528" spans="46:48">
      <c r="AT528" t="s">
        <v>5847</v>
      </c>
      <c r="AU528" t="s">
        <v>5848</v>
      </c>
      <c r="AV528" t="s">
        <v>1848</v>
      </c>
    </row>
    <row r="529" spans="46:48">
      <c r="AT529" t="s">
        <v>5849</v>
      </c>
      <c r="AU529" t="s">
        <v>5850</v>
      </c>
      <c r="AV529" t="s">
        <v>1848</v>
      </c>
    </row>
    <row r="530" spans="46:48">
      <c r="AT530" t="s">
        <v>5851</v>
      </c>
      <c r="AU530" t="s">
        <v>5852</v>
      </c>
      <c r="AV530" t="s">
        <v>1848</v>
      </c>
    </row>
    <row r="531" spans="46:48">
      <c r="AT531" t="s">
        <v>5853</v>
      </c>
      <c r="AU531" t="s">
        <v>5854</v>
      </c>
      <c r="AV531" t="s">
        <v>1848</v>
      </c>
    </row>
    <row r="532" spans="46:48">
      <c r="AT532" t="s">
        <v>5855</v>
      </c>
      <c r="AU532" t="s">
        <v>5856</v>
      </c>
      <c r="AV532" t="s">
        <v>1848</v>
      </c>
    </row>
    <row r="533" spans="46:48">
      <c r="AT533" t="s">
        <v>5857</v>
      </c>
      <c r="AU533" t="s">
        <v>5858</v>
      </c>
      <c r="AV533" t="s">
        <v>1848</v>
      </c>
    </row>
    <row r="534" spans="46:48">
      <c r="AT534" t="s">
        <v>5859</v>
      </c>
      <c r="AU534" t="s">
        <v>5860</v>
      </c>
      <c r="AV534" t="s">
        <v>1848</v>
      </c>
    </row>
    <row r="535" spans="46:48">
      <c r="AT535" t="s">
        <v>5861</v>
      </c>
      <c r="AU535" t="s">
        <v>5862</v>
      </c>
      <c r="AV535" t="s">
        <v>1848</v>
      </c>
    </row>
    <row r="536" spans="46:48">
      <c r="AT536" t="s">
        <v>2685</v>
      </c>
      <c r="AU536" t="s">
        <v>1848</v>
      </c>
      <c r="AV536" t="s">
        <v>1848</v>
      </c>
    </row>
    <row r="537" spans="46:48">
      <c r="AT537" t="s">
        <v>5863</v>
      </c>
      <c r="AU537" t="s">
        <v>5864</v>
      </c>
      <c r="AV537" t="s">
        <v>1849</v>
      </c>
    </row>
    <row r="538" spans="46:48">
      <c r="AT538" t="s">
        <v>5865</v>
      </c>
      <c r="AU538" t="s">
        <v>5725</v>
      </c>
      <c r="AV538" t="s">
        <v>1849</v>
      </c>
    </row>
    <row r="539" spans="46:48">
      <c r="AT539" t="s">
        <v>5866</v>
      </c>
      <c r="AU539" t="s">
        <v>5867</v>
      </c>
      <c r="AV539" t="s">
        <v>1849</v>
      </c>
    </row>
    <row r="540" spans="46:48">
      <c r="AT540" t="s">
        <v>5868</v>
      </c>
      <c r="AU540" t="s">
        <v>5869</v>
      </c>
      <c r="AV540" t="s">
        <v>1849</v>
      </c>
    </row>
    <row r="541" spans="46:48">
      <c r="AT541" t="s">
        <v>5870</v>
      </c>
      <c r="AU541" t="s">
        <v>5871</v>
      </c>
      <c r="AV541" t="s">
        <v>1849</v>
      </c>
    </row>
    <row r="542" spans="46:48">
      <c r="AT542" t="s">
        <v>5872</v>
      </c>
      <c r="AU542" t="s">
        <v>5873</v>
      </c>
      <c r="AV542" t="s">
        <v>1849</v>
      </c>
    </row>
    <row r="543" spans="46:48">
      <c r="AT543" t="s">
        <v>5874</v>
      </c>
      <c r="AU543" t="s">
        <v>5875</v>
      </c>
      <c r="AV543" t="s">
        <v>1849</v>
      </c>
    </row>
    <row r="544" spans="46:48">
      <c r="AT544" t="s">
        <v>5876</v>
      </c>
      <c r="AU544" t="s">
        <v>5877</v>
      </c>
      <c r="AV544" t="s">
        <v>1849</v>
      </c>
    </row>
    <row r="545" spans="46:48">
      <c r="AT545" t="s">
        <v>5878</v>
      </c>
      <c r="AU545" t="s">
        <v>5879</v>
      </c>
      <c r="AV545" t="s">
        <v>1849</v>
      </c>
    </row>
    <row r="546" spans="46:48">
      <c r="AT546" t="s">
        <v>5880</v>
      </c>
      <c r="AU546" t="s">
        <v>5881</v>
      </c>
      <c r="AV546" t="s">
        <v>1849</v>
      </c>
    </row>
    <row r="547" spans="46:48">
      <c r="AT547" t="s">
        <v>2698</v>
      </c>
      <c r="AU547" t="s">
        <v>1849</v>
      </c>
      <c r="AV547" t="s">
        <v>1849</v>
      </c>
    </row>
    <row r="548" spans="46:48">
      <c r="AT548" t="s">
        <v>5882</v>
      </c>
      <c r="AU548" t="s">
        <v>5883</v>
      </c>
      <c r="AV548" t="s">
        <v>1850</v>
      </c>
    </row>
    <row r="549" spans="46:48">
      <c r="AT549" t="s">
        <v>5884</v>
      </c>
      <c r="AU549" t="s">
        <v>5885</v>
      </c>
      <c r="AV549" t="s">
        <v>1850</v>
      </c>
    </row>
    <row r="550" spans="46:48">
      <c r="AT550" t="s">
        <v>5886</v>
      </c>
      <c r="AU550" t="s">
        <v>5887</v>
      </c>
      <c r="AV550" t="s">
        <v>1850</v>
      </c>
    </row>
    <row r="551" spans="46:48">
      <c r="AT551" t="s">
        <v>5888</v>
      </c>
      <c r="AU551" t="s">
        <v>5889</v>
      </c>
      <c r="AV551" t="s">
        <v>1850</v>
      </c>
    </row>
    <row r="552" spans="46:48">
      <c r="AT552" t="s">
        <v>5890</v>
      </c>
      <c r="AU552" t="s">
        <v>5891</v>
      </c>
      <c r="AV552" t="s">
        <v>1850</v>
      </c>
    </row>
    <row r="553" spans="46:48">
      <c r="AT553" t="s">
        <v>5892</v>
      </c>
      <c r="AU553" t="s">
        <v>5893</v>
      </c>
      <c r="AV553" t="s">
        <v>1850</v>
      </c>
    </row>
    <row r="554" spans="46:48">
      <c r="AT554" t="s">
        <v>5894</v>
      </c>
      <c r="AU554" t="s">
        <v>5895</v>
      </c>
      <c r="AV554" t="s">
        <v>1850</v>
      </c>
    </row>
    <row r="555" spans="46:48">
      <c r="AT555" t="s">
        <v>5896</v>
      </c>
      <c r="AU555" t="s">
        <v>5897</v>
      </c>
      <c r="AV555" t="s">
        <v>1850</v>
      </c>
    </row>
    <row r="556" spans="46:48">
      <c r="AT556" t="s">
        <v>5898</v>
      </c>
      <c r="AU556" t="s">
        <v>5899</v>
      </c>
      <c r="AV556" t="s">
        <v>1850</v>
      </c>
    </row>
    <row r="557" spans="46:48">
      <c r="AT557" t="s">
        <v>5900</v>
      </c>
      <c r="AU557" t="s">
        <v>5901</v>
      </c>
      <c r="AV557" t="s">
        <v>1850</v>
      </c>
    </row>
    <row r="558" spans="46:48">
      <c r="AT558" t="s">
        <v>5902</v>
      </c>
      <c r="AU558" t="s">
        <v>5903</v>
      </c>
      <c r="AV558" t="s">
        <v>1850</v>
      </c>
    </row>
    <row r="559" spans="46:48">
      <c r="AT559" t="s">
        <v>5904</v>
      </c>
      <c r="AU559" t="s">
        <v>5905</v>
      </c>
      <c r="AV559" t="s">
        <v>1850</v>
      </c>
    </row>
    <row r="560" spans="46:48">
      <c r="AT560" t="s">
        <v>5906</v>
      </c>
      <c r="AU560" t="s">
        <v>5907</v>
      </c>
      <c r="AV560" t="s">
        <v>1850</v>
      </c>
    </row>
    <row r="561" spans="46:48">
      <c r="AT561" t="s">
        <v>5908</v>
      </c>
      <c r="AU561" t="s">
        <v>5909</v>
      </c>
      <c r="AV561" t="s">
        <v>1851</v>
      </c>
    </row>
    <row r="562" spans="46:48">
      <c r="AT562" t="s">
        <v>5910</v>
      </c>
      <c r="AU562" t="s">
        <v>5911</v>
      </c>
      <c r="AV562" t="s">
        <v>1851</v>
      </c>
    </row>
    <row r="563" spans="46:48">
      <c r="AT563" t="s">
        <v>5912</v>
      </c>
      <c r="AU563" t="s">
        <v>5913</v>
      </c>
      <c r="AV563" t="s">
        <v>1851</v>
      </c>
    </row>
    <row r="564" spans="46:48">
      <c r="AT564" t="s">
        <v>5914</v>
      </c>
      <c r="AU564" t="s">
        <v>5915</v>
      </c>
      <c r="AV564" t="s">
        <v>1851</v>
      </c>
    </row>
    <row r="565" spans="46:48">
      <c r="AT565" t="s">
        <v>5916</v>
      </c>
      <c r="AU565" t="s">
        <v>5917</v>
      </c>
      <c r="AV565" t="s">
        <v>1851</v>
      </c>
    </row>
    <row r="566" spans="46:48">
      <c r="AT566" t="s">
        <v>5918</v>
      </c>
      <c r="AU566" t="s">
        <v>5919</v>
      </c>
      <c r="AV566" t="s">
        <v>1851</v>
      </c>
    </row>
    <row r="567" spans="46:48">
      <c r="AT567" t="s">
        <v>5920</v>
      </c>
      <c r="AU567" t="s">
        <v>5921</v>
      </c>
      <c r="AV567" t="s">
        <v>1851</v>
      </c>
    </row>
    <row r="568" spans="46:48">
      <c r="AT568" t="s">
        <v>5922</v>
      </c>
      <c r="AU568" t="s">
        <v>5923</v>
      </c>
      <c r="AV568" t="s">
        <v>1851</v>
      </c>
    </row>
    <row r="569" spans="46:48">
      <c r="AT569" t="s">
        <v>5924</v>
      </c>
      <c r="AU569" t="s">
        <v>5925</v>
      </c>
      <c r="AV569" t="s">
        <v>1851</v>
      </c>
    </row>
    <row r="570" spans="46:48">
      <c r="AT570" t="s">
        <v>5926</v>
      </c>
      <c r="AU570" t="s">
        <v>5927</v>
      </c>
      <c r="AV570" t="s">
        <v>1851</v>
      </c>
    </row>
    <row r="571" spans="46:48">
      <c r="AT571" t="s">
        <v>5928</v>
      </c>
      <c r="AU571" t="s">
        <v>5929</v>
      </c>
      <c r="AV571" t="s">
        <v>1851</v>
      </c>
    </row>
    <row r="572" spans="46:48">
      <c r="AT572" t="s">
        <v>5930</v>
      </c>
      <c r="AU572" t="s">
        <v>5931</v>
      </c>
      <c r="AV572" t="s">
        <v>1851</v>
      </c>
    </row>
    <row r="573" spans="46:48">
      <c r="AT573" t="s">
        <v>5932</v>
      </c>
      <c r="AU573" t="s">
        <v>5933</v>
      </c>
      <c r="AV573" t="s">
        <v>1851</v>
      </c>
    </row>
    <row r="574" spans="46:48">
      <c r="AT574" t="s">
        <v>5934</v>
      </c>
      <c r="AU574" t="s">
        <v>5935</v>
      </c>
      <c r="AV574" t="s">
        <v>1851</v>
      </c>
    </row>
    <row r="575" spans="46:48">
      <c r="AT575" t="s">
        <v>5936</v>
      </c>
      <c r="AU575" t="s">
        <v>5937</v>
      </c>
      <c r="AV575" t="s">
        <v>1851</v>
      </c>
    </row>
    <row r="576" spans="46:48">
      <c r="AT576" t="s">
        <v>5938</v>
      </c>
      <c r="AU576" t="s">
        <v>5939</v>
      </c>
      <c r="AV576" t="s">
        <v>1851</v>
      </c>
    </row>
    <row r="577" spans="46:48">
      <c r="AT577" t="s">
        <v>5940</v>
      </c>
      <c r="AU577" t="s">
        <v>5941</v>
      </c>
      <c r="AV577" t="s">
        <v>1851</v>
      </c>
    </row>
    <row r="578" spans="46:48">
      <c r="AT578" t="s">
        <v>2739</v>
      </c>
      <c r="AU578" t="s">
        <v>1851</v>
      </c>
      <c r="AV578" t="s">
        <v>1851</v>
      </c>
    </row>
    <row r="579" spans="46:48">
      <c r="AT579" t="s">
        <v>5942</v>
      </c>
      <c r="AU579" t="s">
        <v>5943</v>
      </c>
      <c r="AV579" t="s">
        <v>1852</v>
      </c>
    </row>
    <row r="580" spans="46:48">
      <c r="AT580" t="s">
        <v>5944</v>
      </c>
      <c r="AU580" t="s">
        <v>5945</v>
      </c>
      <c r="AV580" t="s">
        <v>1852</v>
      </c>
    </row>
    <row r="581" spans="46:48">
      <c r="AT581" t="s">
        <v>5946</v>
      </c>
      <c r="AU581" t="s">
        <v>5947</v>
      </c>
      <c r="AV581" t="s">
        <v>1852</v>
      </c>
    </row>
    <row r="582" spans="46:48">
      <c r="AT582" t="s">
        <v>5948</v>
      </c>
      <c r="AU582" t="s">
        <v>5949</v>
      </c>
      <c r="AV582" t="s">
        <v>1852</v>
      </c>
    </row>
    <row r="583" spans="46:48">
      <c r="AT583" t="s">
        <v>5950</v>
      </c>
      <c r="AU583" t="s">
        <v>5951</v>
      </c>
      <c r="AV583" t="s">
        <v>1852</v>
      </c>
    </row>
    <row r="584" spans="46:48">
      <c r="AT584" t="s">
        <v>5952</v>
      </c>
      <c r="AU584" t="s">
        <v>5953</v>
      </c>
      <c r="AV584" t="s">
        <v>1852</v>
      </c>
    </row>
    <row r="585" spans="46:48">
      <c r="AT585" t="s">
        <v>5954</v>
      </c>
      <c r="AU585" t="s">
        <v>5955</v>
      </c>
      <c r="AV585" t="s">
        <v>1852</v>
      </c>
    </row>
    <row r="586" spans="46:48">
      <c r="AT586" t="s">
        <v>5956</v>
      </c>
      <c r="AU586" t="s">
        <v>5957</v>
      </c>
      <c r="AV586" t="s">
        <v>1852</v>
      </c>
    </row>
    <row r="587" spans="46:48">
      <c r="AT587" t="s">
        <v>5958</v>
      </c>
      <c r="AU587" t="s">
        <v>5959</v>
      </c>
      <c r="AV587" t="s">
        <v>1852</v>
      </c>
    </row>
    <row r="588" spans="46:48">
      <c r="AT588" t="s">
        <v>5960</v>
      </c>
      <c r="AU588" t="s">
        <v>5961</v>
      </c>
      <c r="AV588" t="s">
        <v>1852</v>
      </c>
    </row>
    <row r="589" spans="46:48">
      <c r="AT589" t="s">
        <v>5962</v>
      </c>
      <c r="AU589" t="s">
        <v>5963</v>
      </c>
      <c r="AV589" t="s">
        <v>1852</v>
      </c>
    </row>
    <row r="590" spans="46:48">
      <c r="AT590" t="s">
        <v>5964</v>
      </c>
      <c r="AU590" t="s">
        <v>5965</v>
      </c>
      <c r="AV590" t="s">
        <v>1852</v>
      </c>
    </row>
    <row r="591" spans="46:48">
      <c r="AT591" t="s">
        <v>5966</v>
      </c>
      <c r="AU591" t="s">
        <v>5967</v>
      </c>
      <c r="AV591" t="s">
        <v>1852</v>
      </c>
    </row>
    <row r="592" spans="46:48">
      <c r="AT592" t="s">
        <v>5968</v>
      </c>
      <c r="AU592" t="s">
        <v>5969</v>
      </c>
      <c r="AV592" t="s">
        <v>1852</v>
      </c>
    </row>
    <row r="593" spans="46:48">
      <c r="AT593" t="s">
        <v>5970</v>
      </c>
      <c r="AU593" t="s">
        <v>5971</v>
      </c>
      <c r="AV593" t="s">
        <v>1852</v>
      </c>
    </row>
    <row r="594" spans="46:48">
      <c r="AT594" t="s">
        <v>5972</v>
      </c>
      <c r="AU594" t="s">
        <v>5973</v>
      </c>
      <c r="AV594" t="s">
        <v>1852</v>
      </c>
    </row>
    <row r="595" spans="46:48">
      <c r="AT595" t="s">
        <v>5974</v>
      </c>
      <c r="AU595" t="s">
        <v>5975</v>
      </c>
      <c r="AV595" t="s">
        <v>1852</v>
      </c>
    </row>
    <row r="596" spans="46:48">
      <c r="AT596" t="s">
        <v>5976</v>
      </c>
      <c r="AU596" t="s">
        <v>5977</v>
      </c>
      <c r="AV596" t="s">
        <v>1852</v>
      </c>
    </row>
    <row r="597" spans="46:48">
      <c r="AT597" t="s">
        <v>5978</v>
      </c>
      <c r="AU597" t="s">
        <v>5979</v>
      </c>
      <c r="AV597" t="s">
        <v>1852</v>
      </c>
    </row>
    <row r="598" spans="46:48">
      <c r="AT598" t="s">
        <v>5980</v>
      </c>
      <c r="AU598" t="s">
        <v>5981</v>
      </c>
      <c r="AV598" t="s">
        <v>1852</v>
      </c>
    </row>
    <row r="599" spans="46:48">
      <c r="AT599" t="s">
        <v>5982</v>
      </c>
      <c r="AU599" t="s">
        <v>5983</v>
      </c>
      <c r="AV599" t="s">
        <v>1852</v>
      </c>
    </row>
    <row r="600" spans="46:48">
      <c r="AT600" t="s">
        <v>5984</v>
      </c>
      <c r="AU600" t="s">
        <v>5985</v>
      </c>
      <c r="AV600" t="s">
        <v>1852</v>
      </c>
    </row>
    <row r="601" spans="46:48">
      <c r="AT601" t="s">
        <v>5986</v>
      </c>
      <c r="AU601" t="s">
        <v>5987</v>
      </c>
      <c r="AV601" t="s">
        <v>1852</v>
      </c>
    </row>
    <row r="602" spans="46:48">
      <c r="AT602" t="s">
        <v>2752</v>
      </c>
      <c r="AU602" t="s">
        <v>1852</v>
      </c>
      <c r="AV602" t="s">
        <v>1852</v>
      </c>
    </row>
    <row r="603" spans="46:48">
      <c r="AT603" t="s">
        <v>5988</v>
      </c>
      <c r="AU603" t="s">
        <v>5989</v>
      </c>
      <c r="AV603" t="s">
        <v>1853</v>
      </c>
    </row>
    <row r="604" spans="46:48">
      <c r="AT604" t="s">
        <v>5990</v>
      </c>
      <c r="AU604" t="s">
        <v>5991</v>
      </c>
      <c r="AV604" t="s">
        <v>1853</v>
      </c>
    </row>
    <row r="605" spans="46:48">
      <c r="AT605" t="s">
        <v>5992</v>
      </c>
      <c r="AU605" t="s">
        <v>5993</v>
      </c>
      <c r="AV605" t="s">
        <v>1853</v>
      </c>
    </row>
    <row r="606" spans="46:48">
      <c r="AT606" t="s">
        <v>5994</v>
      </c>
      <c r="AU606" t="s">
        <v>5995</v>
      </c>
      <c r="AV606" t="s">
        <v>1853</v>
      </c>
    </row>
    <row r="607" spans="46:48">
      <c r="AT607" t="s">
        <v>5996</v>
      </c>
      <c r="AU607" t="s">
        <v>5997</v>
      </c>
      <c r="AV607" t="s">
        <v>1853</v>
      </c>
    </row>
    <row r="608" spans="46:48">
      <c r="AT608" t="s">
        <v>5998</v>
      </c>
      <c r="AU608" t="s">
        <v>5999</v>
      </c>
      <c r="AV608" t="s">
        <v>1853</v>
      </c>
    </row>
    <row r="609" spans="46:48">
      <c r="AT609" t="s">
        <v>6000</v>
      </c>
      <c r="AU609" t="s">
        <v>6001</v>
      </c>
      <c r="AV609" t="s">
        <v>1853</v>
      </c>
    </row>
    <row r="610" spans="46:48">
      <c r="AT610" t="s">
        <v>6002</v>
      </c>
      <c r="AU610" t="s">
        <v>6003</v>
      </c>
      <c r="AV610" t="s">
        <v>1853</v>
      </c>
    </row>
    <row r="611" spans="46:48">
      <c r="AT611" t="s">
        <v>6004</v>
      </c>
      <c r="AU611" t="s">
        <v>6005</v>
      </c>
      <c r="AV611" t="s">
        <v>1853</v>
      </c>
    </row>
    <row r="612" spans="46:48">
      <c r="AT612" t="s">
        <v>6006</v>
      </c>
      <c r="AU612" t="s">
        <v>6007</v>
      </c>
      <c r="AV612" t="s">
        <v>1853</v>
      </c>
    </row>
    <row r="613" spans="46:48">
      <c r="AT613" t="s">
        <v>6008</v>
      </c>
      <c r="AU613" t="s">
        <v>6009</v>
      </c>
      <c r="AV613" t="s">
        <v>1853</v>
      </c>
    </row>
    <row r="614" spans="46:48">
      <c r="AT614" t="s">
        <v>6010</v>
      </c>
      <c r="AU614" t="s">
        <v>6011</v>
      </c>
      <c r="AV614" t="s">
        <v>1853</v>
      </c>
    </row>
    <row r="615" spans="46:48">
      <c r="AT615" t="s">
        <v>6012</v>
      </c>
      <c r="AU615" t="s">
        <v>6013</v>
      </c>
      <c r="AV615" t="s">
        <v>1853</v>
      </c>
    </row>
    <row r="616" spans="46:48">
      <c r="AT616" t="s">
        <v>6014</v>
      </c>
      <c r="AU616" t="s">
        <v>6015</v>
      </c>
      <c r="AV616" t="s">
        <v>1853</v>
      </c>
    </row>
    <row r="617" spans="46:48">
      <c r="AT617" t="s">
        <v>6016</v>
      </c>
      <c r="AU617" t="s">
        <v>6017</v>
      </c>
      <c r="AV617" t="s">
        <v>1853</v>
      </c>
    </row>
    <row r="618" spans="46:48">
      <c r="AT618" t="s">
        <v>6018</v>
      </c>
      <c r="AU618" t="s">
        <v>6019</v>
      </c>
      <c r="AV618" t="s">
        <v>1853</v>
      </c>
    </row>
    <row r="619" spans="46:48">
      <c r="AT619" t="s">
        <v>2767</v>
      </c>
      <c r="AU619" t="s">
        <v>1853</v>
      </c>
      <c r="AV619" t="s">
        <v>1853</v>
      </c>
    </row>
    <row r="620" spans="46:48">
      <c r="AT620" t="s">
        <v>6020</v>
      </c>
      <c r="AU620" t="s">
        <v>6021</v>
      </c>
      <c r="AV620" t="s">
        <v>1854</v>
      </c>
    </row>
    <row r="621" spans="46:48">
      <c r="AT621" t="s">
        <v>6022</v>
      </c>
      <c r="AU621" t="s">
        <v>6023</v>
      </c>
      <c r="AV621" t="s">
        <v>1854</v>
      </c>
    </row>
    <row r="622" spans="46:48">
      <c r="AT622" t="s">
        <v>6024</v>
      </c>
      <c r="AU622" t="s">
        <v>6025</v>
      </c>
      <c r="AV622" t="s">
        <v>1854</v>
      </c>
    </row>
    <row r="623" spans="46:48">
      <c r="AT623" t="s">
        <v>6026</v>
      </c>
      <c r="AU623" t="s">
        <v>6027</v>
      </c>
      <c r="AV623" t="s">
        <v>1854</v>
      </c>
    </row>
    <row r="624" spans="46:48">
      <c r="AT624" t="s">
        <v>6028</v>
      </c>
      <c r="AU624" t="s">
        <v>6029</v>
      </c>
      <c r="AV624" t="s">
        <v>1854</v>
      </c>
    </row>
    <row r="625" spans="46:48">
      <c r="AT625" t="s">
        <v>6030</v>
      </c>
      <c r="AU625" t="s">
        <v>6031</v>
      </c>
      <c r="AV625" t="s">
        <v>1854</v>
      </c>
    </row>
    <row r="626" spans="46:48">
      <c r="AT626" t="s">
        <v>6032</v>
      </c>
      <c r="AU626" t="s">
        <v>6033</v>
      </c>
      <c r="AV626" t="s">
        <v>1854</v>
      </c>
    </row>
    <row r="627" spans="46:48">
      <c r="AT627" t="s">
        <v>6034</v>
      </c>
      <c r="AU627" t="s">
        <v>6035</v>
      </c>
      <c r="AV627" t="s">
        <v>1854</v>
      </c>
    </row>
    <row r="628" spans="46:48">
      <c r="AT628" t="s">
        <v>6036</v>
      </c>
      <c r="AU628" t="s">
        <v>6037</v>
      </c>
      <c r="AV628" t="s">
        <v>1854</v>
      </c>
    </row>
    <row r="629" spans="46:48">
      <c r="AT629" t="s">
        <v>6038</v>
      </c>
      <c r="AU629" t="s">
        <v>6039</v>
      </c>
      <c r="AV629" t="s">
        <v>1854</v>
      </c>
    </row>
    <row r="630" spans="46:48">
      <c r="AT630" t="s">
        <v>6040</v>
      </c>
      <c r="AU630" t="s">
        <v>6041</v>
      </c>
      <c r="AV630" t="s">
        <v>1854</v>
      </c>
    </row>
    <row r="631" spans="46:48">
      <c r="AT631" t="s">
        <v>6042</v>
      </c>
      <c r="AU631" t="s">
        <v>6043</v>
      </c>
      <c r="AV631" t="s">
        <v>1854</v>
      </c>
    </row>
    <row r="632" spans="46:48">
      <c r="AT632" t="s">
        <v>6044</v>
      </c>
      <c r="AU632" t="s">
        <v>6045</v>
      </c>
      <c r="AV632" t="s">
        <v>1854</v>
      </c>
    </row>
    <row r="633" spans="46:48">
      <c r="AT633" t="s">
        <v>6046</v>
      </c>
      <c r="AU633" t="s">
        <v>6047</v>
      </c>
      <c r="AV633" t="s">
        <v>1854</v>
      </c>
    </row>
    <row r="634" spans="46:48">
      <c r="AT634" t="s">
        <v>6048</v>
      </c>
      <c r="AU634" t="s">
        <v>6049</v>
      </c>
      <c r="AV634" t="s">
        <v>1854</v>
      </c>
    </row>
    <row r="635" spans="46:48">
      <c r="AT635" t="s">
        <v>6050</v>
      </c>
      <c r="AU635" t="s">
        <v>6051</v>
      </c>
      <c r="AV635" t="s">
        <v>1854</v>
      </c>
    </row>
    <row r="636" spans="46:48">
      <c r="AT636" t="s">
        <v>6052</v>
      </c>
      <c r="AU636" t="s">
        <v>6053</v>
      </c>
      <c r="AV636" t="s">
        <v>1854</v>
      </c>
    </row>
    <row r="637" spans="46:48">
      <c r="AT637" t="s">
        <v>6054</v>
      </c>
      <c r="AU637" t="s">
        <v>6055</v>
      </c>
      <c r="AV637" t="s">
        <v>1854</v>
      </c>
    </row>
    <row r="638" spans="46:48">
      <c r="AT638" t="s">
        <v>6056</v>
      </c>
      <c r="AU638" t="s">
        <v>6057</v>
      </c>
      <c r="AV638" t="s">
        <v>1854</v>
      </c>
    </row>
    <row r="639" spans="46:48">
      <c r="AT639" t="s">
        <v>6058</v>
      </c>
      <c r="AU639" t="s">
        <v>6059</v>
      </c>
      <c r="AV639" t="s">
        <v>1854</v>
      </c>
    </row>
    <row r="640" spans="46:48">
      <c r="AT640" t="s">
        <v>6060</v>
      </c>
      <c r="AU640" t="s">
        <v>6061</v>
      </c>
      <c r="AV640" t="s">
        <v>1854</v>
      </c>
    </row>
    <row r="641" spans="46:48">
      <c r="AT641" t="s">
        <v>6062</v>
      </c>
      <c r="AU641" t="s">
        <v>6063</v>
      </c>
      <c r="AV641" t="s">
        <v>1854</v>
      </c>
    </row>
    <row r="642" spans="46:48">
      <c r="AT642" t="s">
        <v>6064</v>
      </c>
      <c r="AU642" t="s">
        <v>6065</v>
      </c>
      <c r="AV642" t="s">
        <v>1854</v>
      </c>
    </row>
    <row r="643" spans="46:48">
      <c r="AT643" t="s">
        <v>6066</v>
      </c>
      <c r="AU643" t="s">
        <v>6067</v>
      </c>
      <c r="AV643" t="s">
        <v>1854</v>
      </c>
    </row>
    <row r="644" spans="46:48">
      <c r="AT644" t="s">
        <v>6068</v>
      </c>
      <c r="AU644" t="s">
        <v>6069</v>
      </c>
      <c r="AV644" t="s">
        <v>1854</v>
      </c>
    </row>
    <row r="645" spans="46:48">
      <c r="AT645" t="s">
        <v>6070</v>
      </c>
      <c r="AU645" t="s">
        <v>6071</v>
      </c>
      <c r="AV645" t="s">
        <v>1854</v>
      </c>
    </row>
    <row r="646" spans="46:48">
      <c r="AT646" t="s">
        <v>6072</v>
      </c>
      <c r="AU646" t="s">
        <v>6073</v>
      </c>
      <c r="AV646" t="s">
        <v>1854</v>
      </c>
    </row>
    <row r="647" spans="46:48">
      <c r="AT647" t="s">
        <v>6074</v>
      </c>
      <c r="AU647" t="s">
        <v>6075</v>
      </c>
      <c r="AV647" t="s">
        <v>1854</v>
      </c>
    </row>
    <row r="648" spans="46:48">
      <c r="AT648" t="s">
        <v>6076</v>
      </c>
      <c r="AU648" t="s">
        <v>6077</v>
      </c>
      <c r="AV648" t="s">
        <v>1854</v>
      </c>
    </row>
    <row r="649" spans="46:48">
      <c r="AT649" t="s">
        <v>6078</v>
      </c>
      <c r="AU649" t="s">
        <v>6079</v>
      </c>
      <c r="AV649" t="s">
        <v>1854</v>
      </c>
    </row>
    <row r="650" spans="46:48">
      <c r="AT650" t="s">
        <v>6080</v>
      </c>
      <c r="AU650" t="s">
        <v>6081</v>
      </c>
      <c r="AV650" t="s">
        <v>1854</v>
      </c>
    </row>
    <row r="651" spans="46:48">
      <c r="AT651" t="s">
        <v>6082</v>
      </c>
      <c r="AU651" t="s">
        <v>6083</v>
      </c>
      <c r="AV651" t="s">
        <v>1855</v>
      </c>
    </row>
    <row r="652" spans="46:48">
      <c r="AT652" t="s">
        <v>6084</v>
      </c>
      <c r="AU652" t="s">
        <v>5435</v>
      </c>
      <c r="AV652" t="s">
        <v>1855</v>
      </c>
    </row>
    <row r="653" spans="46:48">
      <c r="AT653" t="s">
        <v>6085</v>
      </c>
      <c r="AU653" t="s">
        <v>6086</v>
      </c>
      <c r="AV653" t="s">
        <v>1855</v>
      </c>
    </row>
    <row r="654" spans="46:48">
      <c r="AT654" t="s">
        <v>6087</v>
      </c>
      <c r="AU654" t="s">
        <v>6088</v>
      </c>
      <c r="AV654" t="s">
        <v>1855</v>
      </c>
    </row>
    <row r="655" spans="46:48">
      <c r="AT655" t="s">
        <v>6089</v>
      </c>
      <c r="AU655" t="s">
        <v>6090</v>
      </c>
      <c r="AV655" t="s">
        <v>1855</v>
      </c>
    </row>
    <row r="656" spans="46:48">
      <c r="AT656" t="s">
        <v>6091</v>
      </c>
      <c r="AU656" t="s">
        <v>6092</v>
      </c>
      <c r="AV656" t="s">
        <v>1855</v>
      </c>
    </row>
    <row r="657" spans="46:48">
      <c r="AT657" t="s">
        <v>6093</v>
      </c>
      <c r="AU657" t="s">
        <v>6094</v>
      </c>
      <c r="AV657" t="s">
        <v>1855</v>
      </c>
    </row>
    <row r="658" spans="46:48">
      <c r="AT658" t="s">
        <v>6095</v>
      </c>
      <c r="AU658" t="s">
        <v>6096</v>
      </c>
      <c r="AV658" t="s">
        <v>1855</v>
      </c>
    </row>
    <row r="659" spans="46:48">
      <c r="AT659" t="s">
        <v>6097</v>
      </c>
      <c r="AU659" t="s">
        <v>6098</v>
      </c>
      <c r="AV659" t="s">
        <v>1855</v>
      </c>
    </row>
    <row r="660" spans="46:48">
      <c r="AT660" t="s">
        <v>6099</v>
      </c>
      <c r="AU660" t="s">
        <v>6100</v>
      </c>
      <c r="AV660" t="s">
        <v>1855</v>
      </c>
    </row>
    <row r="661" spans="46:48">
      <c r="AT661" t="s">
        <v>6101</v>
      </c>
      <c r="AU661" t="s">
        <v>6102</v>
      </c>
      <c r="AV661" t="s">
        <v>1855</v>
      </c>
    </row>
    <row r="662" spans="46:48">
      <c r="AT662" t="s">
        <v>6103</v>
      </c>
      <c r="AU662" t="s">
        <v>6104</v>
      </c>
      <c r="AV662" t="s">
        <v>1855</v>
      </c>
    </row>
    <row r="663" spans="46:48">
      <c r="AT663" t="s">
        <v>6105</v>
      </c>
      <c r="AU663" t="s">
        <v>6106</v>
      </c>
      <c r="AV663" t="s">
        <v>1855</v>
      </c>
    </row>
    <row r="664" spans="46:48">
      <c r="AT664" t="s">
        <v>6107</v>
      </c>
      <c r="AU664" t="s">
        <v>3728</v>
      </c>
      <c r="AV664" t="s">
        <v>1855</v>
      </c>
    </row>
    <row r="665" spans="46:48">
      <c r="AT665" t="s">
        <v>6108</v>
      </c>
      <c r="AU665" t="s">
        <v>6109</v>
      </c>
      <c r="AV665" t="s">
        <v>1855</v>
      </c>
    </row>
    <row r="666" spans="46:48">
      <c r="AT666" t="s">
        <v>6110</v>
      </c>
      <c r="AU666" t="s">
        <v>6111</v>
      </c>
      <c r="AV666" t="s">
        <v>1855</v>
      </c>
    </row>
    <row r="667" spans="46:48">
      <c r="AT667" t="s">
        <v>6112</v>
      </c>
      <c r="AU667" t="s">
        <v>6113</v>
      </c>
      <c r="AV667" t="s">
        <v>1855</v>
      </c>
    </row>
    <row r="668" spans="46:48">
      <c r="AT668" t="s">
        <v>6114</v>
      </c>
      <c r="AU668" t="s">
        <v>6115</v>
      </c>
      <c r="AV668" t="s">
        <v>1855</v>
      </c>
    </row>
    <row r="669" spans="46:48">
      <c r="AT669" t="s">
        <v>6116</v>
      </c>
      <c r="AU669" t="s">
        <v>6117</v>
      </c>
      <c r="AV669" t="s">
        <v>1855</v>
      </c>
    </row>
    <row r="670" spans="46:48">
      <c r="AT670" t="s">
        <v>6118</v>
      </c>
      <c r="AU670" t="s">
        <v>6119</v>
      </c>
      <c r="AV670" t="s">
        <v>1855</v>
      </c>
    </row>
    <row r="671" spans="46:48">
      <c r="AT671" t="s">
        <v>6120</v>
      </c>
      <c r="AU671" t="s">
        <v>6121</v>
      </c>
      <c r="AV671" t="s">
        <v>1855</v>
      </c>
    </row>
    <row r="672" spans="46:48">
      <c r="AT672" t="s">
        <v>6122</v>
      </c>
      <c r="AU672" t="s">
        <v>6123</v>
      </c>
      <c r="AV672" t="s">
        <v>1855</v>
      </c>
    </row>
    <row r="673" spans="46:48">
      <c r="AT673" t="s">
        <v>6124</v>
      </c>
      <c r="AU673" t="s">
        <v>6125</v>
      </c>
      <c r="AV673" t="s">
        <v>1855</v>
      </c>
    </row>
    <row r="674" spans="46:48">
      <c r="AT674" t="s">
        <v>6126</v>
      </c>
      <c r="AU674" t="s">
        <v>6127</v>
      </c>
      <c r="AV674" t="s">
        <v>1855</v>
      </c>
    </row>
    <row r="675" spans="46:48">
      <c r="AT675" t="s">
        <v>6128</v>
      </c>
      <c r="AU675" t="s">
        <v>6129</v>
      </c>
      <c r="AV675" t="s">
        <v>1855</v>
      </c>
    </row>
    <row r="676" spans="46:48">
      <c r="AT676" t="s">
        <v>6130</v>
      </c>
      <c r="AU676" t="s">
        <v>6131</v>
      </c>
      <c r="AV676" t="s">
        <v>1855</v>
      </c>
    </row>
    <row r="677" spans="46:48">
      <c r="AT677" t="s">
        <v>6132</v>
      </c>
      <c r="AU677" t="s">
        <v>6133</v>
      </c>
      <c r="AV677" t="s">
        <v>1855</v>
      </c>
    </row>
    <row r="678" spans="46:48">
      <c r="AT678" t="s">
        <v>6134</v>
      </c>
      <c r="AU678" t="s">
        <v>6135</v>
      </c>
      <c r="AV678" t="s">
        <v>1855</v>
      </c>
    </row>
    <row r="679" spans="46:48">
      <c r="AT679" t="s">
        <v>6136</v>
      </c>
      <c r="AU679" t="s">
        <v>6137</v>
      </c>
      <c r="AV679" t="s">
        <v>1855</v>
      </c>
    </row>
    <row r="680" spans="46:48">
      <c r="AT680" t="s">
        <v>6138</v>
      </c>
      <c r="AU680" t="s">
        <v>6139</v>
      </c>
      <c r="AV680" t="s">
        <v>1855</v>
      </c>
    </row>
    <row r="681" spans="46:48">
      <c r="AT681" t="s">
        <v>6140</v>
      </c>
      <c r="AU681" t="s">
        <v>6141</v>
      </c>
      <c r="AV681" t="s">
        <v>1855</v>
      </c>
    </row>
    <row r="682" spans="46:48">
      <c r="AT682" t="s">
        <v>6142</v>
      </c>
      <c r="AU682" t="s">
        <v>6143</v>
      </c>
      <c r="AV682" t="s">
        <v>1855</v>
      </c>
    </row>
    <row r="683" spans="46:48">
      <c r="AT683" t="s">
        <v>6144</v>
      </c>
      <c r="AU683" t="s">
        <v>6145</v>
      </c>
      <c r="AV683" t="s">
        <v>1855</v>
      </c>
    </row>
    <row r="684" spans="46:48">
      <c r="AT684" t="s">
        <v>2815</v>
      </c>
      <c r="AU684" t="s">
        <v>1855</v>
      </c>
      <c r="AV684" t="s">
        <v>1855</v>
      </c>
    </row>
    <row r="685" spans="46:48">
      <c r="AT685" t="s">
        <v>6146</v>
      </c>
      <c r="AU685" t="s">
        <v>6147</v>
      </c>
      <c r="AV685" t="s">
        <v>1856</v>
      </c>
    </row>
    <row r="686" spans="46:48">
      <c r="AT686" t="s">
        <v>6148</v>
      </c>
      <c r="AU686" t="s">
        <v>6149</v>
      </c>
      <c r="AV686" t="s">
        <v>1856</v>
      </c>
    </row>
    <row r="687" spans="46:48">
      <c r="AT687" t="s">
        <v>6150</v>
      </c>
      <c r="AU687" t="s">
        <v>6151</v>
      </c>
      <c r="AV687" t="s">
        <v>1856</v>
      </c>
    </row>
    <row r="688" spans="46:48">
      <c r="AT688" t="s">
        <v>2826</v>
      </c>
      <c r="AU688" t="s">
        <v>1856</v>
      </c>
      <c r="AV688" t="s">
        <v>1856</v>
      </c>
    </row>
    <row r="689" spans="46:48">
      <c r="AT689" t="s">
        <v>6152</v>
      </c>
      <c r="AU689" t="s">
        <v>6153</v>
      </c>
      <c r="AV689" t="s">
        <v>1857</v>
      </c>
    </row>
    <row r="690" spans="46:48">
      <c r="AT690" t="s">
        <v>6154</v>
      </c>
      <c r="AU690" t="s">
        <v>6155</v>
      </c>
      <c r="AV690" t="s">
        <v>1857</v>
      </c>
    </row>
    <row r="691" spans="46:48">
      <c r="AT691" t="s">
        <v>6156</v>
      </c>
      <c r="AU691" t="s">
        <v>6157</v>
      </c>
      <c r="AV691" t="s">
        <v>1857</v>
      </c>
    </row>
    <row r="692" spans="46:48">
      <c r="AT692" t="s">
        <v>6158</v>
      </c>
      <c r="AU692" t="s">
        <v>6159</v>
      </c>
      <c r="AV692" t="s">
        <v>1857</v>
      </c>
    </row>
    <row r="693" spans="46:48">
      <c r="AT693" t="s">
        <v>6160</v>
      </c>
      <c r="AU693" t="s">
        <v>6161</v>
      </c>
      <c r="AV693" t="s">
        <v>1857</v>
      </c>
    </row>
    <row r="694" spans="46:48">
      <c r="AT694" t="s">
        <v>6162</v>
      </c>
      <c r="AU694" t="s">
        <v>6163</v>
      </c>
      <c r="AV694" t="s">
        <v>1857</v>
      </c>
    </row>
    <row r="695" spans="46:48">
      <c r="AT695" t="s">
        <v>6164</v>
      </c>
      <c r="AU695" t="s">
        <v>6165</v>
      </c>
      <c r="AV695" t="s">
        <v>1857</v>
      </c>
    </row>
    <row r="696" spans="46:48">
      <c r="AT696" t="s">
        <v>6166</v>
      </c>
      <c r="AU696" t="s">
        <v>6167</v>
      </c>
      <c r="AV696" t="s">
        <v>1857</v>
      </c>
    </row>
    <row r="697" spans="46:48">
      <c r="AT697" t="s">
        <v>6168</v>
      </c>
      <c r="AU697" t="s">
        <v>6169</v>
      </c>
      <c r="AV697" t="s">
        <v>1857</v>
      </c>
    </row>
    <row r="698" spans="46:48">
      <c r="AT698" t="s">
        <v>6170</v>
      </c>
      <c r="AU698" t="s">
        <v>6171</v>
      </c>
      <c r="AV698" t="s">
        <v>1857</v>
      </c>
    </row>
    <row r="699" spans="46:48">
      <c r="AT699" t="s">
        <v>6172</v>
      </c>
      <c r="AU699" t="s">
        <v>6173</v>
      </c>
      <c r="AV699" t="s">
        <v>1857</v>
      </c>
    </row>
    <row r="700" spans="46:48">
      <c r="AT700" t="s">
        <v>6174</v>
      </c>
      <c r="AU700" t="s">
        <v>6175</v>
      </c>
      <c r="AV700" t="s">
        <v>1857</v>
      </c>
    </row>
    <row r="701" spans="46:48">
      <c r="AT701" t="s">
        <v>6176</v>
      </c>
      <c r="AU701" t="s">
        <v>6177</v>
      </c>
      <c r="AV701" t="s">
        <v>1857</v>
      </c>
    </row>
    <row r="702" spans="46:48">
      <c r="AT702" t="s">
        <v>6178</v>
      </c>
      <c r="AU702" t="s">
        <v>6179</v>
      </c>
      <c r="AV702" t="s">
        <v>1857</v>
      </c>
    </row>
    <row r="703" spans="46:48">
      <c r="AT703" t="s">
        <v>6180</v>
      </c>
      <c r="AU703" t="s">
        <v>6181</v>
      </c>
      <c r="AV703" t="s">
        <v>1857</v>
      </c>
    </row>
    <row r="704" spans="46:48">
      <c r="AT704" t="s">
        <v>6182</v>
      </c>
      <c r="AU704" t="s">
        <v>6183</v>
      </c>
      <c r="AV704" t="s">
        <v>1857</v>
      </c>
    </row>
    <row r="705" spans="46:48">
      <c r="AT705" t="s">
        <v>6184</v>
      </c>
      <c r="AU705" t="s">
        <v>6185</v>
      </c>
      <c r="AV705" t="s">
        <v>1857</v>
      </c>
    </row>
    <row r="706" spans="46:48">
      <c r="AT706" t="s">
        <v>6186</v>
      </c>
      <c r="AU706" t="s">
        <v>6187</v>
      </c>
      <c r="AV706" t="s">
        <v>1857</v>
      </c>
    </row>
    <row r="707" spans="46:48">
      <c r="AT707" t="s">
        <v>6188</v>
      </c>
      <c r="AU707" t="s">
        <v>6189</v>
      </c>
      <c r="AV707" t="s">
        <v>1857</v>
      </c>
    </row>
    <row r="708" spans="46:48">
      <c r="AT708" t="s">
        <v>6190</v>
      </c>
      <c r="AU708" t="s">
        <v>6191</v>
      </c>
      <c r="AV708" t="s">
        <v>1857</v>
      </c>
    </row>
    <row r="709" spans="46:48">
      <c r="AT709" t="s">
        <v>6192</v>
      </c>
      <c r="AU709" t="s">
        <v>6193</v>
      </c>
      <c r="AV709" t="s">
        <v>1857</v>
      </c>
    </row>
    <row r="710" spans="46:48">
      <c r="AT710" t="s">
        <v>6194</v>
      </c>
      <c r="AU710" t="s">
        <v>6195</v>
      </c>
      <c r="AV710" t="s">
        <v>1857</v>
      </c>
    </row>
    <row r="711" spans="46:48">
      <c r="AT711" t="s">
        <v>6196</v>
      </c>
      <c r="AU711" t="s">
        <v>6197</v>
      </c>
      <c r="AV711" t="s">
        <v>1857</v>
      </c>
    </row>
    <row r="712" spans="46:48">
      <c r="AT712" t="s">
        <v>6198</v>
      </c>
      <c r="AU712" t="s">
        <v>6199</v>
      </c>
      <c r="AV712" t="s">
        <v>1857</v>
      </c>
    </row>
    <row r="713" spans="46:48">
      <c r="AT713" t="s">
        <v>6200</v>
      </c>
      <c r="AU713" t="s">
        <v>6201</v>
      </c>
      <c r="AV713" t="s">
        <v>1857</v>
      </c>
    </row>
    <row r="714" spans="46:48">
      <c r="AT714" t="s">
        <v>6202</v>
      </c>
      <c r="AU714" t="s">
        <v>6203</v>
      </c>
      <c r="AV714" t="s">
        <v>1857</v>
      </c>
    </row>
    <row r="715" spans="46:48">
      <c r="AT715" t="s">
        <v>2835</v>
      </c>
      <c r="AU715" t="s">
        <v>1857</v>
      </c>
      <c r="AV715" t="s">
        <v>1857</v>
      </c>
    </row>
    <row r="716" spans="46:48">
      <c r="AT716" t="s">
        <v>6204</v>
      </c>
      <c r="AU716" t="s">
        <v>6205</v>
      </c>
      <c r="AV716" t="s">
        <v>1858</v>
      </c>
    </row>
    <row r="717" spans="46:48">
      <c r="AT717" t="s">
        <v>6206</v>
      </c>
      <c r="AU717" t="s">
        <v>6207</v>
      </c>
      <c r="AV717" t="s">
        <v>1858</v>
      </c>
    </row>
    <row r="718" spans="46:48">
      <c r="AT718" t="s">
        <v>6208</v>
      </c>
      <c r="AU718" t="s">
        <v>5913</v>
      </c>
      <c r="AV718" t="s">
        <v>1858</v>
      </c>
    </row>
    <row r="719" spans="46:48">
      <c r="AT719" t="s">
        <v>6209</v>
      </c>
      <c r="AU719" t="s">
        <v>6210</v>
      </c>
      <c r="AV719" t="s">
        <v>1858</v>
      </c>
    </row>
    <row r="720" spans="46:48">
      <c r="AT720" t="s">
        <v>6211</v>
      </c>
      <c r="AU720" t="s">
        <v>6212</v>
      </c>
      <c r="AV720" t="s">
        <v>1858</v>
      </c>
    </row>
    <row r="721" spans="46:48">
      <c r="AT721" t="s">
        <v>6213</v>
      </c>
      <c r="AU721" t="s">
        <v>6214</v>
      </c>
      <c r="AV721" t="s">
        <v>1858</v>
      </c>
    </row>
    <row r="722" spans="46:48">
      <c r="AT722" t="s">
        <v>6215</v>
      </c>
      <c r="AU722" t="s">
        <v>6216</v>
      </c>
      <c r="AV722" t="s">
        <v>1858</v>
      </c>
    </row>
    <row r="723" spans="46:48">
      <c r="AT723" t="s">
        <v>6217</v>
      </c>
      <c r="AU723" t="s">
        <v>6218</v>
      </c>
      <c r="AV723" t="s">
        <v>1858</v>
      </c>
    </row>
    <row r="724" spans="46:48">
      <c r="AT724" t="s">
        <v>6219</v>
      </c>
      <c r="AU724" t="s">
        <v>6220</v>
      </c>
      <c r="AV724" t="s">
        <v>1858</v>
      </c>
    </row>
    <row r="725" spans="46:48">
      <c r="AT725" t="s">
        <v>6221</v>
      </c>
      <c r="AU725" t="s">
        <v>6222</v>
      </c>
      <c r="AV725" t="s">
        <v>1858</v>
      </c>
    </row>
    <row r="726" spans="46:48">
      <c r="AT726" t="s">
        <v>6223</v>
      </c>
      <c r="AU726" t="s">
        <v>6224</v>
      </c>
      <c r="AV726" t="s">
        <v>1858</v>
      </c>
    </row>
    <row r="727" spans="46:48">
      <c r="AT727" t="s">
        <v>6225</v>
      </c>
      <c r="AU727" t="s">
        <v>6226</v>
      </c>
      <c r="AV727" t="s">
        <v>1858</v>
      </c>
    </row>
    <row r="728" spans="46:48">
      <c r="AT728" t="s">
        <v>2845</v>
      </c>
      <c r="AU728" t="s">
        <v>1858</v>
      </c>
      <c r="AV728" t="s">
        <v>1858</v>
      </c>
    </row>
    <row r="729" spans="46:48">
      <c r="AT729" t="s">
        <v>6227</v>
      </c>
      <c r="AU729" t="s">
        <v>6228</v>
      </c>
      <c r="AV729" t="s">
        <v>1859</v>
      </c>
    </row>
    <row r="730" spans="46:48">
      <c r="AT730" t="s">
        <v>6229</v>
      </c>
      <c r="AU730" t="s">
        <v>6230</v>
      </c>
      <c r="AV730" t="s">
        <v>1859</v>
      </c>
    </row>
    <row r="731" spans="46:48">
      <c r="AT731" t="s">
        <v>6231</v>
      </c>
      <c r="AU731" t="s">
        <v>6232</v>
      </c>
      <c r="AV731" t="s">
        <v>1859</v>
      </c>
    </row>
    <row r="732" spans="46:48">
      <c r="AT732" t="s">
        <v>6233</v>
      </c>
      <c r="AU732" t="s">
        <v>6234</v>
      </c>
      <c r="AV732" t="s">
        <v>1859</v>
      </c>
    </row>
    <row r="733" spans="46:48">
      <c r="AT733" t="s">
        <v>6235</v>
      </c>
      <c r="AU733" t="s">
        <v>6236</v>
      </c>
      <c r="AV733" t="s">
        <v>1859</v>
      </c>
    </row>
    <row r="734" spans="46:48">
      <c r="AT734" t="s">
        <v>6237</v>
      </c>
      <c r="AU734" t="s">
        <v>6238</v>
      </c>
      <c r="AV734" t="s">
        <v>1859</v>
      </c>
    </row>
    <row r="735" spans="46:48">
      <c r="AT735" t="s">
        <v>6239</v>
      </c>
      <c r="AU735" t="s">
        <v>6240</v>
      </c>
      <c r="AV735" t="s">
        <v>1859</v>
      </c>
    </row>
    <row r="736" spans="46:48">
      <c r="AT736" t="s">
        <v>2863</v>
      </c>
      <c r="AU736" t="s">
        <v>1859</v>
      </c>
      <c r="AV736" t="s">
        <v>1859</v>
      </c>
    </row>
    <row r="737" spans="46:48">
      <c r="AT737" t="s">
        <v>6241</v>
      </c>
      <c r="AU737" t="s">
        <v>6242</v>
      </c>
      <c r="AV737" t="s">
        <v>1860</v>
      </c>
    </row>
    <row r="738" spans="46:48">
      <c r="AT738" t="s">
        <v>6243</v>
      </c>
      <c r="AU738" t="s">
        <v>6244</v>
      </c>
      <c r="AV738" t="s">
        <v>1860</v>
      </c>
    </row>
    <row r="739" spans="46:48">
      <c r="AT739" t="s">
        <v>6245</v>
      </c>
      <c r="AU739" t="s">
        <v>6246</v>
      </c>
      <c r="AV739" t="s">
        <v>1860</v>
      </c>
    </row>
    <row r="740" spans="46:48">
      <c r="AT740" t="s">
        <v>6247</v>
      </c>
      <c r="AU740" t="s">
        <v>6248</v>
      </c>
      <c r="AV740" t="s">
        <v>1860</v>
      </c>
    </row>
    <row r="741" spans="46:48">
      <c r="AT741" t="s">
        <v>6249</v>
      </c>
      <c r="AU741" t="s">
        <v>6250</v>
      </c>
      <c r="AV741" t="s">
        <v>1860</v>
      </c>
    </row>
    <row r="742" spans="46:48">
      <c r="AT742" t="s">
        <v>6251</v>
      </c>
      <c r="AU742" t="s">
        <v>6252</v>
      </c>
      <c r="AV742" t="s">
        <v>1860</v>
      </c>
    </row>
    <row r="743" spans="46:48">
      <c r="AT743" t="s">
        <v>6253</v>
      </c>
      <c r="AU743" t="s">
        <v>6254</v>
      </c>
      <c r="AV743" t="s">
        <v>1860</v>
      </c>
    </row>
    <row r="744" spans="46:48">
      <c r="AT744" t="s">
        <v>6255</v>
      </c>
      <c r="AU744" t="s">
        <v>6256</v>
      </c>
      <c r="AV744" t="s">
        <v>1860</v>
      </c>
    </row>
    <row r="745" spans="46:48">
      <c r="AT745" t="s">
        <v>6257</v>
      </c>
      <c r="AU745" t="s">
        <v>6258</v>
      </c>
      <c r="AV745" t="s">
        <v>1860</v>
      </c>
    </row>
    <row r="746" spans="46:48">
      <c r="AT746" t="s">
        <v>6259</v>
      </c>
      <c r="AU746" t="s">
        <v>6260</v>
      </c>
      <c r="AV746" t="s">
        <v>1860</v>
      </c>
    </row>
    <row r="747" spans="46:48">
      <c r="AT747" t="s">
        <v>6261</v>
      </c>
      <c r="AU747" t="s">
        <v>6262</v>
      </c>
      <c r="AV747" t="s">
        <v>1860</v>
      </c>
    </row>
    <row r="748" spans="46:48">
      <c r="AT748" t="s">
        <v>6263</v>
      </c>
      <c r="AU748" t="s">
        <v>6264</v>
      </c>
      <c r="AV748" t="s">
        <v>1860</v>
      </c>
    </row>
    <row r="749" spans="46:48">
      <c r="AT749" t="s">
        <v>6265</v>
      </c>
      <c r="AU749" t="s">
        <v>6266</v>
      </c>
      <c r="AV749" t="s">
        <v>1860</v>
      </c>
    </row>
    <row r="750" spans="46:48">
      <c r="AT750" t="s">
        <v>6267</v>
      </c>
      <c r="AU750" t="s">
        <v>6268</v>
      </c>
      <c r="AV750" t="s">
        <v>1860</v>
      </c>
    </row>
    <row r="751" spans="46:48">
      <c r="AT751" t="s">
        <v>2872</v>
      </c>
      <c r="AU751" t="s">
        <v>1860</v>
      </c>
      <c r="AV751" t="s">
        <v>1860</v>
      </c>
    </row>
    <row r="752" spans="46:48">
      <c r="AT752" t="s">
        <v>6269</v>
      </c>
      <c r="AU752" t="s">
        <v>6270</v>
      </c>
      <c r="AV752" t="s">
        <v>1861</v>
      </c>
    </row>
    <row r="753" spans="46:48">
      <c r="AT753" t="s">
        <v>6271</v>
      </c>
      <c r="AU753" t="s">
        <v>6272</v>
      </c>
      <c r="AV753" t="s">
        <v>1861</v>
      </c>
    </row>
    <row r="754" spans="46:48">
      <c r="AT754" t="s">
        <v>6273</v>
      </c>
      <c r="AU754" t="s">
        <v>6274</v>
      </c>
      <c r="AV754" t="s">
        <v>1861</v>
      </c>
    </row>
    <row r="755" spans="46:48">
      <c r="AT755" t="s">
        <v>6275</v>
      </c>
      <c r="AU755" t="s">
        <v>6276</v>
      </c>
      <c r="AV755" t="s">
        <v>1861</v>
      </c>
    </row>
    <row r="756" spans="46:48">
      <c r="AT756" t="s">
        <v>6277</v>
      </c>
      <c r="AU756" t="s">
        <v>6278</v>
      </c>
      <c r="AV756" t="s">
        <v>1861</v>
      </c>
    </row>
    <row r="757" spans="46:48">
      <c r="AT757" t="s">
        <v>6279</v>
      </c>
      <c r="AU757" t="s">
        <v>6280</v>
      </c>
      <c r="AV757" t="s">
        <v>1861</v>
      </c>
    </row>
    <row r="758" spans="46:48">
      <c r="AT758" t="s">
        <v>6281</v>
      </c>
      <c r="AU758" t="s">
        <v>6282</v>
      </c>
      <c r="AV758" t="s">
        <v>1861</v>
      </c>
    </row>
    <row r="759" spans="46:48">
      <c r="AT759" t="s">
        <v>6283</v>
      </c>
      <c r="AU759" t="s">
        <v>6284</v>
      </c>
      <c r="AV759" t="s">
        <v>1861</v>
      </c>
    </row>
    <row r="760" spans="46:48">
      <c r="AT760" t="s">
        <v>6285</v>
      </c>
      <c r="AU760" t="s">
        <v>6286</v>
      </c>
      <c r="AV760" t="s">
        <v>1861</v>
      </c>
    </row>
    <row r="761" spans="46:48">
      <c r="AT761" t="s">
        <v>6287</v>
      </c>
      <c r="AU761" t="s">
        <v>6288</v>
      </c>
      <c r="AV761" t="s">
        <v>1861</v>
      </c>
    </row>
    <row r="762" spans="46:48">
      <c r="AT762" t="s">
        <v>6289</v>
      </c>
      <c r="AU762" t="s">
        <v>6290</v>
      </c>
      <c r="AV762" t="s">
        <v>1861</v>
      </c>
    </row>
    <row r="763" spans="46:48">
      <c r="AT763" t="s">
        <v>6291</v>
      </c>
      <c r="AU763" t="s">
        <v>6292</v>
      </c>
      <c r="AV763" t="s">
        <v>1861</v>
      </c>
    </row>
    <row r="764" spans="46:48">
      <c r="AT764" t="s">
        <v>6293</v>
      </c>
      <c r="AU764" t="s">
        <v>6294</v>
      </c>
      <c r="AV764" t="s">
        <v>1861</v>
      </c>
    </row>
    <row r="765" spans="46:48">
      <c r="AT765" t="s">
        <v>6295</v>
      </c>
      <c r="AU765" t="s">
        <v>6296</v>
      </c>
      <c r="AV765" t="s">
        <v>1861</v>
      </c>
    </row>
    <row r="766" spans="46:48">
      <c r="AT766" t="s">
        <v>6297</v>
      </c>
      <c r="AU766" t="s">
        <v>6298</v>
      </c>
      <c r="AV766" t="s">
        <v>1861</v>
      </c>
    </row>
    <row r="767" spans="46:48">
      <c r="AT767" t="s">
        <v>6299</v>
      </c>
      <c r="AU767" t="s">
        <v>6300</v>
      </c>
      <c r="AV767" t="s">
        <v>1861</v>
      </c>
    </row>
    <row r="768" spans="46:48">
      <c r="AT768" t="s">
        <v>6301</v>
      </c>
      <c r="AU768" t="s">
        <v>6302</v>
      </c>
      <c r="AV768" t="s">
        <v>1861</v>
      </c>
    </row>
    <row r="769" spans="46:48">
      <c r="AT769" t="s">
        <v>6303</v>
      </c>
      <c r="AU769" t="s">
        <v>6304</v>
      </c>
      <c r="AV769" t="s">
        <v>1861</v>
      </c>
    </row>
    <row r="770" spans="46:48">
      <c r="AT770" t="s">
        <v>6305</v>
      </c>
      <c r="AU770" t="s">
        <v>6306</v>
      </c>
      <c r="AV770" t="s">
        <v>1861</v>
      </c>
    </row>
    <row r="771" spans="46:48">
      <c r="AT771" t="s">
        <v>6307</v>
      </c>
      <c r="AU771" t="s">
        <v>6308</v>
      </c>
      <c r="AV771" t="s">
        <v>1861</v>
      </c>
    </row>
    <row r="772" spans="46:48">
      <c r="AT772" t="s">
        <v>6309</v>
      </c>
      <c r="AU772" t="s">
        <v>6310</v>
      </c>
      <c r="AV772" t="s">
        <v>1861</v>
      </c>
    </row>
    <row r="773" spans="46:48">
      <c r="AT773" t="s">
        <v>2881</v>
      </c>
      <c r="AU773" t="s">
        <v>1861</v>
      </c>
      <c r="AV773" t="s">
        <v>1861</v>
      </c>
    </row>
    <row r="774" spans="46:48">
      <c r="AT774" t="s">
        <v>6311</v>
      </c>
      <c r="AU774" t="s">
        <v>6312</v>
      </c>
      <c r="AV774" t="s">
        <v>1862</v>
      </c>
    </row>
    <row r="775" spans="46:48">
      <c r="AT775" t="s">
        <v>6313</v>
      </c>
      <c r="AU775" t="s">
        <v>6314</v>
      </c>
      <c r="AV775" t="s">
        <v>1862</v>
      </c>
    </row>
    <row r="776" spans="46:48">
      <c r="AT776" t="s">
        <v>6315</v>
      </c>
      <c r="AU776" t="s">
        <v>6316</v>
      </c>
      <c r="AV776" t="s">
        <v>1862</v>
      </c>
    </row>
    <row r="777" spans="46:48">
      <c r="AT777" t="s">
        <v>6317</v>
      </c>
      <c r="AU777" t="s">
        <v>6318</v>
      </c>
      <c r="AV777" t="s">
        <v>1862</v>
      </c>
    </row>
    <row r="778" spans="46:48">
      <c r="AT778" t="s">
        <v>6319</v>
      </c>
      <c r="AU778" t="s">
        <v>6320</v>
      </c>
      <c r="AV778" t="s">
        <v>1862</v>
      </c>
    </row>
    <row r="779" spans="46:48">
      <c r="AT779" t="s">
        <v>6321</v>
      </c>
      <c r="AU779" t="s">
        <v>6322</v>
      </c>
      <c r="AV779" t="s">
        <v>1862</v>
      </c>
    </row>
    <row r="780" spans="46:48">
      <c r="AT780" t="s">
        <v>6323</v>
      </c>
      <c r="AU780" t="s">
        <v>6324</v>
      </c>
      <c r="AV780" t="s">
        <v>1862</v>
      </c>
    </row>
    <row r="781" spans="46:48">
      <c r="AT781" t="s">
        <v>6325</v>
      </c>
      <c r="AU781" t="s">
        <v>6326</v>
      </c>
      <c r="AV781" t="s">
        <v>1862</v>
      </c>
    </row>
    <row r="782" spans="46:48">
      <c r="AT782" t="s">
        <v>6327</v>
      </c>
      <c r="AU782" t="s">
        <v>6328</v>
      </c>
      <c r="AV782" t="s">
        <v>1862</v>
      </c>
    </row>
    <row r="783" spans="46:48">
      <c r="AT783" t="s">
        <v>6329</v>
      </c>
      <c r="AU783" t="s">
        <v>6330</v>
      </c>
      <c r="AV783" t="s">
        <v>1862</v>
      </c>
    </row>
    <row r="784" spans="46:48">
      <c r="AT784" t="s">
        <v>6331</v>
      </c>
      <c r="AU784" t="s">
        <v>6332</v>
      </c>
      <c r="AV784" t="s">
        <v>1862</v>
      </c>
    </row>
    <row r="785" spans="46:48">
      <c r="AT785" t="s">
        <v>6333</v>
      </c>
      <c r="AU785" t="s">
        <v>6334</v>
      </c>
      <c r="AV785" t="s">
        <v>1862</v>
      </c>
    </row>
    <row r="786" spans="46:48">
      <c r="AT786" t="s">
        <v>6335</v>
      </c>
      <c r="AU786" t="s">
        <v>6336</v>
      </c>
      <c r="AV786" t="s">
        <v>1862</v>
      </c>
    </row>
    <row r="787" spans="46:48">
      <c r="AT787" t="s">
        <v>6337</v>
      </c>
      <c r="AU787" t="s">
        <v>6338</v>
      </c>
      <c r="AV787" t="s">
        <v>1862</v>
      </c>
    </row>
    <row r="788" spans="46:48">
      <c r="AT788" t="s">
        <v>6339</v>
      </c>
      <c r="AU788" t="s">
        <v>6340</v>
      </c>
      <c r="AV788" t="s">
        <v>1862</v>
      </c>
    </row>
    <row r="789" spans="46:48">
      <c r="AT789" t="s">
        <v>6341</v>
      </c>
      <c r="AU789" t="s">
        <v>6342</v>
      </c>
      <c r="AV789" t="s">
        <v>1862</v>
      </c>
    </row>
    <row r="790" spans="46:48">
      <c r="AT790" t="s">
        <v>2891</v>
      </c>
      <c r="AU790" t="s">
        <v>1862</v>
      </c>
      <c r="AV790" t="s">
        <v>1862</v>
      </c>
    </row>
    <row r="791" spans="46:48">
      <c r="AT791" t="s">
        <v>6343</v>
      </c>
      <c r="AU791" t="s">
        <v>6344</v>
      </c>
      <c r="AV791" t="s">
        <v>1863</v>
      </c>
    </row>
    <row r="792" spans="46:48">
      <c r="AT792" t="s">
        <v>6345</v>
      </c>
      <c r="AU792" t="s">
        <v>6346</v>
      </c>
      <c r="AV792" t="s">
        <v>1863</v>
      </c>
    </row>
    <row r="793" spans="46:48">
      <c r="AT793" t="s">
        <v>6347</v>
      </c>
      <c r="AU793" t="s">
        <v>6348</v>
      </c>
      <c r="AV793" t="s">
        <v>1863</v>
      </c>
    </row>
    <row r="794" spans="46:48">
      <c r="AT794" t="s">
        <v>6349</v>
      </c>
      <c r="AU794" t="s">
        <v>6350</v>
      </c>
      <c r="AV794" t="s">
        <v>1863</v>
      </c>
    </row>
    <row r="795" spans="46:48">
      <c r="AT795" t="s">
        <v>6351</v>
      </c>
      <c r="AU795" t="s">
        <v>6352</v>
      </c>
      <c r="AV795" t="s">
        <v>1863</v>
      </c>
    </row>
    <row r="796" spans="46:48">
      <c r="AT796" t="s">
        <v>6353</v>
      </c>
      <c r="AU796" t="s">
        <v>6354</v>
      </c>
      <c r="AV796" t="s">
        <v>1863</v>
      </c>
    </row>
    <row r="797" spans="46:48">
      <c r="AT797" t="s">
        <v>2909</v>
      </c>
      <c r="AU797" t="s">
        <v>1863</v>
      </c>
      <c r="AV797" t="s">
        <v>1863</v>
      </c>
    </row>
    <row r="798" spans="46:48">
      <c r="AT798" t="s">
        <v>6355</v>
      </c>
      <c r="AU798" t="s">
        <v>6356</v>
      </c>
      <c r="AV798" t="s">
        <v>1864</v>
      </c>
    </row>
    <row r="799" spans="46:48">
      <c r="AT799" t="s">
        <v>6357</v>
      </c>
      <c r="AU799" t="s">
        <v>6358</v>
      </c>
      <c r="AV799" t="s">
        <v>1864</v>
      </c>
    </row>
    <row r="800" spans="46:48">
      <c r="AT800" t="s">
        <v>6359</v>
      </c>
      <c r="AU800" t="s">
        <v>6360</v>
      </c>
      <c r="AV800" t="s">
        <v>1864</v>
      </c>
    </row>
    <row r="801" spans="46:48">
      <c r="AT801" t="s">
        <v>6361</v>
      </c>
      <c r="AU801" t="s">
        <v>6362</v>
      </c>
      <c r="AV801" t="s">
        <v>1864</v>
      </c>
    </row>
    <row r="802" spans="46:48">
      <c r="AT802" t="s">
        <v>6363</v>
      </c>
      <c r="AU802" t="s">
        <v>6364</v>
      </c>
      <c r="AV802" t="s">
        <v>1864</v>
      </c>
    </row>
    <row r="803" spans="46:48">
      <c r="AT803" t="s">
        <v>6365</v>
      </c>
      <c r="AU803" t="s">
        <v>6366</v>
      </c>
      <c r="AV803" t="s">
        <v>1864</v>
      </c>
    </row>
    <row r="804" spans="46:48">
      <c r="AT804" t="s">
        <v>6367</v>
      </c>
      <c r="AU804" t="s">
        <v>6368</v>
      </c>
      <c r="AV804" t="s">
        <v>1864</v>
      </c>
    </row>
    <row r="805" spans="46:48">
      <c r="AT805" t="s">
        <v>6369</v>
      </c>
      <c r="AU805" t="s">
        <v>6370</v>
      </c>
      <c r="AV805" t="s">
        <v>1864</v>
      </c>
    </row>
    <row r="806" spans="46:48">
      <c r="AT806" t="s">
        <v>6371</v>
      </c>
      <c r="AU806" t="s">
        <v>6372</v>
      </c>
      <c r="AV806" t="s">
        <v>1864</v>
      </c>
    </row>
    <row r="807" spans="46:48">
      <c r="AT807" t="s">
        <v>6373</v>
      </c>
      <c r="AU807" t="s">
        <v>6374</v>
      </c>
      <c r="AV807" t="s">
        <v>1864</v>
      </c>
    </row>
    <row r="808" spans="46:48">
      <c r="AT808" t="s">
        <v>6375</v>
      </c>
      <c r="AU808" t="s">
        <v>6376</v>
      </c>
      <c r="AV808" t="s">
        <v>1864</v>
      </c>
    </row>
    <row r="809" spans="46:48">
      <c r="AT809" t="s">
        <v>6377</v>
      </c>
      <c r="AU809" t="s">
        <v>6378</v>
      </c>
      <c r="AV809" t="s">
        <v>1864</v>
      </c>
    </row>
    <row r="810" spans="46:48">
      <c r="AT810" t="s">
        <v>6379</v>
      </c>
      <c r="AU810" t="s">
        <v>6380</v>
      </c>
      <c r="AV810" t="s">
        <v>1864</v>
      </c>
    </row>
    <row r="811" spans="46:48">
      <c r="AT811" t="s">
        <v>6381</v>
      </c>
      <c r="AU811" t="s">
        <v>6382</v>
      </c>
      <c r="AV811" t="s">
        <v>1864</v>
      </c>
    </row>
    <row r="812" spans="46:48">
      <c r="AT812" t="s">
        <v>2919</v>
      </c>
      <c r="AU812" t="s">
        <v>1864</v>
      </c>
      <c r="AV812" t="s">
        <v>1864</v>
      </c>
    </row>
    <row r="813" spans="46:48">
      <c r="AT813" t="s">
        <v>6383</v>
      </c>
      <c r="AU813" t="s">
        <v>6384</v>
      </c>
      <c r="AV813" t="s">
        <v>1865</v>
      </c>
    </row>
    <row r="814" spans="46:48">
      <c r="AT814" t="s">
        <v>6385</v>
      </c>
      <c r="AU814" t="s">
        <v>6386</v>
      </c>
      <c r="AV814" t="s">
        <v>1865</v>
      </c>
    </row>
    <row r="815" spans="46:48">
      <c r="AT815" t="s">
        <v>6387</v>
      </c>
      <c r="AU815" t="s">
        <v>6388</v>
      </c>
      <c r="AV815" t="s">
        <v>1865</v>
      </c>
    </row>
    <row r="816" spans="46:48">
      <c r="AT816" t="s">
        <v>6389</v>
      </c>
      <c r="AU816" t="s">
        <v>6390</v>
      </c>
      <c r="AV816" t="s">
        <v>1865</v>
      </c>
    </row>
    <row r="817" spans="46:48">
      <c r="AT817" t="s">
        <v>6391</v>
      </c>
      <c r="AU817" t="s">
        <v>6392</v>
      </c>
      <c r="AV817" t="s">
        <v>1865</v>
      </c>
    </row>
    <row r="818" spans="46:48">
      <c r="AT818" t="s">
        <v>2928</v>
      </c>
      <c r="AU818" t="s">
        <v>1865</v>
      </c>
      <c r="AV818" t="s">
        <v>1865</v>
      </c>
    </row>
    <row r="819" spans="46:48">
      <c r="AT819" t="s">
        <v>6393</v>
      </c>
      <c r="AU819" t="s">
        <v>1866</v>
      </c>
      <c r="AV819" t="s">
        <v>1866</v>
      </c>
    </row>
    <row r="820" spans="46:48">
      <c r="AT820" t="s">
        <v>6394</v>
      </c>
      <c r="AU820" t="s">
        <v>6395</v>
      </c>
      <c r="AV820" t="s">
        <v>1866</v>
      </c>
    </row>
    <row r="821" spans="46:48">
      <c r="AT821" t="s">
        <v>6396</v>
      </c>
      <c r="AU821" t="s">
        <v>6397</v>
      </c>
      <c r="AV821" t="s">
        <v>1866</v>
      </c>
    </row>
    <row r="822" spans="46:48">
      <c r="AT822" t="s">
        <v>6398</v>
      </c>
      <c r="AU822" t="s">
        <v>6399</v>
      </c>
      <c r="AV822" t="s">
        <v>1866</v>
      </c>
    </row>
    <row r="823" spans="46:48">
      <c r="AT823" t="s">
        <v>6400</v>
      </c>
      <c r="AU823" t="s">
        <v>6401</v>
      </c>
      <c r="AV823" t="s">
        <v>1866</v>
      </c>
    </row>
    <row r="824" spans="46:48">
      <c r="AT824" t="s">
        <v>6402</v>
      </c>
      <c r="AU824" t="s">
        <v>6403</v>
      </c>
      <c r="AV824" t="s">
        <v>1866</v>
      </c>
    </row>
    <row r="825" spans="46:48">
      <c r="AT825" t="s">
        <v>2938</v>
      </c>
      <c r="AU825" t="s">
        <v>1866</v>
      </c>
      <c r="AV825" t="s">
        <v>1866</v>
      </c>
    </row>
    <row r="826" spans="46:48">
      <c r="AT826" t="s">
        <v>6404</v>
      </c>
      <c r="AU826" t="s">
        <v>4822</v>
      </c>
      <c r="AV826" t="s">
        <v>1867</v>
      </c>
    </row>
    <row r="827" spans="46:48">
      <c r="AT827" t="s">
        <v>6405</v>
      </c>
      <c r="AU827" t="s">
        <v>6406</v>
      </c>
      <c r="AV827" t="s">
        <v>1867</v>
      </c>
    </row>
    <row r="828" spans="46:48">
      <c r="AT828" t="s">
        <v>6407</v>
      </c>
      <c r="AU828" t="s">
        <v>3507</v>
      </c>
      <c r="AV828" t="s">
        <v>1867</v>
      </c>
    </row>
    <row r="829" spans="46:48">
      <c r="AT829" t="s">
        <v>6408</v>
      </c>
      <c r="AU829" t="s">
        <v>3515</v>
      </c>
      <c r="AV829" t="s">
        <v>1867</v>
      </c>
    </row>
    <row r="830" spans="46:48">
      <c r="AT830" t="s">
        <v>6409</v>
      </c>
      <c r="AU830" t="s">
        <v>4845</v>
      </c>
      <c r="AV830" t="s">
        <v>1867</v>
      </c>
    </row>
    <row r="831" spans="46:48">
      <c r="AT831" t="s">
        <v>6410</v>
      </c>
      <c r="AU831" t="s">
        <v>6411</v>
      </c>
      <c r="AV831" t="s">
        <v>1867</v>
      </c>
    </row>
    <row r="832" spans="46:48">
      <c r="AT832" t="s">
        <v>6412</v>
      </c>
      <c r="AU832" t="s">
        <v>6413</v>
      </c>
      <c r="AV832" t="s">
        <v>1867</v>
      </c>
    </row>
    <row r="833" spans="46:48">
      <c r="AT833" t="s">
        <v>6414</v>
      </c>
      <c r="AU833" t="s">
        <v>6415</v>
      </c>
      <c r="AV833" t="s">
        <v>1867</v>
      </c>
    </row>
    <row r="834" spans="46:48">
      <c r="AT834" t="s">
        <v>6416</v>
      </c>
      <c r="AU834" t="s">
        <v>3530</v>
      </c>
      <c r="AV834" t="s">
        <v>1867</v>
      </c>
    </row>
    <row r="835" spans="46:48">
      <c r="AT835" t="s">
        <v>6417</v>
      </c>
      <c r="AU835" t="s">
        <v>3537</v>
      </c>
      <c r="AV835" t="s">
        <v>1867</v>
      </c>
    </row>
    <row r="836" spans="46:48">
      <c r="AT836" t="s">
        <v>2947</v>
      </c>
      <c r="AU836" t="s">
        <v>1867</v>
      </c>
      <c r="AV836" t="s">
        <v>1867</v>
      </c>
    </row>
    <row r="837" spans="46:48">
      <c r="AT837" t="s">
        <v>6418</v>
      </c>
      <c r="AU837" t="s">
        <v>6419</v>
      </c>
      <c r="AV837" t="s">
        <v>1868</v>
      </c>
    </row>
    <row r="838" spans="46:48">
      <c r="AT838" t="s">
        <v>6420</v>
      </c>
      <c r="AU838" t="s">
        <v>6421</v>
      </c>
      <c r="AV838" t="s">
        <v>1868</v>
      </c>
    </row>
    <row r="839" spans="46:48">
      <c r="AT839" t="s">
        <v>6422</v>
      </c>
      <c r="AU839" t="s">
        <v>6423</v>
      </c>
      <c r="AV839" t="s">
        <v>1868</v>
      </c>
    </row>
    <row r="840" spans="46:48">
      <c r="AT840" t="s">
        <v>6424</v>
      </c>
      <c r="AU840" t="s">
        <v>6425</v>
      </c>
      <c r="AV840" t="s">
        <v>1868</v>
      </c>
    </row>
    <row r="841" spans="46:48">
      <c r="AT841" t="s">
        <v>6426</v>
      </c>
      <c r="AU841" t="s">
        <v>6427</v>
      </c>
      <c r="AV841" t="s">
        <v>1868</v>
      </c>
    </row>
    <row r="842" spans="46:48">
      <c r="AT842" t="s">
        <v>6428</v>
      </c>
      <c r="AU842" t="s">
        <v>6429</v>
      </c>
      <c r="AV842" t="s">
        <v>1868</v>
      </c>
    </row>
    <row r="843" spans="46:48">
      <c r="AT843" t="s">
        <v>6430</v>
      </c>
      <c r="AU843" t="s">
        <v>6431</v>
      </c>
      <c r="AV843" t="s">
        <v>1868</v>
      </c>
    </row>
    <row r="844" spans="46:48">
      <c r="AT844" t="s">
        <v>6432</v>
      </c>
      <c r="AU844" t="s">
        <v>6433</v>
      </c>
      <c r="AV844" t="s">
        <v>1868</v>
      </c>
    </row>
    <row r="845" spans="46:48">
      <c r="AT845" t="s">
        <v>6434</v>
      </c>
      <c r="AU845" t="s">
        <v>6435</v>
      </c>
      <c r="AV845" t="s">
        <v>1868</v>
      </c>
    </row>
    <row r="846" spans="46:48">
      <c r="AT846" t="s">
        <v>6436</v>
      </c>
      <c r="AU846" t="s">
        <v>6437</v>
      </c>
      <c r="AV846" t="s">
        <v>1868</v>
      </c>
    </row>
    <row r="847" spans="46:48">
      <c r="AT847" t="s">
        <v>2956</v>
      </c>
      <c r="AU847" t="s">
        <v>1868</v>
      </c>
      <c r="AV847" t="s">
        <v>1868</v>
      </c>
    </row>
    <row r="848" spans="46:48">
      <c r="AT848" t="s">
        <v>6438</v>
      </c>
      <c r="AU848" t="s">
        <v>6439</v>
      </c>
      <c r="AV848" t="s">
        <v>1869</v>
      </c>
    </row>
    <row r="849" spans="46:48">
      <c r="AT849" t="s">
        <v>6440</v>
      </c>
      <c r="AU849" t="s">
        <v>6092</v>
      </c>
      <c r="AV849" t="s">
        <v>1869</v>
      </c>
    </row>
    <row r="850" spans="46:48">
      <c r="AT850" t="s">
        <v>6441</v>
      </c>
      <c r="AU850" t="s">
        <v>6442</v>
      </c>
      <c r="AV850" t="s">
        <v>1869</v>
      </c>
    </row>
    <row r="851" spans="46:48">
      <c r="AT851" t="s">
        <v>6443</v>
      </c>
      <c r="AU851" t="s">
        <v>6444</v>
      </c>
      <c r="AV851" t="s">
        <v>1869</v>
      </c>
    </row>
    <row r="852" spans="46:48">
      <c r="AT852" t="s">
        <v>6445</v>
      </c>
      <c r="AU852" t="s">
        <v>6446</v>
      </c>
      <c r="AV852" t="s">
        <v>1869</v>
      </c>
    </row>
    <row r="853" spans="46:48">
      <c r="AT853" t="s">
        <v>6447</v>
      </c>
      <c r="AU853" t="s">
        <v>6448</v>
      </c>
      <c r="AV853" t="s">
        <v>1869</v>
      </c>
    </row>
    <row r="854" spans="46:48">
      <c r="AT854" t="s">
        <v>6449</v>
      </c>
      <c r="AU854" t="s">
        <v>6450</v>
      </c>
      <c r="AV854" t="s">
        <v>1869</v>
      </c>
    </row>
    <row r="855" spans="46:48">
      <c r="AT855" t="s">
        <v>6451</v>
      </c>
      <c r="AU855" t="s">
        <v>6452</v>
      </c>
      <c r="AV855" t="s">
        <v>1869</v>
      </c>
    </row>
    <row r="856" spans="46:48">
      <c r="AT856" t="s">
        <v>6453</v>
      </c>
      <c r="AU856" t="s">
        <v>6454</v>
      </c>
      <c r="AV856" t="s">
        <v>1869</v>
      </c>
    </row>
    <row r="857" spans="46:48">
      <c r="AT857" t="s">
        <v>6455</v>
      </c>
      <c r="AU857" t="s">
        <v>6456</v>
      </c>
      <c r="AV857" t="s">
        <v>1869</v>
      </c>
    </row>
    <row r="858" spans="46:48">
      <c r="AT858" t="s">
        <v>6457</v>
      </c>
      <c r="AU858" t="s">
        <v>6458</v>
      </c>
      <c r="AV858" t="s">
        <v>1869</v>
      </c>
    </row>
    <row r="859" spans="46:48">
      <c r="AT859" t="s">
        <v>6459</v>
      </c>
      <c r="AU859" t="s">
        <v>6460</v>
      </c>
      <c r="AV859" t="s">
        <v>1869</v>
      </c>
    </row>
    <row r="860" spans="46:48">
      <c r="AT860" t="s">
        <v>6461</v>
      </c>
      <c r="AU860" t="s">
        <v>6462</v>
      </c>
      <c r="AV860" t="s">
        <v>1869</v>
      </c>
    </row>
    <row r="861" spans="46:48">
      <c r="AT861" t="s">
        <v>6463</v>
      </c>
      <c r="AU861" t="s">
        <v>6464</v>
      </c>
      <c r="AV861" t="s">
        <v>1869</v>
      </c>
    </row>
    <row r="862" spans="46:48">
      <c r="AT862" t="s">
        <v>6465</v>
      </c>
      <c r="AU862" t="s">
        <v>6007</v>
      </c>
      <c r="AV862" t="s">
        <v>1869</v>
      </c>
    </row>
    <row r="863" spans="46:48">
      <c r="AT863" t="s">
        <v>6466</v>
      </c>
      <c r="AU863" t="s">
        <v>6467</v>
      </c>
      <c r="AV863" t="s">
        <v>1869</v>
      </c>
    </row>
    <row r="864" spans="46:48">
      <c r="AT864" t="s">
        <v>6468</v>
      </c>
      <c r="AU864" t="s">
        <v>6469</v>
      </c>
      <c r="AV864" t="s">
        <v>1869</v>
      </c>
    </row>
    <row r="865" spans="46:48">
      <c r="AT865" t="s">
        <v>6470</v>
      </c>
      <c r="AU865" t="s">
        <v>6471</v>
      </c>
      <c r="AV865" t="s">
        <v>1869</v>
      </c>
    </row>
    <row r="866" spans="46:48">
      <c r="AT866" t="s">
        <v>6472</v>
      </c>
      <c r="AU866" t="s">
        <v>6473</v>
      </c>
      <c r="AV866" t="s">
        <v>1869</v>
      </c>
    </row>
    <row r="867" spans="46:48">
      <c r="AT867" t="s">
        <v>6474</v>
      </c>
      <c r="AU867" t="s">
        <v>6475</v>
      </c>
      <c r="AV867" t="s">
        <v>1869</v>
      </c>
    </row>
    <row r="868" spans="46:48">
      <c r="AT868" t="s">
        <v>6476</v>
      </c>
      <c r="AU868" t="s">
        <v>6477</v>
      </c>
      <c r="AV868" t="s">
        <v>1869</v>
      </c>
    </row>
    <row r="869" spans="46:48">
      <c r="AT869" t="s">
        <v>6478</v>
      </c>
      <c r="AU869" t="s">
        <v>6479</v>
      </c>
      <c r="AV869" t="s">
        <v>1869</v>
      </c>
    </row>
    <row r="870" spans="46:48">
      <c r="AT870" t="s">
        <v>6480</v>
      </c>
      <c r="AU870" t="s">
        <v>6481</v>
      </c>
      <c r="AV870" t="s">
        <v>1869</v>
      </c>
    </row>
    <row r="871" spans="46:48">
      <c r="AT871" t="s">
        <v>6482</v>
      </c>
      <c r="AU871" t="s">
        <v>6483</v>
      </c>
      <c r="AV871" t="s">
        <v>1869</v>
      </c>
    </row>
    <row r="872" spans="46:48">
      <c r="AT872" t="s">
        <v>2965</v>
      </c>
      <c r="AU872" t="s">
        <v>1869</v>
      </c>
      <c r="AV872" t="s">
        <v>1869</v>
      </c>
    </row>
    <row r="873" spans="46:48">
      <c r="AT873" t="s">
        <v>6484</v>
      </c>
      <c r="AU873" t="s">
        <v>6485</v>
      </c>
      <c r="AV873" t="s">
        <v>1870</v>
      </c>
    </row>
    <row r="874" spans="46:48">
      <c r="AT874" t="s">
        <v>6486</v>
      </c>
      <c r="AU874" t="s">
        <v>6487</v>
      </c>
      <c r="AV874" t="s">
        <v>1870</v>
      </c>
    </row>
    <row r="875" spans="46:48">
      <c r="AT875" t="s">
        <v>6488</v>
      </c>
      <c r="AU875" t="s">
        <v>6489</v>
      </c>
      <c r="AV875" t="s">
        <v>1870</v>
      </c>
    </row>
    <row r="876" spans="46:48">
      <c r="AT876" t="s">
        <v>6490</v>
      </c>
      <c r="AU876" t="s">
        <v>6491</v>
      </c>
      <c r="AV876" t="s">
        <v>1870</v>
      </c>
    </row>
    <row r="877" spans="46:48">
      <c r="AT877" t="s">
        <v>6492</v>
      </c>
      <c r="AU877" t="s">
        <v>6493</v>
      </c>
      <c r="AV877" t="s">
        <v>1870</v>
      </c>
    </row>
    <row r="878" spans="46:48">
      <c r="AT878" t="s">
        <v>6494</v>
      </c>
      <c r="AU878" t="s">
        <v>6495</v>
      </c>
      <c r="AV878" t="s">
        <v>1870</v>
      </c>
    </row>
    <row r="879" spans="46:48">
      <c r="AT879" t="s">
        <v>6496</v>
      </c>
      <c r="AU879" t="s">
        <v>6497</v>
      </c>
      <c r="AV879" t="s">
        <v>1870</v>
      </c>
    </row>
    <row r="880" spans="46:48">
      <c r="AT880" t="s">
        <v>6498</v>
      </c>
      <c r="AU880" t="s">
        <v>6499</v>
      </c>
      <c r="AV880" t="s">
        <v>1870</v>
      </c>
    </row>
    <row r="881" spans="46:48">
      <c r="AT881" t="s">
        <v>6500</v>
      </c>
      <c r="AU881" t="s">
        <v>6501</v>
      </c>
      <c r="AV881" t="s">
        <v>1870</v>
      </c>
    </row>
    <row r="882" spans="46:48">
      <c r="AT882" t="s">
        <v>6502</v>
      </c>
      <c r="AU882" t="s">
        <v>6503</v>
      </c>
      <c r="AV882" t="s">
        <v>1870</v>
      </c>
    </row>
    <row r="883" spans="46:48">
      <c r="AT883" t="s">
        <v>6504</v>
      </c>
      <c r="AU883" t="s">
        <v>6505</v>
      </c>
      <c r="AV883" t="s">
        <v>1870</v>
      </c>
    </row>
    <row r="884" spans="46:48">
      <c r="AT884" t="s">
        <v>6506</v>
      </c>
      <c r="AU884" t="s">
        <v>6507</v>
      </c>
      <c r="AV884" t="s">
        <v>1870</v>
      </c>
    </row>
    <row r="885" spans="46:48">
      <c r="AT885" t="s">
        <v>6508</v>
      </c>
      <c r="AU885" t="s">
        <v>6509</v>
      </c>
      <c r="AV885" t="s">
        <v>1870</v>
      </c>
    </row>
    <row r="886" spans="46:48">
      <c r="AT886" t="s">
        <v>6510</v>
      </c>
      <c r="AU886" t="s">
        <v>6511</v>
      </c>
      <c r="AV886" t="s">
        <v>1870</v>
      </c>
    </row>
    <row r="887" spans="46:48">
      <c r="AT887" t="s">
        <v>6512</v>
      </c>
      <c r="AU887" t="s">
        <v>6513</v>
      </c>
      <c r="AV887" t="s">
        <v>1870</v>
      </c>
    </row>
    <row r="888" spans="46:48">
      <c r="AT888" t="s">
        <v>6514</v>
      </c>
      <c r="AU888" t="s">
        <v>6515</v>
      </c>
      <c r="AV888" t="s">
        <v>1870</v>
      </c>
    </row>
    <row r="889" spans="46:48">
      <c r="AT889" t="s">
        <v>6516</v>
      </c>
      <c r="AU889" t="s">
        <v>6517</v>
      </c>
      <c r="AV889" t="s">
        <v>1870</v>
      </c>
    </row>
    <row r="890" spans="46:48">
      <c r="AT890" t="s">
        <v>6518</v>
      </c>
      <c r="AU890" t="s">
        <v>6519</v>
      </c>
      <c r="AV890" t="s">
        <v>1870</v>
      </c>
    </row>
    <row r="891" spans="46:48">
      <c r="AT891" t="s">
        <v>6520</v>
      </c>
      <c r="AU891" t="s">
        <v>6521</v>
      </c>
      <c r="AV891" t="s">
        <v>1870</v>
      </c>
    </row>
    <row r="892" spans="46:48">
      <c r="AT892" t="s">
        <v>6522</v>
      </c>
      <c r="AU892" t="s">
        <v>6523</v>
      </c>
      <c r="AV892" t="s">
        <v>1870</v>
      </c>
    </row>
    <row r="893" spans="46:48">
      <c r="AT893" t="s">
        <v>6524</v>
      </c>
      <c r="AU893" t="s">
        <v>6525</v>
      </c>
      <c r="AV893" t="s">
        <v>1870</v>
      </c>
    </row>
    <row r="894" spans="46:48">
      <c r="AT894" t="s">
        <v>6526</v>
      </c>
      <c r="AU894" t="s">
        <v>6527</v>
      </c>
      <c r="AV894" t="s">
        <v>1870</v>
      </c>
    </row>
    <row r="895" spans="46:48">
      <c r="AT895" t="s">
        <v>6528</v>
      </c>
      <c r="AU895" t="s">
        <v>6529</v>
      </c>
      <c r="AV895" t="s">
        <v>1870</v>
      </c>
    </row>
    <row r="896" spans="46:48">
      <c r="AT896" t="s">
        <v>6530</v>
      </c>
      <c r="AU896" t="s">
        <v>6531</v>
      </c>
      <c r="AV896" t="s">
        <v>1870</v>
      </c>
    </row>
    <row r="897" spans="46:48">
      <c r="AT897" t="s">
        <v>6532</v>
      </c>
      <c r="AU897" t="s">
        <v>6533</v>
      </c>
      <c r="AV897" t="s">
        <v>1870</v>
      </c>
    </row>
    <row r="898" spans="46:48">
      <c r="AT898" t="s">
        <v>6534</v>
      </c>
      <c r="AU898" t="s">
        <v>6535</v>
      </c>
      <c r="AV898" t="s">
        <v>1870</v>
      </c>
    </row>
    <row r="899" spans="46:48">
      <c r="AT899" t="s">
        <v>6536</v>
      </c>
      <c r="AU899" t="s">
        <v>6537</v>
      </c>
      <c r="AV899" t="s">
        <v>1870</v>
      </c>
    </row>
    <row r="900" spans="46:48">
      <c r="AT900" t="s">
        <v>6538</v>
      </c>
      <c r="AU900" t="s">
        <v>6539</v>
      </c>
      <c r="AV900" t="s">
        <v>1871</v>
      </c>
    </row>
    <row r="901" spans="46:48">
      <c r="AT901" t="s">
        <v>6540</v>
      </c>
      <c r="AU901" t="s">
        <v>6541</v>
      </c>
      <c r="AV901" t="s">
        <v>1871</v>
      </c>
    </row>
    <row r="902" spans="46:48">
      <c r="AT902" t="s">
        <v>6542</v>
      </c>
      <c r="AU902" t="s">
        <v>6543</v>
      </c>
      <c r="AV902" t="s">
        <v>1871</v>
      </c>
    </row>
    <row r="903" spans="46:48">
      <c r="AT903" t="s">
        <v>6544</v>
      </c>
      <c r="AU903" t="s">
        <v>6545</v>
      </c>
      <c r="AV903" t="s">
        <v>1871</v>
      </c>
    </row>
    <row r="904" spans="46:48">
      <c r="AT904" t="s">
        <v>6546</v>
      </c>
      <c r="AU904" t="s">
        <v>6547</v>
      </c>
      <c r="AV904" t="s">
        <v>1871</v>
      </c>
    </row>
    <row r="905" spans="46:48">
      <c r="AT905" t="s">
        <v>6548</v>
      </c>
      <c r="AU905" t="s">
        <v>6549</v>
      </c>
      <c r="AV905" t="s">
        <v>1871</v>
      </c>
    </row>
    <row r="906" spans="46:48">
      <c r="AT906" t="s">
        <v>6550</v>
      </c>
      <c r="AU906" t="s">
        <v>5229</v>
      </c>
      <c r="AV906" t="s">
        <v>1871</v>
      </c>
    </row>
    <row r="907" spans="46:48">
      <c r="AT907" t="s">
        <v>6551</v>
      </c>
      <c r="AU907" t="s">
        <v>6552</v>
      </c>
      <c r="AV907" t="s">
        <v>1871</v>
      </c>
    </row>
    <row r="908" spans="46:48">
      <c r="AT908" t="s">
        <v>6553</v>
      </c>
      <c r="AU908" t="s">
        <v>6554</v>
      </c>
      <c r="AV908" t="s">
        <v>1871</v>
      </c>
    </row>
    <row r="909" spans="46:48">
      <c r="AT909" t="s">
        <v>6555</v>
      </c>
      <c r="AU909" t="s">
        <v>6556</v>
      </c>
      <c r="AV909" t="s">
        <v>1871</v>
      </c>
    </row>
    <row r="910" spans="46:48">
      <c r="AT910" t="s">
        <v>6557</v>
      </c>
      <c r="AU910" t="s">
        <v>4711</v>
      </c>
      <c r="AV910" t="s">
        <v>1871</v>
      </c>
    </row>
    <row r="911" spans="46:48">
      <c r="AT911" t="s">
        <v>6558</v>
      </c>
      <c r="AU911" t="s">
        <v>6559</v>
      </c>
      <c r="AV911" t="s">
        <v>1871</v>
      </c>
    </row>
    <row r="912" spans="46:48">
      <c r="AT912" t="s">
        <v>6560</v>
      </c>
      <c r="AU912" t="s">
        <v>6561</v>
      </c>
      <c r="AV912" t="s">
        <v>1871</v>
      </c>
    </row>
    <row r="913" spans="46:48">
      <c r="AT913" t="s">
        <v>6562</v>
      </c>
      <c r="AU913" t="s">
        <v>6563</v>
      </c>
      <c r="AV913" t="s">
        <v>1871</v>
      </c>
    </row>
    <row r="914" spans="46:48">
      <c r="AT914" t="s">
        <v>2986</v>
      </c>
      <c r="AU914" t="s">
        <v>1871</v>
      </c>
      <c r="AV914" t="s">
        <v>1871</v>
      </c>
    </row>
    <row r="915" spans="46:48">
      <c r="AT915" t="s">
        <v>6564</v>
      </c>
      <c r="AU915" t="s">
        <v>6565</v>
      </c>
      <c r="AV915" t="s">
        <v>1872</v>
      </c>
    </row>
    <row r="916" spans="46:48">
      <c r="AT916" t="s">
        <v>6566</v>
      </c>
      <c r="AU916" t="s">
        <v>6567</v>
      </c>
      <c r="AV916" t="s">
        <v>1872</v>
      </c>
    </row>
    <row r="917" spans="46:48">
      <c r="AT917" t="s">
        <v>2995</v>
      </c>
      <c r="AU917" t="s">
        <v>1872</v>
      </c>
      <c r="AV917" t="s">
        <v>1872</v>
      </c>
    </row>
    <row r="918" spans="46:48">
      <c r="AT918" t="s">
        <v>6568</v>
      </c>
      <c r="AU918" t="s">
        <v>6569</v>
      </c>
      <c r="AV918" t="s">
        <v>1873</v>
      </c>
    </row>
    <row r="919" spans="46:48">
      <c r="AT919" t="s">
        <v>6570</v>
      </c>
      <c r="AU919" t="s">
        <v>6571</v>
      </c>
      <c r="AV919" t="s">
        <v>1873</v>
      </c>
    </row>
    <row r="920" spans="46:48">
      <c r="AT920" t="s">
        <v>6572</v>
      </c>
      <c r="AU920" t="s">
        <v>6573</v>
      </c>
      <c r="AV920" t="s">
        <v>1873</v>
      </c>
    </row>
    <row r="921" spans="46:48">
      <c r="AT921" t="s">
        <v>6574</v>
      </c>
      <c r="AU921" t="s">
        <v>6575</v>
      </c>
      <c r="AV921" t="s">
        <v>1873</v>
      </c>
    </row>
    <row r="922" spans="46:48">
      <c r="AT922" t="s">
        <v>6576</v>
      </c>
      <c r="AU922" t="s">
        <v>6577</v>
      </c>
      <c r="AV922" t="s">
        <v>1873</v>
      </c>
    </row>
    <row r="923" spans="46:48">
      <c r="AT923" t="s">
        <v>6578</v>
      </c>
      <c r="AU923" t="s">
        <v>6579</v>
      </c>
      <c r="AV923" t="s">
        <v>1873</v>
      </c>
    </row>
    <row r="924" spans="46:48">
      <c r="AT924" t="s">
        <v>3004</v>
      </c>
      <c r="AU924" t="s">
        <v>1873</v>
      </c>
      <c r="AV924" t="s">
        <v>1873</v>
      </c>
    </row>
    <row r="925" spans="46:48">
      <c r="AT925" t="s">
        <v>6580</v>
      </c>
      <c r="AU925" t="s">
        <v>6581</v>
      </c>
      <c r="AV925" t="s">
        <v>1874</v>
      </c>
    </row>
    <row r="926" spans="46:48">
      <c r="AT926" t="s">
        <v>6582</v>
      </c>
      <c r="AU926" t="s">
        <v>6583</v>
      </c>
      <c r="AV926" t="s">
        <v>1874</v>
      </c>
    </row>
    <row r="927" spans="46:48">
      <c r="AT927" t="s">
        <v>6584</v>
      </c>
      <c r="AU927" t="s">
        <v>6585</v>
      </c>
      <c r="AV927" t="s">
        <v>1874</v>
      </c>
    </row>
    <row r="928" spans="46:48">
      <c r="AT928" t="s">
        <v>6586</v>
      </c>
      <c r="AU928" t="s">
        <v>6587</v>
      </c>
      <c r="AV928" t="s">
        <v>1874</v>
      </c>
    </row>
    <row r="929" spans="46:48">
      <c r="AT929" t="s">
        <v>6588</v>
      </c>
      <c r="AU929" t="s">
        <v>6589</v>
      </c>
      <c r="AV929" t="s">
        <v>1874</v>
      </c>
    </row>
    <row r="930" spans="46:48">
      <c r="AT930" t="s">
        <v>6590</v>
      </c>
      <c r="AU930" t="s">
        <v>6591</v>
      </c>
      <c r="AV930" t="s">
        <v>1874</v>
      </c>
    </row>
    <row r="931" spans="46:48">
      <c r="AT931" t="s">
        <v>6592</v>
      </c>
      <c r="AU931" t="s">
        <v>6593</v>
      </c>
      <c r="AV931" t="s">
        <v>1874</v>
      </c>
    </row>
    <row r="932" spans="46:48">
      <c r="AT932" t="s">
        <v>6594</v>
      </c>
      <c r="AU932" t="s">
        <v>6595</v>
      </c>
      <c r="AV932" t="s">
        <v>1874</v>
      </c>
    </row>
    <row r="933" spans="46:48">
      <c r="AT933" t="s">
        <v>6596</v>
      </c>
      <c r="AU933" t="s">
        <v>6597</v>
      </c>
      <c r="AV933" t="s">
        <v>1874</v>
      </c>
    </row>
    <row r="934" spans="46:48">
      <c r="AT934" t="s">
        <v>6598</v>
      </c>
      <c r="AU934" t="s">
        <v>6599</v>
      </c>
      <c r="AV934" t="s">
        <v>1874</v>
      </c>
    </row>
    <row r="935" spans="46:48">
      <c r="AT935" t="s">
        <v>6600</v>
      </c>
      <c r="AU935" t="s">
        <v>6601</v>
      </c>
      <c r="AV935" t="s">
        <v>1874</v>
      </c>
    </row>
    <row r="936" spans="46:48">
      <c r="AT936" t="s">
        <v>6602</v>
      </c>
      <c r="AU936" t="s">
        <v>6603</v>
      </c>
      <c r="AV936" t="s">
        <v>1874</v>
      </c>
    </row>
    <row r="937" spans="46:48">
      <c r="AT937" t="s">
        <v>6604</v>
      </c>
      <c r="AU937" t="s">
        <v>6605</v>
      </c>
      <c r="AV937" t="s">
        <v>1874</v>
      </c>
    </row>
    <row r="938" spans="46:48">
      <c r="AT938" t="s">
        <v>6606</v>
      </c>
      <c r="AU938" t="s">
        <v>6607</v>
      </c>
      <c r="AV938" t="s">
        <v>1874</v>
      </c>
    </row>
    <row r="939" spans="46:48">
      <c r="AT939" t="s">
        <v>6608</v>
      </c>
      <c r="AU939" t="s">
        <v>6609</v>
      </c>
      <c r="AV939" t="s">
        <v>1874</v>
      </c>
    </row>
    <row r="940" spans="46:48">
      <c r="AT940" t="s">
        <v>3013</v>
      </c>
      <c r="AU940" t="s">
        <v>1874</v>
      </c>
      <c r="AV940" t="s">
        <v>1874</v>
      </c>
    </row>
    <row r="941" spans="46:48">
      <c r="AT941" t="s">
        <v>6610</v>
      </c>
      <c r="AU941" t="s">
        <v>6611</v>
      </c>
      <c r="AV941" t="s">
        <v>1875</v>
      </c>
    </row>
    <row r="942" spans="46:48">
      <c r="AT942" t="s">
        <v>6612</v>
      </c>
      <c r="AU942" t="s">
        <v>6613</v>
      </c>
      <c r="AV942" t="s">
        <v>1875</v>
      </c>
    </row>
    <row r="943" spans="46:48">
      <c r="AT943" t="s">
        <v>6614</v>
      </c>
      <c r="AU943" t="s">
        <v>6615</v>
      </c>
      <c r="AV943" t="s">
        <v>1875</v>
      </c>
    </row>
    <row r="944" spans="46:48">
      <c r="AT944" t="s">
        <v>6616</v>
      </c>
      <c r="AU944" t="s">
        <v>6617</v>
      </c>
      <c r="AV944" t="s">
        <v>1875</v>
      </c>
    </row>
    <row r="945" spans="46:48">
      <c r="AT945" t="s">
        <v>3022</v>
      </c>
      <c r="AU945" t="s">
        <v>1875</v>
      </c>
      <c r="AV945" t="s">
        <v>1875</v>
      </c>
    </row>
    <row r="946" spans="46:48">
      <c r="AT946" t="s">
        <v>6618</v>
      </c>
      <c r="AU946" t="s">
        <v>6619</v>
      </c>
      <c r="AV946" t="s">
        <v>1876</v>
      </c>
    </row>
    <row r="947" spans="46:48">
      <c r="AT947" t="s">
        <v>6620</v>
      </c>
      <c r="AU947" t="s">
        <v>6621</v>
      </c>
      <c r="AV947" t="s">
        <v>1876</v>
      </c>
    </row>
    <row r="948" spans="46:48">
      <c r="AT948" t="s">
        <v>6622</v>
      </c>
      <c r="AU948" t="s">
        <v>2110</v>
      </c>
      <c r="AV948" t="s">
        <v>1876</v>
      </c>
    </row>
    <row r="949" spans="46:48">
      <c r="AT949" t="s">
        <v>6623</v>
      </c>
      <c r="AU949" t="s">
        <v>6624</v>
      </c>
      <c r="AV949" t="s">
        <v>1876</v>
      </c>
    </row>
    <row r="950" spans="46:48">
      <c r="AT950" t="s">
        <v>6625</v>
      </c>
      <c r="AU950" t="s">
        <v>6626</v>
      </c>
      <c r="AV950" t="s">
        <v>1876</v>
      </c>
    </row>
    <row r="951" spans="46:48">
      <c r="AT951" t="s">
        <v>6627</v>
      </c>
      <c r="AU951" t="s">
        <v>6628</v>
      </c>
      <c r="AV951" t="s">
        <v>1876</v>
      </c>
    </row>
    <row r="952" spans="46:48">
      <c r="AT952" t="s">
        <v>6629</v>
      </c>
      <c r="AU952" t="s">
        <v>6630</v>
      </c>
      <c r="AV952" t="s">
        <v>1876</v>
      </c>
    </row>
    <row r="953" spans="46:48">
      <c r="AT953" t="s">
        <v>6631</v>
      </c>
      <c r="AU953" t="s">
        <v>6632</v>
      </c>
      <c r="AV953" t="s">
        <v>1876</v>
      </c>
    </row>
    <row r="954" spans="46:48">
      <c r="AT954" t="s">
        <v>6633</v>
      </c>
      <c r="AU954" t="s">
        <v>6634</v>
      </c>
      <c r="AV954" t="s">
        <v>1876</v>
      </c>
    </row>
    <row r="955" spans="46:48">
      <c r="AT955" t="s">
        <v>6635</v>
      </c>
      <c r="AU955" t="s">
        <v>5337</v>
      </c>
      <c r="AV955" t="s">
        <v>1876</v>
      </c>
    </row>
    <row r="956" spans="46:48">
      <c r="AT956" t="s">
        <v>6636</v>
      </c>
      <c r="AU956" t="s">
        <v>6637</v>
      </c>
      <c r="AV956" t="s">
        <v>1876</v>
      </c>
    </row>
    <row r="957" spans="46:48">
      <c r="AT957" t="s">
        <v>3032</v>
      </c>
      <c r="AU957" t="s">
        <v>1876</v>
      </c>
      <c r="AV957" t="s">
        <v>1876</v>
      </c>
    </row>
    <row r="958" spans="46:48">
      <c r="AT958" t="s">
        <v>6638</v>
      </c>
      <c r="AU958" t="s">
        <v>6639</v>
      </c>
      <c r="AV958" t="s">
        <v>1877</v>
      </c>
    </row>
    <row r="959" spans="46:48">
      <c r="AT959" t="s">
        <v>6640</v>
      </c>
      <c r="AU959" t="s">
        <v>5315</v>
      </c>
      <c r="AV959" t="s">
        <v>1877</v>
      </c>
    </row>
    <row r="960" spans="46:48">
      <c r="AT960" t="s">
        <v>6641</v>
      </c>
      <c r="AU960" t="s">
        <v>6642</v>
      </c>
      <c r="AV960" t="s">
        <v>1877</v>
      </c>
    </row>
    <row r="961" spans="46:48">
      <c r="AT961" t="s">
        <v>6643</v>
      </c>
      <c r="AU961" t="s">
        <v>6644</v>
      </c>
      <c r="AV961" t="s">
        <v>1877</v>
      </c>
    </row>
    <row r="962" spans="46:48">
      <c r="AT962" t="s">
        <v>6645</v>
      </c>
      <c r="AU962" t="s">
        <v>6646</v>
      </c>
      <c r="AV962" t="s">
        <v>1877</v>
      </c>
    </row>
    <row r="963" spans="46:48">
      <c r="AT963" t="s">
        <v>3059</v>
      </c>
      <c r="AU963" t="s">
        <v>1877</v>
      </c>
      <c r="AV963" t="s">
        <v>1877</v>
      </c>
    </row>
    <row r="964" spans="46:48">
      <c r="AT964" t="s">
        <v>6647</v>
      </c>
      <c r="AU964" t="s">
        <v>6648</v>
      </c>
      <c r="AV964" t="s">
        <v>1878</v>
      </c>
    </row>
    <row r="965" spans="46:48">
      <c r="AT965" t="s">
        <v>6649</v>
      </c>
      <c r="AU965" t="s">
        <v>6650</v>
      </c>
      <c r="AV965" t="s">
        <v>1878</v>
      </c>
    </row>
    <row r="966" spans="46:48">
      <c r="AT966" t="s">
        <v>6651</v>
      </c>
      <c r="AU966" t="s">
        <v>6652</v>
      </c>
      <c r="AV966" t="s">
        <v>1878</v>
      </c>
    </row>
    <row r="967" spans="46:48">
      <c r="AT967" t="s">
        <v>6653</v>
      </c>
      <c r="AU967" t="s">
        <v>6654</v>
      </c>
      <c r="AV967" t="s">
        <v>1878</v>
      </c>
    </row>
    <row r="968" spans="46:48">
      <c r="AT968" t="s">
        <v>6655</v>
      </c>
      <c r="AU968" t="s">
        <v>6656</v>
      </c>
      <c r="AV968" t="s">
        <v>1878</v>
      </c>
    </row>
    <row r="969" spans="46:48">
      <c r="AT969" t="s">
        <v>6657</v>
      </c>
      <c r="AU969" t="s">
        <v>6658</v>
      </c>
      <c r="AV969" t="s">
        <v>1878</v>
      </c>
    </row>
    <row r="970" spans="46:48">
      <c r="AT970" t="s">
        <v>6659</v>
      </c>
      <c r="AU970" t="s">
        <v>6660</v>
      </c>
      <c r="AV970" t="s">
        <v>1878</v>
      </c>
    </row>
    <row r="971" spans="46:48">
      <c r="AT971" t="s">
        <v>6661</v>
      </c>
      <c r="AU971" t="s">
        <v>6662</v>
      </c>
      <c r="AV971" t="s">
        <v>1878</v>
      </c>
    </row>
    <row r="972" spans="46:48">
      <c r="AT972" t="s">
        <v>6663</v>
      </c>
      <c r="AU972" t="s">
        <v>6664</v>
      </c>
      <c r="AV972" t="s">
        <v>1878</v>
      </c>
    </row>
    <row r="973" spans="46:48">
      <c r="AT973" t="s">
        <v>6665</v>
      </c>
      <c r="AU973" t="s">
        <v>6666</v>
      </c>
      <c r="AV973" t="s">
        <v>1878</v>
      </c>
    </row>
    <row r="974" spans="46:48">
      <c r="AT974" t="s">
        <v>6667</v>
      </c>
      <c r="AU974" t="s">
        <v>6668</v>
      </c>
      <c r="AV974" t="s">
        <v>1878</v>
      </c>
    </row>
    <row r="975" spans="46:48">
      <c r="AT975" t="s">
        <v>6669</v>
      </c>
      <c r="AU975" t="s">
        <v>6670</v>
      </c>
      <c r="AV975" t="s">
        <v>1878</v>
      </c>
    </row>
    <row r="976" spans="46:48">
      <c r="AT976" t="s">
        <v>6671</v>
      </c>
      <c r="AU976" t="s">
        <v>6672</v>
      </c>
      <c r="AV976" t="s">
        <v>1878</v>
      </c>
    </row>
    <row r="977" spans="46:48">
      <c r="AT977" t="s">
        <v>6673</v>
      </c>
      <c r="AU977" t="s">
        <v>6674</v>
      </c>
      <c r="AV977" t="s">
        <v>1878</v>
      </c>
    </row>
    <row r="978" spans="46:48">
      <c r="AT978" t="s">
        <v>6675</v>
      </c>
      <c r="AU978" t="s">
        <v>6676</v>
      </c>
      <c r="AV978" t="s">
        <v>1878</v>
      </c>
    </row>
    <row r="979" spans="46:48">
      <c r="AT979" t="s">
        <v>6677</v>
      </c>
      <c r="AU979" t="s">
        <v>6678</v>
      </c>
      <c r="AV979" t="s">
        <v>1878</v>
      </c>
    </row>
    <row r="980" spans="46:48">
      <c r="AT980" t="s">
        <v>6679</v>
      </c>
      <c r="AU980" t="s">
        <v>6680</v>
      </c>
      <c r="AV980" t="s">
        <v>1878</v>
      </c>
    </row>
    <row r="981" spans="46:48">
      <c r="AT981" t="s">
        <v>6681</v>
      </c>
      <c r="AU981" t="s">
        <v>6682</v>
      </c>
      <c r="AV981" t="s">
        <v>1878</v>
      </c>
    </row>
    <row r="982" spans="46:48">
      <c r="AT982" t="s">
        <v>6683</v>
      </c>
      <c r="AU982" t="s">
        <v>6684</v>
      </c>
      <c r="AV982" t="s">
        <v>1878</v>
      </c>
    </row>
    <row r="983" spans="46:48">
      <c r="AT983" t="s">
        <v>3069</v>
      </c>
      <c r="AU983" t="s">
        <v>1878</v>
      </c>
      <c r="AV983" t="s">
        <v>1878</v>
      </c>
    </row>
    <row r="984" spans="46:48">
      <c r="AT984" t="s">
        <v>6685</v>
      </c>
      <c r="AU984" t="s">
        <v>6686</v>
      </c>
      <c r="AV984" t="s">
        <v>1879</v>
      </c>
    </row>
    <row r="985" spans="46:48">
      <c r="AT985" t="s">
        <v>6687</v>
      </c>
      <c r="AU985" t="s">
        <v>6688</v>
      </c>
      <c r="AV985" t="s">
        <v>1879</v>
      </c>
    </row>
    <row r="986" spans="46:48">
      <c r="AT986" t="s">
        <v>6689</v>
      </c>
      <c r="AU986" t="s">
        <v>6690</v>
      </c>
      <c r="AV986" t="s">
        <v>1879</v>
      </c>
    </row>
    <row r="987" spans="46:48">
      <c r="AT987" t="s">
        <v>6691</v>
      </c>
      <c r="AU987" t="s">
        <v>6692</v>
      </c>
      <c r="AV987" t="s">
        <v>1879</v>
      </c>
    </row>
    <row r="988" spans="46:48">
      <c r="AT988" t="s">
        <v>6693</v>
      </c>
      <c r="AU988" t="s">
        <v>6694</v>
      </c>
      <c r="AV988" t="s">
        <v>1879</v>
      </c>
    </row>
    <row r="989" spans="46:48">
      <c r="AT989" t="s">
        <v>6695</v>
      </c>
      <c r="AU989" t="s">
        <v>6696</v>
      </c>
      <c r="AV989" t="s">
        <v>1879</v>
      </c>
    </row>
    <row r="990" spans="46:48">
      <c r="AT990" t="s">
        <v>6697</v>
      </c>
      <c r="AU990" t="s">
        <v>6698</v>
      </c>
      <c r="AV990" t="s">
        <v>1879</v>
      </c>
    </row>
    <row r="991" spans="46:48">
      <c r="AT991" t="s">
        <v>6699</v>
      </c>
      <c r="AU991" t="s">
        <v>6700</v>
      </c>
      <c r="AV991" t="s">
        <v>1879</v>
      </c>
    </row>
    <row r="992" spans="46:48">
      <c r="AT992" t="s">
        <v>6701</v>
      </c>
      <c r="AU992" t="s">
        <v>6702</v>
      </c>
      <c r="AV992" t="s">
        <v>1879</v>
      </c>
    </row>
    <row r="993" spans="46:48">
      <c r="AT993" t="s">
        <v>6703</v>
      </c>
      <c r="AU993" t="s">
        <v>6704</v>
      </c>
      <c r="AV993" t="s">
        <v>1879</v>
      </c>
    </row>
    <row r="994" spans="46:48">
      <c r="AT994" t="s">
        <v>6705</v>
      </c>
      <c r="AU994" t="s">
        <v>6706</v>
      </c>
      <c r="AV994" t="s">
        <v>1879</v>
      </c>
    </row>
    <row r="995" spans="46:48">
      <c r="AT995" t="s">
        <v>6707</v>
      </c>
      <c r="AU995" t="s">
        <v>6708</v>
      </c>
      <c r="AV995" t="s">
        <v>1879</v>
      </c>
    </row>
    <row r="996" spans="46:48">
      <c r="AT996" t="s">
        <v>6709</v>
      </c>
      <c r="AU996" t="s">
        <v>6710</v>
      </c>
      <c r="AV996" t="s">
        <v>1879</v>
      </c>
    </row>
    <row r="997" spans="46:48">
      <c r="AT997" t="s">
        <v>6711</v>
      </c>
      <c r="AU997" t="s">
        <v>6712</v>
      </c>
      <c r="AV997" t="s">
        <v>1879</v>
      </c>
    </row>
    <row r="998" spans="46:48">
      <c r="AT998" t="s">
        <v>3078</v>
      </c>
      <c r="AU998" t="s">
        <v>1879</v>
      </c>
      <c r="AV998" t="s">
        <v>1879</v>
      </c>
    </row>
    <row r="999" spans="46:48">
      <c r="AT999" t="s">
        <v>6713</v>
      </c>
      <c r="AU999" t="s">
        <v>6714</v>
      </c>
      <c r="AV999" t="s">
        <v>1880</v>
      </c>
    </row>
    <row r="1000" spans="46:48">
      <c r="AT1000" t="s">
        <v>6715</v>
      </c>
      <c r="AU1000" t="s">
        <v>6716</v>
      </c>
      <c r="AV1000" t="s">
        <v>1880</v>
      </c>
    </row>
    <row r="1001" spans="46:48">
      <c r="AT1001" t="s">
        <v>6717</v>
      </c>
      <c r="AU1001" t="s">
        <v>6718</v>
      </c>
      <c r="AV1001" t="s">
        <v>1880</v>
      </c>
    </row>
    <row r="1002" spans="46:48">
      <c r="AT1002" t="s">
        <v>6719</v>
      </c>
      <c r="AU1002" t="s">
        <v>6720</v>
      </c>
      <c r="AV1002" t="s">
        <v>1880</v>
      </c>
    </row>
    <row r="1003" spans="46:48">
      <c r="AT1003" t="s">
        <v>6721</v>
      </c>
      <c r="AU1003" t="s">
        <v>6722</v>
      </c>
      <c r="AV1003" t="s">
        <v>1880</v>
      </c>
    </row>
    <row r="1004" spans="46:48">
      <c r="AT1004" t="s">
        <v>6723</v>
      </c>
      <c r="AU1004" t="s">
        <v>6724</v>
      </c>
      <c r="AV1004" t="s">
        <v>1880</v>
      </c>
    </row>
    <row r="1005" spans="46:48">
      <c r="AT1005" t="s">
        <v>6725</v>
      </c>
      <c r="AU1005" t="s">
        <v>6726</v>
      </c>
      <c r="AV1005" t="s">
        <v>1880</v>
      </c>
    </row>
    <row r="1006" spans="46:48">
      <c r="AT1006" t="s">
        <v>6727</v>
      </c>
      <c r="AU1006" t="s">
        <v>6728</v>
      </c>
      <c r="AV1006" t="s">
        <v>1880</v>
      </c>
    </row>
    <row r="1007" spans="46:48">
      <c r="AT1007" t="s">
        <v>6729</v>
      </c>
      <c r="AU1007" t="s">
        <v>6730</v>
      </c>
      <c r="AV1007" t="s">
        <v>1880</v>
      </c>
    </row>
    <row r="1008" spans="46:48">
      <c r="AT1008" t="s">
        <v>3115</v>
      </c>
      <c r="AU1008" t="s">
        <v>1880</v>
      </c>
      <c r="AV1008" t="s">
        <v>1880</v>
      </c>
    </row>
    <row r="1009" spans="46:48">
      <c r="AT1009" t="s">
        <v>6731</v>
      </c>
      <c r="AU1009" t="s">
        <v>6732</v>
      </c>
      <c r="AV1009" t="s">
        <v>1881</v>
      </c>
    </row>
    <row r="1010" spans="46:48">
      <c r="AT1010" t="s">
        <v>6733</v>
      </c>
      <c r="AU1010" t="s">
        <v>6734</v>
      </c>
      <c r="AV1010" t="s">
        <v>1881</v>
      </c>
    </row>
    <row r="1011" spans="46:48">
      <c r="AT1011" t="s">
        <v>6735</v>
      </c>
      <c r="AU1011" t="s">
        <v>6736</v>
      </c>
      <c r="AV1011" t="s">
        <v>1881</v>
      </c>
    </row>
    <row r="1012" spans="46:48">
      <c r="AT1012" t="s">
        <v>6737</v>
      </c>
      <c r="AU1012" t="s">
        <v>6738</v>
      </c>
      <c r="AV1012" t="s">
        <v>1881</v>
      </c>
    </row>
    <row r="1013" spans="46:48">
      <c r="AT1013" t="s">
        <v>6739</v>
      </c>
      <c r="AU1013" t="s">
        <v>6740</v>
      </c>
      <c r="AV1013" t="s">
        <v>1881</v>
      </c>
    </row>
    <row r="1014" spans="46:48">
      <c r="AT1014" t="s">
        <v>6741</v>
      </c>
      <c r="AU1014" t="s">
        <v>6646</v>
      </c>
      <c r="AV1014" t="s">
        <v>1881</v>
      </c>
    </row>
    <row r="1015" spans="46:48">
      <c r="AT1015" t="s">
        <v>3124</v>
      </c>
      <c r="AU1015" t="s">
        <v>6742</v>
      </c>
      <c r="AV1015" t="s">
        <v>1881</v>
      </c>
    </row>
    <row r="1016" spans="46:48">
      <c r="AT1016" t="s">
        <v>6743</v>
      </c>
      <c r="AU1016" t="s">
        <v>6744</v>
      </c>
      <c r="AV1016" t="s">
        <v>1882</v>
      </c>
    </row>
    <row r="1017" spans="46:48">
      <c r="AT1017" t="s">
        <v>6745</v>
      </c>
      <c r="AU1017" t="s">
        <v>6746</v>
      </c>
      <c r="AV1017" t="s">
        <v>1882</v>
      </c>
    </row>
    <row r="1018" spans="46:48">
      <c r="AT1018" t="s">
        <v>6747</v>
      </c>
      <c r="AU1018" t="s">
        <v>6748</v>
      </c>
      <c r="AV1018" t="s">
        <v>1882</v>
      </c>
    </row>
    <row r="1019" spans="46:48">
      <c r="AT1019" t="s">
        <v>6749</v>
      </c>
      <c r="AU1019" t="s">
        <v>6750</v>
      </c>
      <c r="AV1019" t="s">
        <v>1882</v>
      </c>
    </row>
    <row r="1020" spans="46:48">
      <c r="AT1020" t="s">
        <v>6751</v>
      </c>
      <c r="AU1020" t="s">
        <v>6752</v>
      </c>
      <c r="AV1020" t="s">
        <v>1882</v>
      </c>
    </row>
    <row r="1021" spans="46:48">
      <c r="AT1021" t="s">
        <v>6753</v>
      </c>
      <c r="AU1021" t="s">
        <v>6754</v>
      </c>
      <c r="AV1021" t="s">
        <v>1882</v>
      </c>
    </row>
    <row r="1022" spans="46:48">
      <c r="AT1022" t="s">
        <v>6755</v>
      </c>
      <c r="AU1022" t="s">
        <v>6756</v>
      </c>
      <c r="AV1022" t="s">
        <v>1882</v>
      </c>
    </row>
    <row r="1023" spans="46:48">
      <c r="AT1023" t="s">
        <v>6757</v>
      </c>
      <c r="AU1023" t="s">
        <v>6758</v>
      </c>
      <c r="AV1023" t="s">
        <v>1882</v>
      </c>
    </row>
    <row r="1024" spans="46:48">
      <c r="AT1024" t="s">
        <v>6759</v>
      </c>
      <c r="AU1024" t="s">
        <v>6760</v>
      </c>
      <c r="AV1024" t="s">
        <v>1882</v>
      </c>
    </row>
    <row r="1025" spans="46:48">
      <c r="AT1025" t="s">
        <v>6761</v>
      </c>
      <c r="AU1025" t="s">
        <v>6762</v>
      </c>
      <c r="AV1025" t="s">
        <v>1882</v>
      </c>
    </row>
    <row r="1026" spans="46:48">
      <c r="AT1026" t="s">
        <v>6763</v>
      </c>
      <c r="AU1026" t="s">
        <v>6764</v>
      </c>
      <c r="AV1026" t="s">
        <v>1882</v>
      </c>
    </row>
    <row r="1027" spans="46:48">
      <c r="AT1027" t="s">
        <v>6765</v>
      </c>
      <c r="AU1027" t="s">
        <v>6766</v>
      </c>
      <c r="AV1027" t="s">
        <v>1882</v>
      </c>
    </row>
    <row r="1028" spans="46:48">
      <c r="AT1028" t="s">
        <v>3133</v>
      </c>
      <c r="AU1028" t="s">
        <v>1882</v>
      </c>
      <c r="AV1028" t="s">
        <v>1882</v>
      </c>
    </row>
    <row r="1029" spans="46:48">
      <c r="AT1029" t="s">
        <v>6767</v>
      </c>
      <c r="AU1029" t="s">
        <v>6768</v>
      </c>
      <c r="AV1029" t="s">
        <v>1883</v>
      </c>
    </row>
    <row r="1030" spans="46:48">
      <c r="AT1030" t="s">
        <v>6769</v>
      </c>
      <c r="AU1030" t="s">
        <v>6770</v>
      </c>
      <c r="AV1030" t="s">
        <v>1883</v>
      </c>
    </row>
    <row r="1031" spans="46:48">
      <c r="AT1031" t="s">
        <v>6771</v>
      </c>
      <c r="AU1031" t="s">
        <v>6772</v>
      </c>
      <c r="AV1031" t="s">
        <v>1883</v>
      </c>
    </row>
    <row r="1032" spans="46:48">
      <c r="AT1032" t="s">
        <v>6773</v>
      </c>
      <c r="AU1032" t="s">
        <v>6774</v>
      </c>
      <c r="AV1032" t="s">
        <v>1883</v>
      </c>
    </row>
    <row r="1033" spans="46:48">
      <c r="AT1033" t="s">
        <v>6775</v>
      </c>
      <c r="AU1033" t="s">
        <v>6776</v>
      </c>
      <c r="AV1033" t="s">
        <v>1883</v>
      </c>
    </row>
    <row r="1034" spans="46:48">
      <c r="AT1034" t="s">
        <v>6777</v>
      </c>
      <c r="AU1034" t="s">
        <v>6778</v>
      </c>
      <c r="AV1034" t="s">
        <v>1883</v>
      </c>
    </row>
    <row r="1035" spans="46:48">
      <c r="AT1035" t="s">
        <v>6779</v>
      </c>
      <c r="AU1035" t="s">
        <v>6780</v>
      </c>
      <c r="AV1035" t="s">
        <v>1883</v>
      </c>
    </row>
    <row r="1036" spans="46:48">
      <c r="AT1036" t="s">
        <v>6781</v>
      </c>
      <c r="AU1036" t="s">
        <v>6782</v>
      </c>
      <c r="AV1036" t="s">
        <v>1883</v>
      </c>
    </row>
    <row r="1037" spans="46:48">
      <c r="AT1037" t="s">
        <v>6783</v>
      </c>
      <c r="AU1037" t="s">
        <v>6784</v>
      </c>
      <c r="AV1037" t="s">
        <v>1883</v>
      </c>
    </row>
    <row r="1038" spans="46:48">
      <c r="AT1038" t="s">
        <v>6785</v>
      </c>
      <c r="AU1038" t="s">
        <v>6786</v>
      </c>
      <c r="AV1038" t="s">
        <v>1883</v>
      </c>
    </row>
    <row r="1039" spans="46:48">
      <c r="AT1039" t="s">
        <v>6787</v>
      </c>
      <c r="AU1039" t="s">
        <v>6788</v>
      </c>
      <c r="AV1039" t="s">
        <v>1883</v>
      </c>
    </row>
    <row r="1040" spans="46:48">
      <c r="AT1040" t="s">
        <v>6789</v>
      </c>
      <c r="AU1040" t="s">
        <v>6790</v>
      </c>
      <c r="AV1040" t="s">
        <v>1883</v>
      </c>
    </row>
    <row r="1041" spans="46:48">
      <c r="AT1041" t="s">
        <v>6791</v>
      </c>
      <c r="AU1041" t="s">
        <v>6792</v>
      </c>
      <c r="AV1041" t="s">
        <v>1883</v>
      </c>
    </row>
    <row r="1042" spans="46:48">
      <c r="AT1042" t="s">
        <v>6793</v>
      </c>
      <c r="AU1042" t="s">
        <v>6794</v>
      </c>
      <c r="AV1042" t="s">
        <v>1883</v>
      </c>
    </row>
    <row r="1043" spans="46:48">
      <c r="AT1043" t="s">
        <v>6795</v>
      </c>
      <c r="AU1043" t="s">
        <v>6796</v>
      </c>
      <c r="AV1043" t="s">
        <v>1883</v>
      </c>
    </row>
    <row r="1044" spans="46:48">
      <c r="AT1044" t="s">
        <v>6797</v>
      </c>
      <c r="AU1044" t="s">
        <v>6798</v>
      </c>
      <c r="AV1044" t="s">
        <v>1883</v>
      </c>
    </row>
    <row r="1045" spans="46:48">
      <c r="AT1045" t="s">
        <v>3142</v>
      </c>
      <c r="AU1045" t="s">
        <v>1883</v>
      </c>
      <c r="AV1045" t="s">
        <v>1883</v>
      </c>
    </row>
    <row r="1046" spans="46:48">
      <c r="AT1046" t="s">
        <v>6799</v>
      </c>
      <c r="AU1046" t="s">
        <v>6800</v>
      </c>
      <c r="AV1046" t="s">
        <v>1884</v>
      </c>
    </row>
    <row r="1047" spans="46:48">
      <c r="AT1047" t="s">
        <v>6801</v>
      </c>
      <c r="AU1047" t="s">
        <v>6802</v>
      </c>
      <c r="AV1047" t="s">
        <v>1884</v>
      </c>
    </row>
    <row r="1048" spans="46:48">
      <c r="AT1048" t="s">
        <v>6803</v>
      </c>
      <c r="AU1048" t="s">
        <v>6804</v>
      </c>
      <c r="AV1048" t="s">
        <v>1884</v>
      </c>
    </row>
    <row r="1049" spans="46:48">
      <c r="AT1049" t="s">
        <v>6805</v>
      </c>
      <c r="AU1049" t="s">
        <v>6806</v>
      </c>
      <c r="AV1049" t="s">
        <v>1884</v>
      </c>
    </row>
    <row r="1050" spans="46:48">
      <c r="AT1050" t="s">
        <v>6807</v>
      </c>
      <c r="AU1050" t="s">
        <v>6808</v>
      </c>
      <c r="AV1050" t="s">
        <v>1884</v>
      </c>
    </row>
    <row r="1051" spans="46:48">
      <c r="AT1051" t="s">
        <v>6809</v>
      </c>
      <c r="AU1051" t="s">
        <v>5315</v>
      </c>
      <c r="AV1051" t="s">
        <v>1884</v>
      </c>
    </row>
    <row r="1052" spans="46:48">
      <c r="AT1052" t="s">
        <v>6810</v>
      </c>
      <c r="AU1052" t="s">
        <v>6642</v>
      </c>
      <c r="AV1052" t="s">
        <v>1884</v>
      </c>
    </row>
    <row r="1053" spans="46:48">
      <c r="AT1053" t="s">
        <v>6811</v>
      </c>
      <c r="AU1053" t="s">
        <v>5381</v>
      </c>
      <c r="AV1053" t="s">
        <v>1884</v>
      </c>
    </row>
    <row r="1054" spans="46:48">
      <c r="AT1054" t="s">
        <v>6812</v>
      </c>
      <c r="AU1054" t="s">
        <v>6644</v>
      </c>
      <c r="AV1054" t="s">
        <v>1884</v>
      </c>
    </row>
    <row r="1055" spans="46:48">
      <c r="AT1055" t="s">
        <v>6813</v>
      </c>
      <c r="AU1055" t="s">
        <v>6814</v>
      </c>
      <c r="AV1055" t="s">
        <v>1884</v>
      </c>
    </row>
    <row r="1056" spans="46:48">
      <c r="AT1056" t="s">
        <v>6815</v>
      </c>
      <c r="AU1056" t="s">
        <v>6816</v>
      </c>
      <c r="AV1056" t="s">
        <v>1884</v>
      </c>
    </row>
    <row r="1057" spans="46:48">
      <c r="AT1057" t="s">
        <v>6817</v>
      </c>
      <c r="AU1057" t="s">
        <v>6818</v>
      </c>
      <c r="AV1057" t="s">
        <v>1884</v>
      </c>
    </row>
    <row r="1058" spans="46:48">
      <c r="AT1058" t="s">
        <v>6819</v>
      </c>
      <c r="AU1058" t="s">
        <v>6820</v>
      </c>
      <c r="AV1058" t="s">
        <v>1884</v>
      </c>
    </row>
    <row r="1059" spans="46:48">
      <c r="AT1059" t="s">
        <v>6821</v>
      </c>
      <c r="AU1059" t="s">
        <v>6822</v>
      </c>
      <c r="AV1059" t="s">
        <v>1884</v>
      </c>
    </row>
    <row r="1060" spans="46:48">
      <c r="AT1060" t="s">
        <v>6823</v>
      </c>
      <c r="AU1060" t="s">
        <v>6824</v>
      </c>
      <c r="AV1060" t="s">
        <v>1884</v>
      </c>
    </row>
    <row r="1061" spans="46:48">
      <c r="AT1061" t="s">
        <v>6825</v>
      </c>
      <c r="AU1061" t="s">
        <v>6646</v>
      </c>
      <c r="AV1061" t="s">
        <v>1884</v>
      </c>
    </row>
    <row r="1062" spans="46:48">
      <c r="AT1062" t="s">
        <v>3151</v>
      </c>
      <c r="AU1062" t="s">
        <v>1884</v>
      </c>
      <c r="AV1062" t="s">
        <v>1884</v>
      </c>
    </row>
    <row r="1063" spans="46:48">
      <c r="AT1063" t="s">
        <v>6826</v>
      </c>
      <c r="AU1063" t="s">
        <v>6827</v>
      </c>
      <c r="AV1063" t="s">
        <v>1885</v>
      </c>
    </row>
    <row r="1064" spans="46:48">
      <c r="AT1064" t="s">
        <v>6828</v>
      </c>
      <c r="AU1064" t="s">
        <v>6829</v>
      </c>
      <c r="AV1064" t="s">
        <v>1885</v>
      </c>
    </row>
    <row r="1065" spans="46:48">
      <c r="AT1065" t="s">
        <v>6830</v>
      </c>
      <c r="AU1065" t="s">
        <v>6831</v>
      </c>
      <c r="AV1065" t="s">
        <v>1885</v>
      </c>
    </row>
    <row r="1066" spans="46:48">
      <c r="AT1066" t="s">
        <v>6832</v>
      </c>
      <c r="AU1066" t="s">
        <v>6833</v>
      </c>
      <c r="AV1066" t="s">
        <v>1885</v>
      </c>
    </row>
    <row r="1067" spans="46:48">
      <c r="AT1067" t="s">
        <v>6834</v>
      </c>
      <c r="AU1067" t="s">
        <v>6835</v>
      </c>
      <c r="AV1067" t="s">
        <v>1885</v>
      </c>
    </row>
    <row r="1068" spans="46:48">
      <c r="AT1068" t="s">
        <v>6836</v>
      </c>
      <c r="AU1068" t="s">
        <v>6837</v>
      </c>
      <c r="AV1068" t="s">
        <v>1885</v>
      </c>
    </row>
    <row r="1069" spans="46:48">
      <c r="AT1069" t="s">
        <v>6838</v>
      </c>
      <c r="AU1069" t="s">
        <v>6839</v>
      </c>
      <c r="AV1069" t="s">
        <v>1885</v>
      </c>
    </row>
    <row r="1070" spans="46:48">
      <c r="AT1070" t="s">
        <v>6840</v>
      </c>
      <c r="AU1070" t="s">
        <v>6841</v>
      </c>
      <c r="AV1070" t="s">
        <v>1885</v>
      </c>
    </row>
    <row r="1071" spans="46:48">
      <c r="AT1071" t="s">
        <v>6842</v>
      </c>
      <c r="AU1071" t="s">
        <v>6843</v>
      </c>
      <c r="AV1071" t="s">
        <v>1885</v>
      </c>
    </row>
    <row r="1072" spans="46:48">
      <c r="AT1072" t="s">
        <v>6844</v>
      </c>
      <c r="AU1072" t="s">
        <v>6845</v>
      </c>
      <c r="AV1072" t="s">
        <v>1885</v>
      </c>
    </row>
    <row r="1073" spans="46:48">
      <c r="AT1073" t="s">
        <v>6846</v>
      </c>
      <c r="AU1073" t="s">
        <v>6847</v>
      </c>
      <c r="AV1073" t="s">
        <v>1885</v>
      </c>
    </row>
    <row r="1074" spans="46:48">
      <c r="AT1074" t="s">
        <v>6848</v>
      </c>
      <c r="AU1074" t="s">
        <v>6849</v>
      </c>
      <c r="AV1074" t="s">
        <v>1885</v>
      </c>
    </row>
    <row r="1075" spans="46:48">
      <c r="AT1075" t="s">
        <v>6850</v>
      </c>
      <c r="AU1075" t="s">
        <v>6851</v>
      </c>
      <c r="AV1075" t="s">
        <v>1885</v>
      </c>
    </row>
    <row r="1076" spans="46:48">
      <c r="AT1076" t="s">
        <v>6852</v>
      </c>
      <c r="AU1076" t="s">
        <v>6853</v>
      </c>
      <c r="AV1076" t="s">
        <v>1885</v>
      </c>
    </row>
    <row r="1077" spans="46:48">
      <c r="AT1077" t="s">
        <v>3170</v>
      </c>
      <c r="AU1077" t="s">
        <v>1885</v>
      </c>
      <c r="AV1077" t="s">
        <v>1885</v>
      </c>
    </row>
    <row r="1078" spans="46:48">
      <c r="AT1078" t="s">
        <v>6854</v>
      </c>
      <c r="AU1078" t="s">
        <v>6855</v>
      </c>
      <c r="AV1078" t="s">
        <v>1886</v>
      </c>
    </row>
    <row r="1079" spans="46:48">
      <c r="AT1079" t="s">
        <v>6856</v>
      </c>
      <c r="AU1079" t="s">
        <v>6857</v>
      </c>
      <c r="AV1079" t="s">
        <v>1886</v>
      </c>
    </row>
    <row r="1080" spans="46:48">
      <c r="AT1080" t="s">
        <v>6858</v>
      </c>
      <c r="AU1080" t="s">
        <v>6859</v>
      </c>
      <c r="AV1080" t="s">
        <v>1886</v>
      </c>
    </row>
    <row r="1081" spans="46:48">
      <c r="AT1081" t="s">
        <v>6860</v>
      </c>
      <c r="AU1081" t="s">
        <v>6861</v>
      </c>
      <c r="AV1081" t="s">
        <v>1886</v>
      </c>
    </row>
    <row r="1082" spans="46:48">
      <c r="AT1082" t="s">
        <v>6862</v>
      </c>
      <c r="AU1082" t="s">
        <v>6863</v>
      </c>
      <c r="AV1082" t="s">
        <v>1886</v>
      </c>
    </row>
    <row r="1083" spans="46:48">
      <c r="AT1083" t="s">
        <v>3180</v>
      </c>
      <c r="AU1083" t="s">
        <v>1886</v>
      </c>
      <c r="AV1083" t="s">
        <v>1886</v>
      </c>
    </row>
    <row r="1084" spans="46:48">
      <c r="AT1084" t="s">
        <v>6864</v>
      </c>
      <c r="AU1084" t="s">
        <v>4822</v>
      </c>
      <c r="AV1084" t="s">
        <v>1887</v>
      </c>
    </row>
    <row r="1085" spans="46:48">
      <c r="AT1085" t="s">
        <v>6865</v>
      </c>
      <c r="AU1085" t="s">
        <v>6406</v>
      </c>
      <c r="AV1085" t="s">
        <v>1887</v>
      </c>
    </row>
    <row r="1086" spans="46:48">
      <c r="AT1086" t="s">
        <v>6866</v>
      </c>
      <c r="AU1086" t="s">
        <v>3507</v>
      </c>
      <c r="AV1086" t="s">
        <v>1887</v>
      </c>
    </row>
    <row r="1087" spans="46:48">
      <c r="AT1087" t="s">
        <v>6867</v>
      </c>
      <c r="AU1087" t="s">
        <v>3515</v>
      </c>
      <c r="AV1087" t="s">
        <v>1887</v>
      </c>
    </row>
    <row r="1088" spans="46:48">
      <c r="AT1088" t="s">
        <v>6868</v>
      </c>
      <c r="AU1088" t="s">
        <v>6413</v>
      </c>
      <c r="AV1088" t="s">
        <v>1887</v>
      </c>
    </row>
    <row r="1089" spans="46:48">
      <c r="AT1089" t="s">
        <v>6869</v>
      </c>
      <c r="AU1089" t="s">
        <v>6415</v>
      </c>
      <c r="AV1089" t="s">
        <v>1887</v>
      </c>
    </row>
    <row r="1090" spans="46:48">
      <c r="AT1090" t="s">
        <v>6870</v>
      </c>
      <c r="AU1090" t="s">
        <v>6871</v>
      </c>
      <c r="AV1090" t="s">
        <v>1887</v>
      </c>
    </row>
    <row r="1091" spans="46:48">
      <c r="AT1091" t="s">
        <v>3189</v>
      </c>
      <c r="AU1091" t="s">
        <v>1887</v>
      </c>
      <c r="AV1091" t="s">
        <v>1887</v>
      </c>
    </row>
    <row r="1092" spans="46:48">
      <c r="AT1092" t="s">
        <v>6872</v>
      </c>
      <c r="AU1092" t="s">
        <v>6873</v>
      </c>
      <c r="AV1092" t="s">
        <v>1888</v>
      </c>
    </row>
    <row r="1093" spans="46:48">
      <c r="AT1093" t="s">
        <v>6874</v>
      </c>
      <c r="AU1093" t="s">
        <v>6875</v>
      </c>
      <c r="AV1093" t="s">
        <v>1888</v>
      </c>
    </row>
    <row r="1094" spans="46:48">
      <c r="AT1094" t="s">
        <v>6876</v>
      </c>
      <c r="AU1094" t="s">
        <v>6877</v>
      </c>
      <c r="AV1094" t="s">
        <v>1888</v>
      </c>
    </row>
    <row r="1095" spans="46:48">
      <c r="AT1095" t="s">
        <v>6878</v>
      </c>
      <c r="AU1095" t="s">
        <v>6879</v>
      </c>
      <c r="AV1095" t="s">
        <v>1888</v>
      </c>
    </row>
    <row r="1096" spans="46:48">
      <c r="AT1096" t="s">
        <v>6880</v>
      </c>
      <c r="AU1096" t="s">
        <v>6881</v>
      </c>
      <c r="AV1096" t="s">
        <v>1888</v>
      </c>
    </row>
    <row r="1097" spans="46:48">
      <c r="AT1097" t="s">
        <v>6882</v>
      </c>
      <c r="AU1097" t="s">
        <v>1888</v>
      </c>
      <c r="AV1097" t="s">
        <v>1888</v>
      </c>
    </row>
    <row r="1098" spans="46:48">
      <c r="AT1098" t="s">
        <v>6883</v>
      </c>
      <c r="AU1098" t="s">
        <v>6884</v>
      </c>
      <c r="AV1098" t="s">
        <v>1888</v>
      </c>
    </row>
    <row r="1099" spans="46:48">
      <c r="AT1099" t="s">
        <v>6885</v>
      </c>
      <c r="AU1099" t="s">
        <v>6886</v>
      </c>
      <c r="AV1099" t="s">
        <v>1888</v>
      </c>
    </row>
    <row r="1100" spans="46:48">
      <c r="AT1100" t="s">
        <v>6887</v>
      </c>
      <c r="AU1100" t="s">
        <v>6888</v>
      </c>
      <c r="AV1100" t="s">
        <v>1888</v>
      </c>
    </row>
    <row r="1101" spans="46:48">
      <c r="AT1101" t="s">
        <v>6889</v>
      </c>
      <c r="AU1101" t="s">
        <v>6890</v>
      </c>
      <c r="AV1101" t="s">
        <v>1888</v>
      </c>
    </row>
    <row r="1102" spans="46:48">
      <c r="AT1102" t="s">
        <v>6891</v>
      </c>
      <c r="AU1102" t="s">
        <v>6892</v>
      </c>
      <c r="AV1102" t="s">
        <v>1888</v>
      </c>
    </row>
    <row r="1103" spans="46:48">
      <c r="AT1103" t="s">
        <v>6893</v>
      </c>
      <c r="AU1103" t="s">
        <v>6894</v>
      </c>
      <c r="AV1103" t="s">
        <v>1888</v>
      </c>
    </row>
    <row r="1104" spans="46:48">
      <c r="AT1104" t="s">
        <v>6895</v>
      </c>
      <c r="AU1104" t="s">
        <v>6896</v>
      </c>
      <c r="AV1104" t="s">
        <v>1888</v>
      </c>
    </row>
    <row r="1105" spans="46:48">
      <c r="AT1105" t="s">
        <v>6897</v>
      </c>
      <c r="AU1105" t="s">
        <v>6898</v>
      </c>
      <c r="AV1105" t="s">
        <v>1888</v>
      </c>
    </row>
    <row r="1106" spans="46:48">
      <c r="AT1106" t="s">
        <v>6899</v>
      </c>
      <c r="AU1106" t="s">
        <v>6900</v>
      </c>
      <c r="AV1106" t="s">
        <v>1888</v>
      </c>
    </row>
    <row r="1107" spans="46:48">
      <c r="AT1107" t="s">
        <v>6901</v>
      </c>
      <c r="AU1107" t="s">
        <v>6902</v>
      </c>
      <c r="AV1107" t="s">
        <v>1888</v>
      </c>
    </row>
    <row r="1108" spans="46:48">
      <c r="AT1108" t="s">
        <v>6903</v>
      </c>
      <c r="AU1108" t="s">
        <v>6904</v>
      </c>
      <c r="AV1108" t="s">
        <v>1888</v>
      </c>
    </row>
    <row r="1109" spans="46:48">
      <c r="AT1109" t="s">
        <v>6905</v>
      </c>
      <c r="AU1109" t="s">
        <v>6906</v>
      </c>
      <c r="AV1109" t="s">
        <v>1888</v>
      </c>
    </row>
    <row r="1110" spans="46:48">
      <c r="AT1110" t="s">
        <v>6907</v>
      </c>
      <c r="AU1110" t="s">
        <v>6908</v>
      </c>
      <c r="AV1110" t="s">
        <v>1888</v>
      </c>
    </row>
    <row r="1111" spans="46:48">
      <c r="AT1111" t="s">
        <v>6909</v>
      </c>
      <c r="AU1111" t="s">
        <v>6910</v>
      </c>
      <c r="AV1111" t="s">
        <v>1888</v>
      </c>
    </row>
    <row r="1112" spans="46:48">
      <c r="AT1112" t="s">
        <v>6911</v>
      </c>
      <c r="AU1112" t="s">
        <v>6912</v>
      </c>
      <c r="AV1112" t="s">
        <v>1888</v>
      </c>
    </row>
    <row r="1113" spans="46:48">
      <c r="AT1113" t="s">
        <v>6913</v>
      </c>
      <c r="AU1113" t="s">
        <v>6914</v>
      </c>
      <c r="AV1113" t="s">
        <v>1888</v>
      </c>
    </row>
    <row r="1114" spans="46:48">
      <c r="AT1114" t="s">
        <v>3216</v>
      </c>
      <c r="AU1114" t="s">
        <v>1888</v>
      </c>
      <c r="AV1114" t="s">
        <v>1888</v>
      </c>
    </row>
    <row r="1115" spans="46:48">
      <c r="AT1115" t="s">
        <v>6915</v>
      </c>
      <c r="AU1115" t="s">
        <v>6916</v>
      </c>
      <c r="AV1115" t="s">
        <v>1889</v>
      </c>
    </row>
    <row r="1116" spans="46:48">
      <c r="AT1116" t="s">
        <v>6917</v>
      </c>
      <c r="AU1116" t="s">
        <v>6918</v>
      </c>
      <c r="AV1116" t="s">
        <v>1889</v>
      </c>
    </row>
    <row r="1117" spans="46:48">
      <c r="AT1117" t="s">
        <v>6919</v>
      </c>
      <c r="AU1117" t="s">
        <v>6920</v>
      </c>
      <c r="AV1117" t="s">
        <v>1889</v>
      </c>
    </row>
    <row r="1118" spans="46:48">
      <c r="AT1118" t="s">
        <v>6921</v>
      </c>
      <c r="AU1118" t="s">
        <v>6922</v>
      </c>
      <c r="AV1118" t="s">
        <v>1889</v>
      </c>
    </row>
    <row r="1119" spans="46:48">
      <c r="AT1119" t="s">
        <v>6923</v>
      </c>
      <c r="AU1119" t="s">
        <v>6924</v>
      </c>
      <c r="AV1119" t="s">
        <v>1889</v>
      </c>
    </row>
    <row r="1120" spans="46:48">
      <c r="AT1120" t="s">
        <v>6925</v>
      </c>
      <c r="AU1120" t="s">
        <v>6926</v>
      </c>
      <c r="AV1120" t="s">
        <v>1889</v>
      </c>
    </row>
    <row r="1121" spans="46:48">
      <c r="AT1121" t="s">
        <v>6927</v>
      </c>
      <c r="AU1121" t="s">
        <v>6928</v>
      </c>
      <c r="AV1121" t="s">
        <v>1889</v>
      </c>
    </row>
    <row r="1122" spans="46:48">
      <c r="AT1122" t="s">
        <v>6929</v>
      </c>
      <c r="AU1122" t="s">
        <v>6930</v>
      </c>
      <c r="AV1122" t="s">
        <v>1889</v>
      </c>
    </row>
    <row r="1123" spans="46:48">
      <c r="AT1123" t="s">
        <v>3236</v>
      </c>
      <c r="AU1123" t="s">
        <v>1889</v>
      </c>
      <c r="AV1123" t="s">
        <v>1889</v>
      </c>
    </row>
    <row r="1124" spans="46:48">
      <c r="AT1124" t="s">
        <v>6931</v>
      </c>
      <c r="AU1124" t="s">
        <v>6932</v>
      </c>
      <c r="AV1124" t="s">
        <v>1890</v>
      </c>
    </row>
    <row r="1125" spans="46:48">
      <c r="AT1125" t="s">
        <v>6933</v>
      </c>
      <c r="AU1125" t="s">
        <v>6934</v>
      </c>
      <c r="AV1125" t="s">
        <v>1890</v>
      </c>
    </row>
    <row r="1126" spans="46:48">
      <c r="AT1126" t="s">
        <v>6935</v>
      </c>
      <c r="AU1126" t="s">
        <v>6936</v>
      </c>
      <c r="AV1126" t="s">
        <v>1890</v>
      </c>
    </row>
    <row r="1127" spans="46:48">
      <c r="AT1127" t="s">
        <v>3245</v>
      </c>
      <c r="AU1127" t="s">
        <v>6937</v>
      </c>
      <c r="AV1127" t="s">
        <v>1890</v>
      </c>
    </row>
    <row r="1128" spans="46:48">
      <c r="AT1128" t="s">
        <v>6938</v>
      </c>
      <c r="AU1128" t="s">
        <v>6939</v>
      </c>
      <c r="AV1128" t="s">
        <v>1891</v>
      </c>
    </row>
    <row r="1129" spans="46:48">
      <c r="AT1129" t="s">
        <v>6940</v>
      </c>
      <c r="AU1129" t="s">
        <v>6941</v>
      </c>
      <c r="AV1129" t="s">
        <v>1891</v>
      </c>
    </row>
    <row r="1130" spans="46:48">
      <c r="AT1130" t="s">
        <v>6942</v>
      </c>
      <c r="AU1130" t="s">
        <v>6943</v>
      </c>
      <c r="AV1130" t="s">
        <v>1891</v>
      </c>
    </row>
    <row r="1131" spans="46:48">
      <c r="AT1131" t="s">
        <v>6944</v>
      </c>
      <c r="AU1131" t="s">
        <v>6945</v>
      </c>
      <c r="AV1131" t="s">
        <v>1891</v>
      </c>
    </row>
    <row r="1132" spans="46:48">
      <c r="AT1132" t="s">
        <v>6946</v>
      </c>
      <c r="AU1132" t="s">
        <v>6947</v>
      </c>
      <c r="AV1132" t="s">
        <v>1891</v>
      </c>
    </row>
    <row r="1133" spans="46:48">
      <c r="AT1133" t="s">
        <v>6948</v>
      </c>
      <c r="AU1133" t="s">
        <v>6949</v>
      </c>
      <c r="AV1133" t="s">
        <v>1891</v>
      </c>
    </row>
    <row r="1134" spans="46:48">
      <c r="AT1134" t="s">
        <v>6950</v>
      </c>
      <c r="AU1134" t="s">
        <v>6951</v>
      </c>
      <c r="AV1134" t="s">
        <v>1891</v>
      </c>
    </row>
    <row r="1135" spans="46:48">
      <c r="AT1135" t="s">
        <v>6952</v>
      </c>
      <c r="AU1135" t="s">
        <v>6953</v>
      </c>
      <c r="AV1135" t="s">
        <v>1891</v>
      </c>
    </row>
    <row r="1136" spans="46:48">
      <c r="AT1136" t="s">
        <v>6954</v>
      </c>
      <c r="AU1136" t="s">
        <v>6955</v>
      </c>
      <c r="AV1136" t="s">
        <v>1891</v>
      </c>
    </row>
    <row r="1137" spans="46:48">
      <c r="AT1137" t="s">
        <v>6956</v>
      </c>
      <c r="AU1137" t="s">
        <v>6957</v>
      </c>
      <c r="AV1137" t="s">
        <v>1891</v>
      </c>
    </row>
    <row r="1138" spans="46:48">
      <c r="AT1138" t="s">
        <v>3254</v>
      </c>
      <c r="AU1138" t="s">
        <v>1891</v>
      </c>
      <c r="AV1138" t="s">
        <v>1891</v>
      </c>
    </row>
    <row r="1139" spans="46:48">
      <c r="AT1139" t="s">
        <v>6958</v>
      </c>
      <c r="AU1139" t="s">
        <v>6959</v>
      </c>
      <c r="AV1139" t="s">
        <v>1892</v>
      </c>
    </row>
    <row r="1140" spans="46:48">
      <c r="AT1140" t="s">
        <v>6960</v>
      </c>
      <c r="AU1140" t="s">
        <v>5725</v>
      </c>
      <c r="AV1140" t="s">
        <v>1892</v>
      </c>
    </row>
    <row r="1141" spans="46:48">
      <c r="AT1141" t="s">
        <v>6961</v>
      </c>
      <c r="AU1141" t="s">
        <v>6962</v>
      </c>
      <c r="AV1141" t="s">
        <v>1892</v>
      </c>
    </row>
    <row r="1142" spans="46:48">
      <c r="AT1142" t="s">
        <v>6963</v>
      </c>
      <c r="AU1142" t="s">
        <v>5755</v>
      </c>
      <c r="AV1142" t="s">
        <v>1892</v>
      </c>
    </row>
    <row r="1143" spans="46:48">
      <c r="AT1143" t="s">
        <v>6964</v>
      </c>
      <c r="AU1143" t="s">
        <v>6965</v>
      </c>
      <c r="AV1143" t="s">
        <v>1892</v>
      </c>
    </row>
    <row r="1144" spans="46:48">
      <c r="AT1144" t="s">
        <v>6966</v>
      </c>
      <c r="AU1144" t="s">
        <v>6967</v>
      </c>
      <c r="AV1144" t="s">
        <v>1892</v>
      </c>
    </row>
    <row r="1145" spans="46:48">
      <c r="AT1145" t="s">
        <v>6968</v>
      </c>
      <c r="AU1145" t="s">
        <v>6969</v>
      </c>
      <c r="AV1145" t="s">
        <v>1892</v>
      </c>
    </row>
    <row r="1146" spans="46:48">
      <c r="AT1146" t="s">
        <v>6970</v>
      </c>
      <c r="AU1146" t="s">
        <v>6971</v>
      </c>
      <c r="AV1146" t="s">
        <v>1892</v>
      </c>
    </row>
    <row r="1147" spans="46:48">
      <c r="AT1147" t="s">
        <v>6972</v>
      </c>
      <c r="AU1147" t="s">
        <v>6973</v>
      </c>
      <c r="AV1147" t="s">
        <v>1892</v>
      </c>
    </row>
    <row r="1148" spans="46:48">
      <c r="AT1148" t="s">
        <v>6974</v>
      </c>
      <c r="AU1148" t="s">
        <v>6975</v>
      </c>
      <c r="AV1148" t="s">
        <v>1892</v>
      </c>
    </row>
    <row r="1149" spans="46:48">
      <c r="AT1149" t="s">
        <v>3263</v>
      </c>
      <c r="AU1149" t="s">
        <v>1892</v>
      </c>
      <c r="AV1149" t="s">
        <v>1892</v>
      </c>
    </row>
    <row r="1150" spans="46:48">
      <c r="AT1150" t="s">
        <v>6976</v>
      </c>
      <c r="AU1150" t="s">
        <v>6977</v>
      </c>
      <c r="AV1150" t="s">
        <v>1893</v>
      </c>
    </row>
    <row r="1151" spans="46:48">
      <c r="AT1151" t="s">
        <v>6978</v>
      </c>
      <c r="AU1151" t="s">
        <v>6979</v>
      </c>
      <c r="AV1151" t="s">
        <v>1893</v>
      </c>
    </row>
    <row r="1152" spans="46:48">
      <c r="AT1152" t="s">
        <v>6980</v>
      </c>
      <c r="AU1152" t="s">
        <v>6981</v>
      </c>
      <c r="AV1152" t="s">
        <v>1893</v>
      </c>
    </row>
    <row r="1153" spans="46:48">
      <c r="AT1153" t="s">
        <v>6982</v>
      </c>
      <c r="AU1153" t="s">
        <v>6983</v>
      </c>
      <c r="AV1153" t="s">
        <v>1893</v>
      </c>
    </row>
    <row r="1154" spans="46:48">
      <c r="AT1154" t="s">
        <v>6984</v>
      </c>
      <c r="AU1154" t="s">
        <v>6985</v>
      </c>
      <c r="AV1154" t="s">
        <v>1893</v>
      </c>
    </row>
    <row r="1155" spans="46:48">
      <c r="AT1155" t="s">
        <v>6986</v>
      </c>
      <c r="AU1155" t="s">
        <v>6987</v>
      </c>
      <c r="AV1155" t="s">
        <v>1893</v>
      </c>
    </row>
    <row r="1156" spans="46:48">
      <c r="AT1156" t="s">
        <v>6988</v>
      </c>
      <c r="AU1156" t="s">
        <v>6989</v>
      </c>
      <c r="AV1156" t="s">
        <v>1893</v>
      </c>
    </row>
    <row r="1157" spans="46:48">
      <c r="AT1157" t="s">
        <v>6990</v>
      </c>
      <c r="AU1157" t="s">
        <v>6991</v>
      </c>
      <c r="AV1157" t="s">
        <v>1893</v>
      </c>
    </row>
    <row r="1158" spans="46:48">
      <c r="AT1158" t="s">
        <v>6992</v>
      </c>
      <c r="AU1158" t="s">
        <v>6993</v>
      </c>
      <c r="AV1158" t="s">
        <v>1893</v>
      </c>
    </row>
    <row r="1159" spans="46:48">
      <c r="AT1159" t="s">
        <v>6994</v>
      </c>
      <c r="AU1159" t="s">
        <v>6995</v>
      </c>
      <c r="AV1159" t="s">
        <v>1893</v>
      </c>
    </row>
    <row r="1160" spans="46:48">
      <c r="AT1160" t="s">
        <v>6996</v>
      </c>
      <c r="AU1160" t="s">
        <v>6997</v>
      </c>
      <c r="AV1160" t="s">
        <v>1893</v>
      </c>
    </row>
    <row r="1161" spans="46:48">
      <c r="AT1161" t="s">
        <v>6998</v>
      </c>
      <c r="AU1161" t="s">
        <v>6999</v>
      </c>
      <c r="AV1161" t="s">
        <v>1893</v>
      </c>
    </row>
    <row r="1162" spans="46:48">
      <c r="AT1162" t="s">
        <v>7000</v>
      </c>
      <c r="AU1162" t="s">
        <v>5229</v>
      </c>
      <c r="AV1162" t="s">
        <v>1893</v>
      </c>
    </row>
    <row r="1163" spans="46:48">
      <c r="AT1163" t="s">
        <v>7001</v>
      </c>
      <c r="AU1163" t="s">
        <v>7002</v>
      </c>
      <c r="AV1163" t="s">
        <v>1893</v>
      </c>
    </row>
    <row r="1164" spans="46:48">
      <c r="AT1164" t="s">
        <v>7003</v>
      </c>
      <c r="AU1164" t="s">
        <v>7004</v>
      </c>
      <c r="AV1164" t="s">
        <v>1893</v>
      </c>
    </row>
    <row r="1165" spans="46:48">
      <c r="AT1165" t="s">
        <v>7005</v>
      </c>
      <c r="AU1165" t="s">
        <v>7006</v>
      </c>
      <c r="AV1165" t="s">
        <v>1893</v>
      </c>
    </row>
    <row r="1166" spans="46:48">
      <c r="AT1166" t="s">
        <v>7007</v>
      </c>
      <c r="AU1166" t="s">
        <v>6937</v>
      </c>
      <c r="AV1166" t="s">
        <v>1893</v>
      </c>
    </row>
    <row r="1167" spans="46:48">
      <c r="AT1167" t="s">
        <v>7008</v>
      </c>
      <c r="AU1167" t="s">
        <v>7009</v>
      </c>
      <c r="AV1167" t="s">
        <v>1893</v>
      </c>
    </row>
    <row r="1168" spans="46:48">
      <c r="AT1168" t="s">
        <v>3289</v>
      </c>
      <c r="AU1168" t="s">
        <v>1893</v>
      </c>
      <c r="AV1168" t="s">
        <v>1893</v>
      </c>
    </row>
    <row r="1169" spans="46:48">
      <c r="AT1169" t="s">
        <v>7010</v>
      </c>
      <c r="AU1169" t="s">
        <v>7011</v>
      </c>
      <c r="AV1169" t="s">
        <v>1894</v>
      </c>
    </row>
    <row r="1170" spans="46:48">
      <c r="AT1170" t="s">
        <v>7012</v>
      </c>
      <c r="AU1170" t="s">
        <v>7013</v>
      </c>
      <c r="AV1170" t="s">
        <v>1894</v>
      </c>
    </row>
    <row r="1171" spans="46:48">
      <c r="AT1171" t="s">
        <v>7014</v>
      </c>
      <c r="AU1171" t="s">
        <v>7015</v>
      </c>
      <c r="AV1171" t="s">
        <v>1894</v>
      </c>
    </row>
    <row r="1172" spans="46:48">
      <c r="AT1172" t="s">
        <v>7016</v>
      </c>
      <c r="AU1172" t="s">
        <v>7017</v>
      </c>
      <c r="AV1172" t="s">
        <v>1894</v>
      </c>
    </row>
    <row r="1173" spans="46:48">
      <c r="AT1173" t="s">
        <v>7018</v>
      </c>
      <c r="AU1173" t="s">
        <v>7019</v>
      </c>
      <c r="AV1173" t="s">
        <v>1894</v>
      </c>
    </row>
    <row r="1174" spans="46:48">
      <c r="AT1174" t="s">
        <v>7020</v>
      </c>
      <c r="AU1174" t="s">
        <v>7021</v>
      </c>
      <c r="AV1174" t="s">
        <v>1894</v>
      </c>
    </row>
    <row r="1175" spans="46:48">
      <c r="AT1175" t="s">
        <v>7022</v>
      </c>
      <c r="AU1175" t="s">
        <v>7023</v>
      </c>
      <c r="AV1175" t="s">
        <v>1894</v>
      </c>
    </row>
    <row r="1176" spans="46:48">
      <c r="AT1176" t="s">
        <v>7024</v>
      </c>
      <c r="AU1176" t="s">
        <v>7025</v>
      </c>
      <c r="AV1176" t="s">
        <v>1894</v>
      </c>
    </row>
    <row r="1177" spans="46:48">
      <c r="AT1177" t="s">
        <v>7026</v>
      </c>
      <c r="AU1177" t="s">
        <v>7027</v>
      </c>
      <c r="AV1177" t="s">
        <v>1894</v>
      </c>
    </row>
    <row r="1178" spans="46:48">
      <c r="AT1178" t="s">
        <v>7028</v>
      </c>
      <c r="AU1178" t="s">
        <v>7029</v>
      </c>
      <c r="AV1178" t="s">
        <v>1894</v>
      </c>
    </row>
    <row r="1179" spans="46:48">
      <c r="AT1179" t="s">
        <v>7030</v>
      </c>
      <c r="AU1179" t="s">
        <v>7031</v>
      </c>
      <c r="AV1179" t="s">
        <v>1894</v>
      </c>
    </row>
    <row r="1180" spans="46:48">
      <c r="AT1180" t="s">
        <v>7032</v>
      </c>
      <c r="AU1180" t="s">
        <v>7033</v>
      </c>
      <c r="AV1180" t="s">
        <v>1894</v>
      </c>
    </row>
    <row r="1181" spans="46:48">
      <c r="AT1181" t="s">
        <v>7034</v>
      </c>
      <c r="AU1181" t="s">
        <v>7035</v>
      </c>
      <c r="AV1181" t="s">
        <v>1894</v>
      </c>
    </row>
    <row r="1182" spans="46:48">
      <c r="AT1182" t="s">
        <v>7036</v>
      </c>
      <c r="AU1182" t="s">
        <v>7037</v>
      </c>
      <c r="AV1182" t="s">
        <v>1894</v>
      </c>
    </row>
    <row r="1183" spans="46:48">
      <c r="AT1183" t="s">
        <v>7038</v>
      </c>
      <c r="AU1183" t="s">
        <v>7039</v>
      </c>
      <c r="AV1183" t="s">
        <v>1894</v>
      </c>
    </row>
    <row r="1184" spans="46:48">
      <c r="AT1184" t="s">
        <v>7040</v>
      </c>
      <c r="AU1184" t="s">
        <v>7041</v>
      </c>
      <c r="AV1184" t="s">
        <v>1894</v>
      </c>
    </row>
    <row r="1185" spans="46:48">
      <c r="AT1185" t="s">
        <v>7042</v>
      </c>
      <c r="AU1185" t="s">
        <v>7043</v>
      </c>
      <c r="AV1185" t="s">
        <v>1894</v>
      </c>
    </row>
    <row r="1186" spans="46:48">
      <c r="AT1186" t="s">
        <v>7044</v>
      </c>
      <c r="AU1186" t="s">
        <v>7045</v>
      </c>
      <c r="AV1186" t="s">
        <v>1894</v>
      </c>
    </row>
    <row r="1187" spans="46:48">
      <c r="AT1187" t="s">
        <v>7046</v>
      </c>
      <c r="AU1187" t="s">
        <v>7047</v>
      </c>
      <c r="AV1187" t="s">
        <v>1894</v>
      </c>
    </row>
    <row r="1188" spans="46:48">
      <c r="AT1188" t="s">
        <v>7048</v>
      </c>
      <c r="AU1188" t="s">
        <v>7049</v>
      </c>
      <c r="AV1188" t="s">
        <v>1894</v>
      </c>
    </row>
    <row r="1189" spans="46:48">
      <c r="AT1189" t="s">
        <v>7050</v>
      </c>
      <c r="AU1189" t="s">
        <v>7051</v>
      </c>
      <c r="AV1189" t="s">
        <v>1894</v>
      </c>
    </row>
    <row r="1190" spans="46:48">
      <c r="AT1190" t="s">
        <v>7052</v>
      </c>
      <c r="AU1190" t="s">
        <v>7053</v>
      </c>
      <c r="AV1190" t="s">
        <v>1894</v>
      </c>
    </row>
    <row r="1191" spans="46:48">
      <c r="AT1191" t="s">
        <v>7054</v>
      </c>
      <c r="AU1191" t="s">
        <v>7055</v>
      </c>
      <c r="AV1191" t="s">
        <v>1894</v>
      </c>
    </row>
    <row r="1192" spans="46:48">
      <c r="AT1192" t="s">
        <v>7056</v>
      </c>
      <c r="AU1192" t="s">
        <v>7057</v>
      </c>
      <c r="AV1192" t="s">
        <v>1894</v>
      </c>
    </row>
    <row r="1193" spans="46:48">
      <c r="AT1193" t="s">
        <v>7058</v>
      </c>
      <c r="AU1193" t="s">
        <v>7059</v>
      </c>
      <c r="AV1193" t="s">
        <v>1894</v>
      </c>
    </row>
    <row r="1194" spans="46:48">
      <c r="AT1194" t="s">
        <v>7060</v>
      </c>
      <c r="AU1194" t="s">
        <v>7061</v>
      </c>
      <c r="AV1194" t="s">
        <v>1894</v>
      </c>
    </row>
    <row r="1195" spans="46:48">
      <c r="AT1195" t="s">
        <v>7062</v>
      </c>
      <c r="AU1195" t="s">
        <v>7063</v>
      </c>
      <c r="AV1195" t="s">
        <v>1894</v>
      </c>
    </row>
    <row r="1196" spans="46:48">
      <c r="AT1196" t="s">
        <v>7064</v>
      </c>
      <c r="AU1196" t="s">
        <v>7065</v>
      </c>
      <c r="AV1196" t="s">
        <v>1894</v>
      </c>
    </row>
    <row r="1197" spans="46:48">
      <c r="AT1197" t="s">
        <v>7066</v>
      </c>
      <c r="AU1197" t="s">
        <v>7067</v>
      </c>
      <c r="AV1197" t="s">
        <v>1894</v>
      </c>
    </row>
    <row r="1198" spans="46:48">
      <c r="AT1198" t="s">
        <v>7068</v>
      </c>
      <c r="AU1198" t="s">
        <v>7069</v>
      </c>
      <c r="AV1198" t="s">
        <v>1894</v>
      </c>
    </row>
    <row r="1199" spans="46:48">
      <c r="AT1199" t="s">
        <v>7070</v>
      </c>
      <c r="AU1199" t="s">
        <v>7071</v>
      </c>
      <c r="AV1199" t="s">
        <v>1894</v>
      </c>
    </row>
    <row r="1200" spans="46:48">
      <c r="AT1200" t="s">
        <v>7072</v>
      </c>
      <c r="AU1200" t="s">
        <v>7073</v>
      </c>
      <c r="AV1200" t="s">
        <v>1894</v>
      </c>
    </row>
    <row r="1201" spans="46:48">
      <c r="AT1201" t="s">
        <v>7074</v>
      </c>
      <c r="AU1201" t="s">
        <v>7075</v>
      </c>
      <c r="AV1201" t="s">
        <v>1894</v>
      </c>
    </row>
    <row r="1202" spans="46:48">
      <c r="AT1202" t="s">
        <v>7076</v>
      </c>
      <c r="AU1202" t="s">
        <v>7077</v>
      </c>
      <c r="AV1202" t="s">
        <v>1894</v>
      </c>
    </row>
    <row r="1203" spans="46:48">
      <c r="AT1203" t="s">
        <v>7078</v>
      </c>
      <c r="AU1203" t="s">
        <v>7079</v>
      </c>
      <c r="AV1203" t="s">
        <v>1894</v>
      </c>
    </row>
    <row r="1204" spans="46:48">
      <c r="AT1204" t="s">
        <v>7080</v>
      </c>
      <c r="AU1204" t="s">
        <v>7081</v>
      </c>
      <c r="AV1204" t="s">
        <v>1894</v>
      </c>
    </row>
    <row r="1205" spans="46:48">
      <c r="AT1205" t="s">
        <v>7082</v>
      </c>
      <c r="AU1205" t="s">
        <v>7083</v>
      </c>
      <c r="AV1205" t="s">
        <v>1894</v>
      </c>
    </row>
    <row r="1206" spans="46:48">
      <c r="AT1206" t="s">
        <v>7084</v>
      </c>
      <c r="AU1206" t="s">
        <v>7085</v>
      </c>
      <c r="AV1206" t="s">
        <v>1894</v>
      </c>
    </row>
    <row r="1207" spans="46:48">
      <c r="AT1207" t="s">
        <v>7086</v>
      </c>
      <c r="AU1207" t="s">
        <v>7087</v>
      </c>
      <c r="AV1207" t="s">
        <v>1894</v>
      </c>
    </row>
    <row r="1208" spans="46:48">
      <c r="AT1208" t="s">
        <v>7088</v>
      </c>
      <c r="AU1208" t="s">
        <v>7089</v>
      </c>
      <c r="AV1208" t="s">
        <v>1894</v>
      </c>
    </row>
    <row r="1209" spans="46:48">
      <c r="AT1209" t="s">
        <v>7090</v>
      </c>
      <c r="AU1209" t="s">
        <v>7091</v>
      </c>
      <c r="AV1209" t="s">
        <v>1894</v>
      </c>
    </row>
    <row r="1210" spans="46:48">
      <c r="AT1210" t="s">
        <v>7092</v>
      </c>
      <c r="AU1210" t="s">
        <v>7055</v>
      </c>
      <c r="AV1210" t="s">
        <v>1894</v>
      </c>
    </row>
    <row r="1211" spans="46:48">
      <c r="AT1211" t="s">
        <v>7093</v>
      </c>
      <c r="AU1211" t="s">
        <v>7094</v>
      </c>
      <c r="AV1211" t="s">
        <v>1894</v>
      </c>
    </row>
    <row r="1212" spans="46:48">
      <c r="AT1212" t="s">
        <v>3307</v>
      </c>
      <c r="AU1212" t="s">
        <v>1894</v>
      </c>
      <c r="AV1212" t="s">
        <v>1894</v>
      </c>
    </row>
    <row r="1213" spans="46:48">
      <c r="AT1213" t="s">
        <v>7095</v>
      </c>
      <c r="AU1213" t="s">
        <v>7096</v>
      </c>
      <c r="AV1213" t="s">
        <v>1895</v>
      </c>
    </row>
    <row r="1214" spans="46:48">
      <c r="AT1214" t="s">
        <v>7097</v>
      </c>
      <c r="AU1214" t="s">
        <v>7098</v>
      </c>
      <c r="AV1214" t="s">
        <v>1895</v>
      </c>
    </row>
    <row r="1215" spans="46:48">
      <c r="AT1215" t="s">
        <v>7099</v>
      </c>
      <c r="AU1215" t="s">
        <v>7100</v>
      </c>
      <c r="AV1215" t="s">
        <v>1895</v>
      </c>
    </row>
    <row r="1216" spans="46:48">
      <c r="AT1216" t="s">
        <v>7101</v>
      </c>
      <c r="AU1216" t="s">
        <v>7102</v>
      </c>
      <c r="AV1216" t="s">
        <v>1895</v>
      </c>
    </row>
    <row r="1217" spans="46:48">
      <c r="AT1217" t="s">
        <v>7103</v>
      </c>
      <c r="AU1217" t="s">
        <v>7104</v>
      </c>
      <c r="AV1217" t="s">
        <v>1895</v>
      </c>
    </row>
    <row r="1218" spans="46:48">
      <c r="AT1218" t="s">
        <v>7105</v>
      </c>
      <c r="AU1218" t="s">
        <v>7106</v>
      </c>
      <c r="AV1218" t="s">
        <v>1895</v>
      </c>
    </row>
    <row r="1219" spans="46:48">
      <c r="AT1219" t="s">
        <v>7107</v>
      </c>
      <c r="AU1219" t="s">
        <v>7108</v>
      </c>
      <c r="AV1219" t="s">
        <v>1895</v>
      </c>
    </row>
    <row r="1220" spans="46:48">
      <c r="AT1220" t="s">
        <v>7109</v>
      </c>
      <c r="AU1220" t="s">
        <v>7110</v>
      </c>
      <c r="AV1220" t="s">
        <v>1895</v>
      </c>
    </row>
    <row r="1221" spans="46:48">
      <c r="AT1221" t="s">
        <v>3318</v>
      </c>
      <c r="AU1221" t="s">
        <v>1895</v>
      </c>
      <c r="AV1221" t="s">
        <v>1895</v>
      </c>
    </row>
    <row r="1222" spans="46:48">
      <c r="AT1222" t="s">
        <v>7111</v>
      </c>
      <c r="AU1222" t="s">
        <v>7112</v>
      </c>
      <c r="AV1222" t="s">
        <v>1896</v>
      </c>
    </row>
    <row r="1223" spans="46:48">
      <c r="AT1223" t="s">
        <v>7113</v>
      </c>
      <c r="AU1223" t="s">
        <v>7114</v>
      </c>
      <c r="AV1223" t="s">
        <v>1896</v>
      </c>
    </row>
    <row r="1224" spans="46:48">
      <c r="AT1224" t="s">
        <v>7115</v>
      </c>
      <c r="AU1224" t="s">
        <v>7116</v>
      </c>
      <c r="AV1224" t="s">
        <v>1896</v>
      </c>
    </row>
    <row r="1225" spans="46:48">
      <c r="AT1225" t="s">
        <v>7117</v>
      </c>
      <c r="AU1225" t="s">
        <v>7118</v>
      </c>
      <c r="AV1225" t="s">
        <v>1896</v>
      </c>
    </row>
    <row r="1226" spans="46:48">
      <c r="AT1226" t="s">
        <v>7119</v>
      </c>
      <c r="AU1226" t="s">
        <v>7120</v>
      </c>
      <c r="AV1226" t="s">
        <v>1896</v>
      </c>
    </row>
    <row r="1227" spans="46:48">
      <c r="AT1227" t="s">
        <v>7121</v>
      </c>
      <c r="AU1227" t="s">
        <v>7122</v>
      </c>
      <c r="AV1227" t="s">
        <v>1896</v>
      </c>
    </row>
    <row r="1228" spans="46:48">
      <c r="AT1228" t="s">
        <v>7123</v>
      </c>
      <c r="AU1228" t="s">
        <v>7124</v>
      </c>
      <c r="AV1228" t="s">
        <v>1896</v>
      </c>
    </row>
    <row r="1229" spans="46:48">
      <c r="AT1229" t="s">
        <v>7125</v>
      </c>
      <c r="AU1229" t="s">
        <v>7126</v>
      </c>
      <c r="AV1229" t="s">
        <v>1896</v>
      </c>
    </row>
    <row r="1230" spans="46:48">
      <c r="AT1230" t="s">
        <v>7127</v>
      </c>
      <c r="AU1230" t="s">
        <v>7128</v>
      </c>
      <c r="AV1230" t="s">
        <v>1896</v>
      </c>
    </row>
    <row r="1231" spans="46:48">
      <c r="AT1231" t="s">
        <v>7129</v>
      </c>
      <c r="AU1231" t="s">
        <v>7130</v>
      </c>
      <c r="AV1231" t="s">
        <v>1896</v>
      </c>
    </row>
    <row r="1232" spans="46:48">
      <c r="AT1232" t="s">
        <v>7131</v>
      </c>
      <c r="AU1232" t="s">
        <v>7132</v>
      </c>
      <c r="AV1232" t="s">
        <v>1896</v>
      </c>
    </row>
    <row r="1233" spans="46:48">
      <c r="AT1233" t="s">
        <v>7133</v>
      </c>
      <c r="AU1233" t="s">
        <v>7134</v>
      </c>
      <c r="AV1233" t="s">
        <v>1896</v>
      </c>
    </row>
    <row r="1234" spans="46:48">
      <c r="AT1234" t="s">
        <v>7135</v>
      </c>
      <c r="AU1234" t="s">
        <v>7136</v>
      </c>
      <c r="AV1234" t="s">
        <v>1896</v>
      </c>
    </row>
    <row r="1235" spans="46:48">
      <c r="AT1235" t="s">
        <v>7137</v>
      </c>
      <c r="AU1235" t="s">
        <v>7138</v>
      </c>
      <c r="AV1235" t="s">
        <v>1896</v>
      </c>
    </row>
    <row r="1236" spans="46:48">
      <c r="AT1236" t="s">
        <v>7139</v>
      </c>
      <c r="AU1236" t="s">
        <v>7140</v>
      </c>
      <c r="AV1236" t="s">
        <v>1896</v>
      </c>
    </row>
    <row r="1237" spans="46:48">
      <c r="AT1237" t="s">
        <v>7141</v>
      </c>
      <c r="AU1237" t="s">
        <v>7142</v>
      </c>
      <c r="AV1237" t="s">
        <v>1896</v>
      </c>
    </row>
    <row r="1238" spans="46:48">
      <c r="AT1238" t="s">
        <v>7143</v>
      </c>
      <c r="AU1238" t="s">
        <v>7144</v>
      </c>
      <c r="AV1238" t="s">
        <v>1896</v>
      </c>
    </row>
    <row r="1239" spans="46:48">
      <c r="AT1239" t="s">
        <v>7145</v>
      </c>
      <c r="AU1239" t="s">
        <v>7146</v>
      </c>
      <c r="AV1239" t="s">
        <v>1896</v>
      </c>
    </row>
    <row r="1240" spans="46:48">
      <c r="AT1240" t="s">
        <v>7147</v>
      </c>
      <c r="AU1240" t="s">
        <v>7148</v>
      </c>
      <c r="AV1240" t="s">
        <v>1896</v>
      </c>
    </row>
    <row r="1241" spans="46:48">
      <c r="AT1241" t="s">
        <v>7149</v>
      </c>
      <c r="AU1241" t="s">
        <v>7150</v>
      </c>
      <c r="AV1241" t="s">
        <v>1896</v>
      </c>
    </row>
    <row r="1242" spans="46:48">
      <c r="AT1242" t="s">
        <v>7151</v>
      </c>
      <c r="AU1242" t="s">
        <v>7152</v>
      </c>
      <c r="AV1242" t="s">
        <v>1896</v>
      </c>
    </row>
    <row r="1243" spans="46:48">
      <c r="AT1243" t="s">
        <v>7153</v>
      </c>
      <c r="AU1243" t="s">
        <v>7154</v>
      </c>
      <c r="AV1243" t="s">
        <v>1896</v>
      </c>
    </row>
    <row r="1244" spans="46:48">
      <c r="AT1244" t="s">
        <v>7155</v>
      </c>
      <c r="AU1244" t="s">
        <v>7156</v>
      </c>
      <c r="AV1244" t="s">
        <v>1896</v>
      </c>
    </row>
    <row r="1245" spans="46:48">
      <c r="AT1245" t="s">
        <v>7157</v>
      </c>
      <c r="AU1245" t="s">
        <v>7158</v>
      </c>
      <c r="AV1245" t="s">
        <v>1896</v>
      </c>
    </row>
    <row r="1246" spans="46:48">
      <c r="AT1246" t="s">
        <v>7159</v>
      </c>
      <c r="AU1246" t="s">
        <v>7160</v>
      </c>
      <c r="AV1246" t="s">
        <v>1896</v>
      </c>
    </row>
    <row r="1247" spans="46:48">
      <c r="AT1247" t="s">
        <v>7161</v>
      </c>
      <c r="AU1247" t="s">
        <v>7162</v>
      </c>
      <c r="AV1247" t="s">
        <v>1896</v>
      </c>
    </row>
    <row r="1248" spans="46:48">
      <c r="AT1248" t="s">
        <v>7163</v>
      </c>
      <c r="AU1248" t="s">
        <v>7164</v>
      </c>
      <c r="AV1248" t="s">
        <v>1896</v>
      </c>
    </row>
    <row r="1249" spans="46:48">
      <c r="AT1249" t="s">
        <v>7165</v>
      </c>
      <c r="AU1249" t="s">
        <v>7166</v>
      </c>
      <c r="AV1249" t="s">
        <v>1896</v>
      </c>
    </row>
    <row r="1250" spans="46:48">
      <c r="AT1250" t="s">
        <v>7167</v>
      </c>
      <c r="AU1250" t="s">
        <v>7168</v>
      </c>
      <c r="AV1250" t="s">
        <v>1896</v>
      </c>
    </row>
    <row r="1251" spans="46:48">
      <c r="AT1251" t="s">
        <v>7169</v>
      </c>
      <c r="AU1251" t="s">
        <v>7170</v>
      </c>
      <c r="AV1251" t="s">
        <v>1896</v>
      </c>
    </row>
    <row r="1252" spans="46:48">
      <c r="AT1252" t="s">
        <v>7171</v>
      </c>
      <c r="AU1252" t="s">
        <v>7172</v>
      </c>
      <c r="AV1252" t="s">
        <v>1896</v>
      </c>
    </row>
    <row r="1253" spans="46:48">
      <c r="AT1253" t="s">
        <v>7173</v>
      </c>
      <c r="AU1253" t="s">
        <v>7174</v>
      </c>
      <c r="AV1253" t="s">
        <v>1896</v>
      </c>
    </row>
    <row r="1254" spans="46:48">
      <c r="AT1254" t="s">
        <v>7175</v>
      </c>
      <c r="AU1254" t="s">
        <v>7176</v>
      </c>
      <c r="AV1254" t="s">
        <v>1896</v>
      </c>
    </row>
    <row r="1255" spans="46:48">
      <c r="AT1255" t="s">
        <v>7177</v>
      </c>
      <c r="AU1255" t="s">
        <v>7178</v>
      </c>
      <c r="AV1255" t="s">
        <v>1896</v>
      </c>
    </row>
    <row r="1256" spans="46:48">
      <c r="AT1256" t="s">
        <v>7179</v>
      </c>
      <c r="AU1256" t="s">
        <v>7180</v>
      </c>
      <c r="AV1256" t="s">
        <v>1896</v>
      </c>
    </row>
    <row r="1257" spans="46:48">
      <c r="AT1257" t="s">
        <v>7181</v>
      </c>
      <c r="AU1257" t="s">
        <v>7182</v>
      </c>
      <c r="AV1257" t="s">
        <v>1896</v>
      </c>
    </row>
    <row r="1258" spans="46:48">
      <c r="AT1258" t="s">
        <v>7183</v>
      </c>
      <c r="AU1258" t="s">
        <v>7184</v>
      </c>
      <c r="AV1258" t="s">
        <v>1897</v>
      </c>
    </row>
    <row r="1259" spans="46:48">
      <c r="AT1259" t="s">
        <v>7185</v>
      </c>
      <c r="AU1259" t="s">
        <v>7186</v>
      </c>
      <c r="AV1259" t="s">
        <v>1897</v>
      </c>
    </row>
    <row r="1260" spans="46:48">
      <c r="AT1260" t="s">
        <v>7187</v>
      </c>
      <c r="AU1260" t="s">
        <v>7188</v>
      </c>
      <c r="AV1260" t="s">
        <v>1897</v>
      </c>
    </row>
    <row r="1261" spans="46:48">
      <c r="AT1261" t="s">
        <v>7189</v>
      </c>
      <c r="AU1261" t="s">
        <v>7190</v>
      </c>
      <c r="AV1261" t="s">
        <v>1897</v>
      </c>
    </row>
    <row r="1262" spans="46:48">
      <c r="AT1262" t="s">
        <v>7191</v>
      </c>
      <c r="AU1262" t="s">
        <v>7192</v>
      </c>
      <c r="AV1262" t="s">
        <v>1897</v>
      </c>
    </row>
    <row r="1263" spans="46:48">
      <c r="AT1263" t="s">
        <v>7193</v>
      </c>
      <c r="AU1263" t="s">
        <v>7194</v>
      </c>
      <c r="AV1263" t="s">
        <v>1897</v>
      </c>
    </row>
    <row r="1264" spans="46:48">
      <c r="AT1264" t="s">
        <v>7195</v>
      </c>
      <c r="AU1264" t="s">
        <v>7196</v>
      </c>
      <c r="AV1264" t="s">
        <v>1897</v>
      </c>
    </row>
    <row r="1265" spans="46:48">
      <c r="AT1265" t="s">
        <v>3337</v>
      </c>
      <c r="AU1265" t="s">
        <v>1897</v>
      </c>
      <c r="AV1265" t="s">
        <v>1897</v>
      </c>
    </row>
    <row r="1266" spans="46:48">
      <c r="AT1266" t="s">
        <v>7197</v>
      </c>
      <c r="AU1266" t="s">
        <v>7198</v>
      </c>
      <c r="AV1266" t="s">
        <v>1898</v>
      </c>
    </row>
    <row r="1267" spans="46:48">
      <c r="AT1267" t="s">
        <v>7199</v>
      </c>
      <c r="AU1267" t="s">
        <v>7200</v>
      </c>
      <c r="AV1267" t="s">
        <v>1898</v>
      </c>
    </row>
    <row r="1268" spans="46:48">
      <c r="AT1268" t="s">
        <v>7201</v>
      </c>
      <c r="AU1268" t="s">
        <v>7202</v>
      </c>
      <c r="AV1268" t="s">
        <v>1898</v>
      </c>
    </row>
    <row r="1269" spans="46:48">
      <c r="AT1269" t="s">
        <v>7203</v>
      </c>
      <c r="AU1269" t="s">
        <v>7204</v>
      </c>
      <c r="AV1269" t="s">
        <v>1898</v>
      </c>
    </row>
    <row r="1270" spans="46:48">
      <c r="AT1270" t="s">
        <v>7205</v>
      </c>
      <c r="AU1270" t="s">
        <v>7206</v>
      </c>
      <c r="AV1270" t="s">
        <v>1898</v>
      </c>
    </row>
    <row r="1271" spans="46:48">
      <c r="AT1271" t="s">
        <v>7207</v>
      </c>
      <c r="AU1271" t="s">
        <v>7208</v>
      </c>
      <c r="AV1271" t="s">
        <v>1898</v>
      </c>
    </row>
    <row r="1272" spans="46:48">
      <c r="AT1272" t="s">
        <v>7209</v>
      </c>
      <c r="AU1272" t="s">
        <v>7210</v>
      </c>
      <c r="AV1272" t="s">
        <v>1898</v>
      </c>
    </row>
    <row r="1273" spans="46:48">
      <c r="AT1273" t="s">
        <v>7211</v>
      </c>
      <c r="AU1273" t="s">
        <v>7212</v>
      </c>
      <c r="AV1273" t="s">
        <v>1898</v>
      </c>
    </row>
    <row r="1274" spans="46:48">
      <c r="AT1274" t="s">
        <v>7213</v>
      </c>
      <c r="AU1274" t="s">
        <v>7214</v>
      </c>
      <c r="AV1274" t="s">
        <v>1898</v>
      </c>
    </row>
    <row r="1275" spans="46:48">
      <c r="AT1275" t="s">
        <v>7215</v>
      </c>
      <c r="AU1275" t="s">
        <v>7216</v>
      </c>
      <c r="AV1275" t="s">
        <v>1898</v>
      </c>
    </row>
    <row r="1276" spans="46:48">
      <c r="AT1276" t="s">
        <v>7217</v>
      </c>
      <c r="AU1276" t="s">
        <v>7218</v>
      </c>
      <c r="AV1276" t="s">
        <v>1898</v>
      </c>
    </row>
    <row r="1277" spans="46:48">
      <c r="AT1277" t="s">
        <v>7219</v>
      </c>
      <c r="AU1277" t="s">
        <v>7220</v>
      </c>
      <c r="AV1277" t="s">
        <v>1898</v>
      </c>
    </row>
    <row r="1278" spans="46:48">
      <c r="AT1278" t="s">
        <v>7221</v>
      </c>
      <c r="AU1278" t="s">
        <v>7222</v>
      </c>
      <c r="AV1278" t="s">
        <v>1898</v>
      </c>
    </row>
    <row r="1279" spans="46:48">
      <c r="AT1279" t="s">
        <v>7223</v>
      </c>
      <c r="AU1279" t="s">
        <v>7224</v>
      </c>
      <c r="AV1279" t="s">
        <v>1898</v>
      </c>
    </row>
    <row r="1280" spans="46:48">
      <c r="AT1280" t="s">
        <v>7225</v>
      </c>
      <c r="AU1280" t="s">
        <v>7226</v>
      </c>
      <c r="AV1280" t="s">
        <v>1898</v>
      </c>
    </row>
    <row r="1281" spans="46:48">
      <c r="AT1281" t="s">
        <v>7227</v>
      </c>
      <c r="AU1281" t="s">
        <v>7228</v>
      </c>
      <c r="AV1281" t="s">
        <v>1898</v>
      </c>
    </row>
    <row r="1282" spans="46:48">
      <c r="AT1282" t="s">
        <v>7229</v>
      </c>
      <c r="AU1282" t="s">
        <v>7230</v>
      </c>
      <c r="AV1282" t="s">
        <v>1898</v>
      </c>
    </row>
    <row r="1283" spans="46:48">
      <c r="AT1283" t="s">
        <v>7231</v>
      </c>
      <c r="AU1283" t="s">
        <v>7232</v>
      </c>
      <c r="AV1283" t="s">
        <v>1898</v>
      </c>
    </row>
    <row r="1284" spans="46:48">
      <c r="AT1284" t="s">
        <v>7233</v>
      </c>
      <c r="AU1284" t="s">
        <v>7234</v>
      </c>
      <c r="AV1284" t="s">
        <v>1898</v>
      </c>
    </row>
    <row r="1285" spans="46:48">
      <c r="AT1285" t="s">
        <v>7235</v>
      </c>
      <c r="AU1285" t="s">
        <v>7236</v>
      </c>
      <c r="AV1285" t="s">
        <v>1898</v>
      </c>
    </row>
    <row r="1286" spans="46:48">
      <c r="AT1286" t="s">
        <v>7237</v>
      </c>
      <c r="AU1286" t="s">
        <v>7238</v>
      </c>
      <c r="AV1286" t="s">
        <v>1898</v>
      </c>
    </row>
    <row r="1287" spans="46:48">
      <c r="AT1287" t="s">
        <v>7239</v>
      </c>
      <c r="AU1287" t="s">
        <v>7240</v>
      </c>
      <c r="AV1287" t="s">
        <v>1898</v>
      </c>
    </row>
    <row r="1288" spans="46:48">
      <c r="AT1288" t="s">
        <v>7241</v>
      </c>
      <c r="AU1288" t="s">
        <v>7242</v>
      </c>
      <c r="AV1288" t="s">
        <v>1898</v>
      </c>
    </row>
    <row r="1289" spans="46:48">
      <c r="AT1289" t="s">
        <v>7243</v>
      </c>
      <c r="AU1289" t="s">
        <v>7244</v>
      </c>
      <c r="AV1289" t="s">
        <v>1898</v>
      </c>
    </row>
    <row r="1290" spans="46:48">
      <c r="AT1290" t="s">
        <v>7245</v>
      </c>
      <c r="AU1290" t="s">
        <v>7246</v>
      </c>
      <c r="AV1290" t="s">
        <v>1898</v>
      </c>
    </row>
    <row r="1291" spans="46:48">
      <c r="AT1291" t="s">
        <v>7247</v>
      </c>
      <c r="AU1291" t="s">
        <v>7248</v>
      </c>
      <c r="AV1291" t="s">
        <v>1898</v>
      </c>
    </row>
    <row r="1292" spans="46:48">
      <c r="AT1292" t="s">
        <v>7249</v>
      </c>
      <c r="AU1292" t="s">
        <v>7250</v>
      </c>
      <c r="AV1292" t="s">
        <v>1898</v>
      </c>
    </row>
    <row r="1293" spans="46:48">
      <c r="AT1293" t="s">
        <v>7251</v>
      </c>
      <c r="AU1293" t="s">
        <v>7252</v>
      </c>
      <c r="AV1293" t="s">
        <v>1898</v>
      </c>
    </row>
    <row r="1294" spans="46:48">
      <c r="AT1294" t="s">
        <v>7253</v>
      </c>
      <c r="AU1294" t="s">
        <v>7254</v>
      </c>
      <c r="AV1294" t="s">
        <v>1898</v>
      </c>
    </row>
    <row r="1295" spans="46:48">
      <c r="AT1295" t="s">
        <v>7255</v>
      </c>
      <c r="AU1295" t="s">
        <v>7256</v>
      </c>
      <c r="AV1295" t="s">
        <v>1898</v>
      </c>
    </row>
    <row r="1296" spans="46:48">
      <c r="AT1296" t="s">
        <v>7257</v>
      </c>
      <c r="AU1296" t="s">
        <v>7258</v>
      </c>
      <c r="AV1296" t="s">
        <v>1898</v>
      </c>
    </row>
    <row r="1297" spans="46:48">
      <c r="AT1297" t="s">
        <v>3346</v>
      </c>
      <c r="AU1297" t="s">
        <v>1898</v>
      </c>
      <c r="AV1297" t="s">
        <v>1898</v>
      </c>
    </row>
    <row r="1298" spans="46:48">
      <c r="AT1298" t="s">
        <v>7259</v>
      </c>
      <c r="AU1298" t="s">
        <v>7260</v>
      </c>
      <c r="AV1298" t="s">
        <v>1899</v>
      </c>
    </row>
    <row r="1299" spans="46:48">
      <c r="AT1299" t="s">
        <v>7261</v>
      </c>
      <c r="AU1299" t="s">
        <v>7262</v>
      </c>
      <c r="AV1299" t="s">
        <v>1899</v>
      </c>
    </row>
    <row r="1300" spans="46:48">
      <c r="AT1300" t="s">
        <v>7263</v>
      </c>
      <c r="AU1300" t="s">
        <v>7264</v>
      </c>
      <c r="AV1300" t="s">
        <v>1899</v>
      </c>
    </row>
    <row r="1301" spans="46:48">
      <c r="AT1301" t="s">
        <v>7265</v>
      </c>
      <c r="AU1301" t="s">
        <v>7266</v>
      </c>
      <c r="AV1301" t="s">
        <v>1899</v>
      </c>
    </row>
    <row r="1302" spans="46:48">
      <c r="AT1302" t="s">
        <v>7267</v>
      </c>
      <c r="AU1302" t="s">
        <v>7268</v>
      </c>
      <c r="AV1302" t="s">
        <v>1899</v>
      </c>
    </row>
    <row r="1303" spans="46:48">
      <c r="AT1303" t="s">
        <v>7269</v>
      </c>
      <c r="AU1303" t="s">
        <v>7270</v>
      </c>
      <c r="AV1303" t="s">
        <v>1899</v>
      </c>
    </row>
    <row r="1304" spans="46:48">
      <c r="AT1304" t="s">
        <v>7271</v>
      </c>
      <c r="AU1304" t="s">
        <v>7272</v>
      </c>
      <c r="AV1304" t="s">
        <v>1899</v>
      </c>
    </row>
    <row r="1305" spans="46:48">
      <c r="AT1305" t="s">
        <v>7273</v>
      </c>
      <c r="AU1305" t="s">
        <v>7274</v>
      </c>
      <c r="AV1305" t="s">
        <v>1899</v>
      </c>
    </row>
    <row r="1306" spans="46:48">
      <c r="AT1306" t="s">
        <v>7275</v>
      </c>
      <c r="AU1306" t="s">
        <v>7276</v>
      </c>
      <c r="AV1306" t="s">
        <v>1899</v>
      </c>
    </row>
    <row r="1307" spans="46:48">
      <c r="AT1307" t="s">
        <v>7277</v>
      </c>
      <c r="AU1307" t="s">
        <v>7278</v>
      </c>
      <c r="AV1307" t="s">
        <v>1899</v>
      </c>
    </row>
    <row r="1308" spans="46:48">
      <c r="AT1308" t="s">
        <v>7279</v>
      </c>
      <c r="AU1308" t="s">
        <v>7280</v>
      </c>
      <c r="AV1308" t="s">
        <v>1899</v>
      </c>
    </row>
    <row r="1309" spans="46:48">
      <c r="AT1309" t="s">
        <v>7281</v>
      </c>
      <c r="AU1309" t="s">
        <v>7282</v>
      </c>
      <c r="AV1309" t="s">
        <v>1899</v>
      </c>
    </row>
    <row r="1310" spans="46:48">
      <c r="AT1310" t="s">
        <v>7283</v>
      </c>
      <c r="AU1310" t="s">
        <v>7284</v>
      </c>
      <c r="AV1310" t="s">
        <v>1899</v>
      </c>
    </row>
    <row r="1311" spans="46:48">
      <c r="AT1311" t="s">
        <v>7285</v>
      </c>
      <c r="AU1311" t="s">
        <v>7286</v>
      </c>
      <c r="AV1311" t="s">
        <v>1899</v>
      </c>
    </row>
    <row r="1312" spans="46:48">
      <c r="AT1312" t="s">
        <v>7287</v>
      </c>
      <c r="AU1312" t="s">
        <v>7288</v>
      </c>
      <c r="AV1312" t="s">
        <v>1899</v>
      </c>
    </row>
    <row r="1313" spans="46:48">
      <c r="AT1313" t="s">
        <v>7289</v>
      </c>
      <c r="AU1313" t="s">
        <v>7290</v>
      </c>
      <c r="AV1313" t="s">
        <v>1899</v>
      </c>
    </row>
    <row r="1314" spans="46:48">
      <c r="AT1314" t="s">
        <v>7291</v>
      </c>
      <c r="AU1314" t="s">
        <v>7292</v>
      </c>
      <c r="AV1314" t="s">
        <v>1899</v>
      </c>
    </row>
    <row r="1315" spans="46:48">
      <c r="AT1315" t="s">
        <v>7293</v>
      </c>
      <c r="AU1315" t="s">
        <v>7294</v>
      </c>
      <c r="AV1315" t="s">
        <v>1899</v>
      </c>
    </row>
    <row r="1316" spans="46:48">
      <c r="AT1316" t="s">
        <v>3355</v>
      </c>
      <c r="AU1316" t="s">
        <v>1899</v>
      </c>
      <c r="AV1316" t="s">
        <v>1899</v>
      </c>
    </row>
    <row r="1317" spans="46:48">
      <c r="AT1317" t="s">
        <v>7295</v>
      </c>
      <c r="AU1317" t="s">
        <v>7296</v>
      </c>
      <c r="AV1317" t="s">
        <v>1900</v>
      </c>
    </row>
    <row r="1318" spans="46:48">
      <c r="AT1318" t="s">
        <v>7297</v>
      </c>
      <c r="AU1318" t="s">
        <v>7298</v>
      </c>
      <c r="AV1318" t="s">
        <v>1900</v>
      </c>
    </row>
    <row r="1319" spans="46:48">
      <c r="AT1319" t="s">
        <v>7299</v>
      </c>
      <c r="AU1319" t="s">
        <v>7300</v>
      </c>
      <c r="AV1319" t="s">
        <v>1900</v>
      </c>
    </row>
    <row r="1320" spans="46:48">
      <c r="AT1320" t="s">
        <v>7301</v>
      </c>
      <c r="AU1320" t="s">
        <v>7302</v>
      </c>
      <c r="AV1320" t="s">
        <v>1900</v>
      </c>
    </row>
    <row r="1321" spans="46:48">
      <c r="AT1321" t="s">
        <v>3362</v>
      </c>
      <c r="AU1321" t="s">
        <v>1900</v>
      </c>
      <c r="AV1321" t="s">
        <v>1900</v>
      </c>
    </row>
    <row r="1322" spans="46:48">
      <c r="AT1322" t="s">
        <v>7303</v>
      </c>
      <c r="AU1322" t="s">
        <v>7304</v>
      </c>
      <c r="AV1322" t="s">
        <v>1901</v>
      </c>
    </row>
    <row r="1323" spans="46:48">
      <c r="AT1323" t="s">
        <v>7305</v>
      </c>
      <c r="AU1323" t="s">
        <v>7306</v>
      </c>
      <c r="AV1323" t="s">
        <v>1901</v>
      </c>
    </row>
    <row r="1324" spans="46:48">
      <c r="AT1324" t="s">
        <v>7307</v>
      </c>
      <c r="AU1324" t="s">
        <v>7308</v>
      </c>
      <c r="AV1324" t="s">
        <v>1901</v>
      </c>
    </row>
    <row r="1325" spans="46:48">
      <c r="AT1325" t="s">
        <v>7309</v>
      </c>
      <c r="AU1325" t="s">
        <v>7310</v>
      </c>
      <c r="AV1325" t="s">
        <v>1901</v>
      </c>
    </row>
    <row r="1326" spans="46:48">
      <c r="AT1326" t="s">
        <v>7311</v>
      </c>
      <c r="AU1326" t="s">
        <v>7312</v>
      </c>
      <c r="AV1326" t="s">
        <v>1901</v>
      </c>
    </row>
    <row r="1327" spans="46:48">
      <c r="AT1327" t="s">
        <v>7313</v>
      </c>
      <c r="AU1327" t="s">
        <v>7314</v>
      </c>
      <c r="AV1327" t="s">
        <v>1901</v>
      </c>
    </row>
    <row r="1328" spans="46:48">
      <c r="AT1328" t="s">
        <v>7315</v>
      </c>
      <c r="AU1328" t="s">
        <v>7316</v>
      </c>
      <c r="AV1328" t="s">
        <v>1902</v>
      </c>
    </row>
    <row r="1329" spans="46:48">
      <c r="AT1329" t="s">
        <v>7317</v>
      </c>
      <c r="AU1329" t="s">
        <v>7318</v>
      </c>
      <c r="AV1329" t="s">
        <v>1902</v>
      </c>
    </row>
    <row r="1330" spans="46:48">
      <c r="AT1330" t="s">
        <v>7319</v>
      </c>
      <c r="AU1330" t="s">
        <v>7320</v>
      </c>
      <c r="AV1330" t="s">
        <v>1902</v>
      </c>
    </row>
    <row r="1331" spans="46:48">
      <c r="AT1331" t="s">
        <v>7321</v>
      </c>
      <c r="AU1331" t="s">
        <v>7322</v>
      </c>
      <c r="AV1331" t="s">
        <v>1902</v>
      </c>
    </row>
    <row r="1332" spans="46:48">
      <c r="AT1332" t="s">
        <v>7323</v>
      </c>
      <c r="AU1332" t="s">
        <v>7324</v>
      </c>
      <c r="AV1332" t="s">
        <v>1902</v>
      </c>
    </row>
    <row r="1333" spans="46:48">
      <c r="AT1333" t="s">
        <v>7325</v>
      </c>
      <c r="AU1333" t="s">
        <v>7326</v>
      </c>
      <c r="AV1333" t="s">
        <v>1902</v>
      </c>
    </row>
    <row r="1334" spans="46:48">
      <c r="AT1334" t="s">
        <v>7327</v>
      </c>
      <c r="AU1334" t="s">
        <v>7328</v>
      </c>
      <c r="AV1334" t="s">
        <v>1902</v>
      </c>
    </row>
    <row r="1335" spans="46:48">
      <c r="AT1335" t="s">
        <v>7329</v>
      </c>
      <c r="AU1335" t="s">
        <v>7330</v>
      </c>
      <c r="AV1335" t="s">
        <v>1902</v>
      </c>
    </row>
    <row r="1336" spans="46:48">
      <c r="AT1336" t="s">
        <v>7331</v>
      </c>
      <c r="AU1336" t="s">
        <v>7332</v>
      </c>
      <c r="AV1336" t="s">
        <v>1902</v>
      </c>
    </row>
    <row r="1337" spans="46:48">
      <c r="AT1337" t="s">
        <v>7333</v>
      </c>
      <c r="AU1337" t="s">
        <v>7334</v>
      </c>
      <c r="AV1337" t="s">
        <v>1902</v>
      </c>
    </row>
    <row r="1338" spans="46:48">
      <c r="AT1338" t="s">
        <v>7335</v>
      </c>
      <c r="AU1338" t="s">
        <v>7336</v>
      </c>
      <c r="AV1338" t="s">
        <v>1902</v>
      </c>
    </row>
    <row r="1339" spans="46:48">
      <c r="AT1339" t="s">
        <v>7337</v>
      </c>
      <c r="AU1339" t="s">
        <v>7338</v>
      </c>
      <c r="AV1339" t="s">
        <v>1902</v>
      </c>
    </row>
    <row r="1340" spans="46:48">
      <c r="AT1340" t="s">
        <v>7339</v>
      </c>
      <c r="AU1340" t="s">
        <v>7340</v>
      </c>
      <c r="AV1340" t="s">
        <v>1902</v>
      </c>
    </row>
    <row r="1341" spans="46:48">
      <c r="AT1341" t="s">
        <v>7341</v>
      </c>
      <c r="AU1341" t="s">
        <v>7342</v>
      </c>
      <c r="AV1341" t="s">
        <v>1902</v>
      </c>
    </row>
    <row r="1342" spans="46:48">
      <c r="AT1342" t="s">
        <v>7343</v>
      </c>
      <c r="AU1342" t="s">
        <v>7344</v>
      </c>
      <c r="AV1342" t="s">
        <v>1902</v>
      </c>
    </row>
    <row r="1343" spans="46:48">
      <c r="AT1343" t="s">
        <v>7345</v>
      </c>
      <c r="AU1343" t="s">
        <v>7346</v>
      </c>
      <c r="AV1343" t="s">
        <v>1902</v>
      </c>
    </row>
    <row r="1344" spans="46:48">
      <c r="AT1344" t="s">
        <v>7347</v>
      </c>
      <c r="AU1344" t="s">
        <v>7348</v>
      </c>
      <c r="AV1344" t="s">
        <v>1902</v>
      </c>
    </row>
    <row r="1345" spans="46:48">
      <c r="AT1345" t="s">
        <v>7349</v>
      </c>
      <c r="AU1345" t="s">
        <v>7350</v>
      </c>
      <c r="AV1345" t="s">
        <v>1902</v>
      </c>
    </row>
    <row r="1346" spans="46:48">
      <c r="AT1346" t="s">
        <v>7351</v>
      </c>
      <c r="AU1346" t="s">
        <v>7352</v>
      </c>
      <c r="AV1346" t="s">
        <v>1902</v>
      </c>
    </row>
    <row r="1347" spans="46:48">
      <c r="AT1347" t="s">
        <v>7353</v>
      </c>
      <c r="AU1347" t="s">
        <v>7354</v>
      </c>
      <c r="AV1347" t="s">
        <v>1902</v>
      </c>
    </row>
    <row r="1348" spans="46:48">
      <c r="AT1348" t="s">
        <v>3388</v>
      </c>
      <c r="AU1348" t="s">
        <v>1902</v>
      </c>
      <c r="AV1348" t="s">
        <v>1902</v>
      </c>
    </row>
    <row r="1349" spans="46:48">
      <c r="AT1349" t="s">
        <v>7355</v>
      </c>
      <c r="AU1349" t="s">
        <v>7356</v>
      </c>
      <c r="AV1349" t="s">
        <v>1903</v>
      </c>
    </row>
    <row r="1350" spans="46:48">
      <c r="AT1350" t="s">
        <v>7357</v>
      </c>
      <c r="AU1350" t="s">
        <v>4822</v>
      </c>
      <c r="AV1350" t="s">
        <v>1903</v>
      </c>
    </row>
    <row r="1351" spans="46:48">
      <c r="AT1351" t="s">
        <v>7358</v>
      </c>
      <c r="AU1351" t="s">
        <v>4874</v>
      </c>
      <c r="AV1351" t="s">
        <v>1903</v>
      </c>
    </row>
    <row r="1352" spans="46:48">
      <c r="AT1352" t="s">
        <v>7359</v>
      </c>
      <c r="AU1352" t="s">
        <v>7360</v>
      </c>
      <c r="AV1352" t="s">
        <v>1903</v>
      </c>
    </row>
    <row r="1353" spans="46:48">
      <c r="AT1353" t="s">
        <v>7361</v>
      </c>
      <c r="AU1353" t="s">
        <v>3523</v>
      </c>
      <c r="AV1353" t="s">
        <v>1903</v>
      </c>
    </row>
    <row r="1354" spans="46:48">
      <c r="AT1354" t="s">
        <v>7362</v>
      </c>
      <c r="AU1354" t="s">
        <v>7363</v>
      </c>
      <c r="AV1354" t="s">
        <v>1903</v>
      </c>
    </row>
    <row r="1355" spans="46:48">
      <c r="AT1355" t="s">
        <v>7364</v>
      </c>
      <c r="AU1355" t="s">
        <v>7365</v>
      </c>
      <c r="AV1355" t="s">
        <v>1903</v>
      </c>
    </row>
    <row r="1356" spans="46:48">
      <c r="AT1356" t="s">
        <v>7366</v>
      </c>
      <c r="AU1356" t="s">
        <v>4833</v>
      </c>
      <c r="AV1356" t="s">
        <v>1903</v>
      </c>
    </row>
    <row r="1357" spans="46:48">
      <c r="AT1357" t="s">
        <v>7367</v>
      </c>
      <c r="AU1357" t="s">
        <v>7368</v>
      </c>
      <c r="AV1357" t="s">
        <v>1903</v>
      </c>
    </row>
    <row r="1358" spans="46:48">
      <c r="AT1358" t="s">
        <v>7369</v>
      </c>
      <c r="AU1358" t="s">
        <v>7370</v>
      </c>
      <c r="AV1358" t="s">
        <v>1903</v>
      </c>
    </row>
    <row r="1359" spans="46:48">
      <c r="AT1359" t="s">
        <v>7371</v>
      </c>
      <c r="AU1359" t="s">
        <v>7372</v>
      </c>
      <c r="AV1359" t="s">
        <v>1903</v>
      </c>
    </row>
    <row r="1360" spans="46:48">
      <c r="AT1360" t="s">
        <v>7373</v>
      </c>
      <c r="AU1360" t="s">
        <v>7374</v>
      </c>
      <c r="AV1360" t="s">
        <v>1903</v>
      </c>
    </row>
    <row r="1361" spans="46:48">
      <c r="AT1361" t="s">
        <v>7375</v>
      </c>
      <c r="AU1361" t="s">
        <v>7376</v>
      </c>
      <c r="AV1361" t="s">
        <v>1903</v>
      </c>
    </row>
    <row r="1362" spans="46:48">
      <c r="AT1362" t="s">
        <v>7377</v>
      </c>
      <c r="AU1362" t="s">
        <v>7378</v>
      </c>
      <c r="AV1362" t="s">
        <v>1903</v>
      </c>
    </row>
    <row r="1363" spans="46:48">
      <c r="AT1363" t="s">
        <v>3397</v>
      </c>
      <c r="AU1363" t="s">
        <v>1903</v>
      </c>
      <c r="AV1363" t="s">
        <v>1903</v>
      </c>
    </row>
    <row r="1364" spans="46:48">
      <c r="AT1364" t="s">
        <v>7379</v>
      </c>
      <c r="AU1364" t="s">
        <v>7380</v>
      </c>
      <c r="AV1364" t="s">
        <v>1904</v>
      </c>
    </row>
    <row r="1365" spans="46:48">
      <c r="AT1365" t="s">
        <v>7381</v>
      </c>
      <c r="AU1365" t="s">
        <v>7382</v>
      </c>
      <c r="AV1365" t="s">
        <v>1904</v>
      </c>
    </row>
    <row r="1366" spans="46:48">
      <c r="AT1366" t="s">
        <v>7383</v>
      </c>
      <c r="AU1366" t="s">
        <v>7384</v>
      </c>
      <c r="AV1366" t="s">
        <v>1904</v>
      </c>
    </row>
    <row r="1367" spans="46:48">
      <c r="AT1367" t="s">
        <v>7385</v>
      </c>
      <c r="AU1367" t="s">
        <v>7386</v>
      </c>
      <c r="AV1367" t="s">
        <v>1904</v>
      </c>
    </row>
    <row r="1368" spans="46:48">
      <c r="AT1368" t="s">
        <v>7387</v>
      </c>
      <c r="AU1368" t="s">
        <v>7388</v>
      </c>
      <c r="AV1368" t="s">
        <v>1904</v>
      </c>
    </row>
    <row r="1369" spans="46:48">
      <c r="AT1369" t="s">
        <v>7389</v>
      </c>
      <c r="AU1369" t="s">
        <v>7390</v>
      </c>
      <c r="AV1369" t="s">
        <v>1904</v>
      </c>
    </row>
    <row r="1370" spans="46:48">
      <c r="AT1370" t="s">
        <v>7391</v>
      </c>
      <c r="AU1370" t="s">
        <v>7392</v>
      </c>
      <c r="AV1370" t="s">
        <v>1904</v>
      </c>
    </row>
    <row r="1371" spans="46:48">
      <c r="AT1371" t="s">
        <v>7393</v>
      </c>
      <c r="AU1371" t="s">
        <v>7394</v>
      </c>
      <c r="AV1371" t="s">
        <v>1904</v>
      </c>
    </row>
    <row r="1372" spans="46:48">
      <c r="AT1372" t="s">
        <v>7395</v>
      </c>
      <c r="AU1372" t="s">
        <v>7396</v>
      </c>
      <c r="AV1372" t="s">
        <v>1904</v>
      </c>
    </row>
    <row r="1373" spans="46:48">
      <c r="AT1373" t="s">
        <v>7397</v>
      </c>
      <c r="AU1373" t="s">
        <v>7398</v>
      </c>
      <c r="AV1373" t="s">
        <v>1904</v>
      </c>
    </row>
    <row r="1374" spans="46:48">
      <c r="AT1374" t="s">
        <v>7399</v>
      </c>
      <c r="AU1374" t="s">
        <v>7400</v>
      </c>
      <c r="AV1374" t="s">
        <v>1904</v>
      </c>
    </row>
    <row r="1375" spans="46:48">
      <c r="AT1375" t="s">
        <v>7401</v>
      </c>
      <c r="AU1375" t="s">
        <v>7402</v>
      </c>
      <c r="AV1375" t="s">
        <v>1904</v>
      </c>
    </row>
    <row r="1376" spans="46:48">
      <c r="AT1376" t="s">
        <v>7403</v>
      </c>
      <c r="AU1376" t="s">
        <v>7404</v>
      </c>
      <c r="AV1376" t="s">
        <v>1904</v>
      </c>
    </row>
    <row r="1377" spans="46:48">
      <c r="AT1377" t="s">
        <v>7405</v>
      </c>
      <c r="AU1377" t="s">
        <v>7406</v>
      </c>
      <c r="AV1377" t="s">
        <v>1904</v>
      </c>
    </row>
    <row r="1378" spans="46:48">
      <c r="AT1378" t="s">
        <v>7407</v>
      </c>
      <c r="AU1378" t="s">
        <v>7408</v>
      </c>
      <c r="AV1378" t="s">
        <v>1904</v>
      </c>
    </row>
    <row r="1379" spans="46:48">
      <c r="AT1379" t="s">
        <v>7409</v>
      </c>
      <c r="AU1379" t="s">
        <v>7410</v>
      </c>
      <c r="AV1379" t="s">
        <v>1904</v>
      </c>
    </row>
    <row r="1380" spans="46:48">
      <c r="AT1380" t="s">
        <v>7411</v>
      </c>
      <c r="AU1380" t="s">
        <v>7412</v>
      </c>
      <c r="AV1380" t="s">
        <v>1904</v>
      </c>
    </row>
    <row r="1381" spans="46:48">
      <c r="AT1381" t="s">
        <v>7413</v>
      </c>
      <c r="AU1381" t="s">
        <v>7414</v>
      </c>
      <c r="AV1381" t="s">
        <v>1904</v>
      </c>
    </row>
    <row r="1382" spans="46:48">
      <c r="AT1382" t="s">
        <v>7415</v>
      </c>
      <c r="AU1382" t="s">
        <v>7416</v>
      </c>
      <c r="AV1382" t="s">
        <v>1904</v>
      </c>
    </row>
    <row r="1383" spans="46:48">
      <c r="AT1383" t="s">
        <v>7417</v>
      </c>
      <c r="AU1383" t="s">
        <v>7418</v>
      </c>
      <c r="AV1383" t="s">
        <v>1904</v>
      </c>
    </row>
    <row r="1384" spans="46:48">
      <c r="AT1384" t="s">
        <v>7419</v>
      </c>
      <c r="AU1384" t="s">
        <v>7420</v>
      </c>
      <c r="AV1384" t="s">
        <v>1904</v>
      </c>
    </row>
    <row r="1385" spans="46:48">
      <c r="AT1385" t="s">
        <v>7421</v>
      </c>
      <c r="AU1385" t="s">
        <v>7422</v>
      </c>
      <c r="AV1385" t="s">
        <v>1904</v>
      </c>
    </row>
    <row r="1386" spans="46:48">
      <c r="AT1386" t="s">
        <v>7423</v>
      </c>
      <c r="AU1386" t="s">
        <v>7424</v>
      </c>
      <c r="AV1386" t="s">
        <v>1904</v>
      </c>
    </row>
    <row r="1387" spans="46:48">
      <c r="AT1387" t="s">
        <v>7425</v>
      </c>
      <c r="AU1387" t="s">
        <v>7426</v>
      </c>
      <c r="AV1387" t="s">
        <v>1904</v>
      </c>
    </row>
    <row r="1388" spans="46:48">
      <c r="AT1388" t="s">
        <v>7427</v>
      </c>
      <c r="AU1388" t="s">
        <v>7428</v>
      </c>
      <c r="AV1388" t="s">
        <v>1904</v>
      </c>
    </row>
    <row r="1389" spans="46:48">
      <c r="AT1389" t="s">
        <v>7429</v>
      </c>
      <c r="AU1389" t="s">
        <v>7430</v>
      </c>
      <c r="AV1389" t="s">
        <v>1904</v>
      </c>
    </row>
    <row r="1390" spans="46:48">
      <c r="AT1390" t="s">
        <v>7431</v>
      </c>
      <c r="AU1390" t="s">
        <v>7432</v>
      </c>
      <c r="AV1390" t="s">
        <v>1904</v>
      </c>
    </row>
    <row r="1391" spans="46:48">
      <c r="AT1391" t="s">
        <v>7433</v>
      </c>
      <c r="AU1391" t="s">
        <v>7434</v>
      </c>
      <c r="AV1391" t="s">
        <v>1904</v>
      </c>
    </row>
    <row r="1392" spans="46:48">
      <c r="AT1392" t="s">
        <v>7435</v>
      </c>
      <c r="AU1392" t="s">
        <v>7436</v>
      </c>
      <c r="AV1392" t="s">
        <v>1904</v>
      </c>
    </row>
    <row r="1393" spans="46:48">
      <c r="AT1393" t="s">
        <v>7437</v>
      </c>
      <c r="AU1393" t="s">
        <v>7438</v>
      </c>
      <c r="AV1393" t="s">
        <v>1904</v>
      </c>
    </row>
    <row r="1394" spans="46:48">
      <c r="AT1394" t="s">
        <v>7439</v>
      </c>
      <c r="AU1394" t="s">
        <v>7440</v>
      </c>
      <c r="AV1394" t="s">
        <v>1904</v>
      </c>
    </row>
    <row r="1395" spans="46:48">
      <c r="AT1395" t="s">
        <v>7441</v>
      </c>
      <c r="AU1395" t="s">
        <v>7442</v>
      </c>
      <c r="AV1395" t="s">
        <v>1904</v>
      </c>
    </row>
    <row r="1396" spans="46:48">
      <c r="AT1396" t="s">
        <v>7443</v>
      </c>
      <c r="AU1396" t="s">
        <v>7444</v>
      </c>
      <c r="AV1396" t="s">
        <v>1904</v>
      </c>
    </row>
    <row r="1397" spans="46:48">
      <c r="AT1397" t="s">
        <v>7445</v>
      </c>
      <c r="AU1397" t="s">
        <v>7446</v>
      </c>
      <c r="AV1397" t="s">
        <v>1904</v>
      </c>
    </row>
    <row r="1398" spans="46:48">
      <c r="AT1398" t="s">
        <v>7447</v>
      </c>
      <c r="AU1398" t="s">
        <v>7448</v>
      </c>
      <c r="AV1398" t="s">
        <v>1904</v>
      </c>
    </row>
    <row r="1399" spans="46:48">
      <c r="AT1399" t="s">
        <v>7449</v>
      </c>
      <c r="AU1399" t="s">
        <v>7450</v>
      </c>
      <c r="AV1399" t="s">
        <v>1904</v>
      </c>
    </row>
    <row r="1400" spans="46:48">
      <c r="AT1400" t="s">
        <v>7451</v>
      </c>
      <c r="AU1400" t="s">
        <v>7452</v>
      </c>
      <c r="AV1400" t="s">
        <v>1904</v>
      </c>
    </row>
    <row r="1401" spans="46:48">
      <c r="AT1401" t="s">
        <v>7453</v>
      </c>
      <c r="AU1401" t="s">
        <v>7454</v>
      </c>
      <c r="AV1401" t="s">
        <v>1904</v>
      </c>
    </row>
    <row r="1402" spans="46:48">
      <c r="AT1402" t="s">
        <v>7455</v>
      </c>
      <c r="AU1402" t="s">
        <v>7456</v>
      </c>
      <c r="AV1402" t="s">
        <v>1904</v>
      </c>
    </row>
    <row r="1403" spans="46:48">
      <c r="AT1403" t="s">
        <v>7457</v>
      </c>
      <c r="AU1403" t="s">
        <v>7458</v>
      </c>
      <c r="AV1403" t="s">
        <v>1904</v>
      </c>
    </row>
    <row r="1404" spans="46:48">
      <c r="AT1404" t="s">
        <v>7459</v>
      </c>
      <c r="AU1404" t="s">
        <v>7460</v>
      </c>
      <c r="AV1404" t="s">
        <v>1904</v>
      </c>
    </row>
    <row r="1405" spans="46:48">
      <c r="AT1405" t="s">
        <v>7461</v>
      </c>
      <c r="AU1405" t="s">
        <v>7462</v>
      </c>
      <c r="AV1405" t="s">
        <v>1904</v>
      </c>
    </row>
    <row r="1406" spans="46:48">
      <c r="AT1406" t="s">
        <v>7463</v>
      </c>
      <c r="AU1406" t="s">
        <v>7464</v>
      </c>
      <c r="AV1406" t="s">
        <v>1904</v>
      </c>
    </row>
    <row r="1407" spans="46:48">
      <c r="AT1407" t="s">
        <v>7465</v>
      </c>
      <c r="AU1407" t="s">
        <v>7466</v>
      </c>
      <c r="AV1407" t="s">
        <v>1904</v>
      </c>
    </row>
    <row r="1408" spans="46:48">
      <c r="AT1408" t="s">
        <v>7467</v>
      </c>
      <c r="AU1408" t="s">
        <v>7468</v>
      </c>
      <c r="AV1408" t="s">
        <v>1904</v>
      </c>
    </row>
    <row r="1409" spans="46:48">
      <c r="AT1409" t="s">
        <v>7469</v>
      </c>
      <c r="AU1409" t="s">
        <v>7470</v>
      </c>
      <c r="AV1409" t="s">
        <v>1904</v>
      </c>
    </row>
    <row r="1410" spans="46:48">
      <c r="AT1410" t="s">
        <v>7471</v>
      </c>
      <c r="AU1410" t="s">
        <v>7472</v>
      </c>
      <c r="AV1410" t="s">
        <v>1904</v>
      </c>
    </row>
    <row r="1411" spans="46:48">
      <c r="AT1411" t="s">
        <v>3405</v>
      </c>
      <c r="AU1411" t="s">
        <v>1904</v>
      </c>
      <c r="AV1411" t="s">
        <v>1904</v>
      </c>
    </row>
    <row r="1412" spans="46:48">
      <c r="AT1412" t="s">
        <v>7473</v>
      </c>
      <c r="AU1412" t="s">
        <v>7474</v>
      </c>
      <c r="AV1412" t="s">
        <v>1905</v>
      </c>
    </row>
    <row r="1413" spans="46:48">
      <c r="AT1413" t="s">
        <v>7475</v>
      </c>
      <c r="AU1413" t="s">
        <v>7476</v>
      </c>
      <c r="AV1413" t="s">
        <v>1905</v>
      </c>
    </row>
    <row r="1414" spans="46:48">
      <c r="AT1414" t="s">
        <v>7477</v>
      </c>
      <c r="AU1414" t="s">
        <v>7478</v>
      </c>
      <c r="AV1414" t="s">
        <v>1905</v>
      </c>
    </row>
    <row r="1415" spans="46:48">
      <c r="AT1415" t="s">
        <v>7479</v>
      </c>
      <c r="AU1415" t="s">
        <v>7480</v>
      </c>
      <c r="AV1415" t="s">
        <v>1905</v>
      </c>
    </row>
    <row r="1416" spans="46:48">
      <c r="AT1416" t="s">
        <v>7481</v>
      </c>
      <c r="AU1416" t="s">
        <v>7482</v>
      </c>
      <c r="AV1416" t="s">
        <v>1905</v>
      </c>
    </row>
    <row r="1417" spans="46:48">
      <c r="AT1417" t="s">
        <v>7483</v>
      </c>
      <c r="AU1417" t="s">
        <v>7484</v>
      </c>
      <c r="AV1417" t="s">
        <v>1905</v>
      </c>
    </row>
    <row r="1418" spans="46:48">
      <c r="AT1418" t="s">
        <v>7485</v>
      </c>
      <c r="AU1418" t="s">
        <v>7486</v>
      </c>
      <c r="AV1418" t="s">
        <v>1905</v>
      </c>
    </row>
    <row r="1419" spans="46:48">
      <c r="AT1419" t="s">
        <v>7487</v>
      </c>
      <c r="AU1419" t="s">
        <v>7488</v>
      </c>
      <c r="AV1419" t="s">
        <v>1905</v>
      </c>
    </row>
    <row r="1420" spans="46:48">
      <c r="AT1420" t="s">
        <v>7489</v>
      </c>
      <c r="AU1420" t="s">
        <v>7490</v>
      </c>
      <c r="AV1420" t="s">
        <v>1905</v>
      </c>
    </row>
    <row r="1421" spans="46:48">
      <c r="AT1421" t="s">
        <v>7491</v>
      </c>
      <c r="AU1421" t="s">
        <v>7492</v>
      </c>
      <c r="AV1421" t="s">
        <v>1905</v>
      </c>
    </row>
    <row r="1422" spans="46:48">
      <c r="AT1422" t="s">
        <v>7493</v>
      </c>
      <c r="AU1422" t="s">
        <v>7494</v>
      </c>
      <c r="AV1422" t="s">
        <v>1905</v>
      </c>
    </row>
    <row r="1423" spans="46:48">
      <c r="AT1423" t="s">
        <v>7495</v>
      </c>
      <c r="AU1423" t="s">
        <v>7496</v>
      </c>
      <c r="AV1423" t="s">
        <v>1905</v>
      </c>
    </row>
    <row r="1424" spans="46:48">
      <c r="AT1424" t="s">
        <v>3419</v>
      </c>
      <c r="AU1424" t="s">
        <v>1905</v>
      </c>
      <c r="AV1424" t="s">
        <v>1905</v>
      </c>
    </row>
    <row r="1425" spans="46:48">
      <c r="AT1425" t="s">
        <v>7497</v>
      </c>
      <c r="AU1425" t="s">
        <v>7498</v>
      </c>
      <c r="AV1425" t="s">
        <v>1906</v>
      </c>
    </row>
    <row r="1426" spans="46:48">
      <c r="AT1426" t="s">
        <v>7499</v>
      </c>
      <c r="AU1426" t="s">
        <v>7500</v>
      </c>
      <c r="AV1426" t="s">
        <v>1906</v>
      </c>
    </row>
    <row r="1427" spans="46:48">
      <c r="AT1427" t="s">
        <v>7501</v>
      </c>
      <c r="AU1427" t="s">
        <v>7502</v>
      </c>
      <c r="AV1427" t="s">
        <v>1906</v>
      </c>
    </row>
    <row r="1428" spans="46:48">
      <c r="AT1428" t="s">
        <v>7503</v>
      </c>
      <c r="AU1428" t="s">
        <v>7504</v>
      </c>
      <c r="AV1428" t="s">
        <v>1906</v>
      </c>
    </row>
    <row r="1429" spans="46:48">
      <c r="AT1429" t="s">
        <v>7505</v>
      </c>
      <c r="AU1429" t="s">
        <v>7506</v>
      </c>
      <c r="AV1429" t="s">
        <v>1906</v>
      </c>
    </row>
    <row r="1430" spans="46:48">
      <c r="AT1430" t="s">
        <v>7507</v>
      </c>
      <c r="AU1430" t="s">
        <v>7508</v>
      </c>
      <c r="AV1430" t="s">
        <v>1906</v>
      </c>
    </row>
    <row r="1431" spans="46:48">
      <c r="AT1431" t="s">
        <v>7509</v>
      </c>
      <c r="AU1431" t="s">
        <v>7510</v>
      </c>
      <c r="AV1431" t="s">
        <v>1906</v>
      </c>
    </row>
    <row r="1432" spans="46:48">
      <c r="AT1432" t="s">
        <v>7511</v>
      </c>
      <c r="AU1432" t="s">
        <v>7512</v>
      </c>
      <c r="AV1432" t="s">
        <v>1906</v>
      </c>
    </row>
    <row r="1433" spans="46:48">
      <c r="AT1433" t="s">
        <v>7513</v>
      </c>
      <c r="AU1433" t="s">
        <v>7514</v>
      </c>
      <c r="AV1433" t="s">
        <v>1906</v>
      </c>
    </row>
    <row r="1434" spans="46:48">
      <c r="AT1434" t="s">
        <v>7515</v>
      </c>
      <c r="AU1434" t="s">
        <v>7516</v>
      </c>
      <c r="AV1434" t="s">
        <v>1906</v>
      </c>
    </row>
    <row r="1435" spans="46:48">
      <c r="AT1435" t="s">
        <v>7517</v>
      </c>
      <c r="AU1435" t="s">
        <v>7518</v>
      </c>
      <c r="AV1435" t="s">
        <v>1906</v>
      </c>
    </row>
    <row r="1436" spans="46:48">
      <c r="AT1436" t="s">
        <v>7519</v>
      </c>
      <c r="AU1436" t="s">
        <v>7520</v>
      </c>
      <c r="AV1436" t="s">
        <v>1906</v>
      </c>
    </row>
    <row r="1437" spans="46:48">
      <c r="AT1437" t="s">
        <v>7521</v>
      </c>
      <c r="AU1437" t="s">
        <v>7522</v>
      </c>
      <c r="AV1437" t="s">
        <v>1906</v>
      </c>
    </row>
    <row r="1438" spans="46:48">
      <c r="AT1438" t="s">
        <v>7523</v>
      </c>
      <c r="AU1438" t="s">
        <v>7524</v>
      </c>
      <c r="AV1438" t="s">
        <v>1906</v>
      </c>
    </row>
    <row r="1439" spans="46:48">
      <c r="AT1439" t="s">
        <v>7525</v>
      </c>
      <c r="AU1439" t="s">
        <v>7526</v>
      </c>
      <c r="AV1439" t="s">
        <v>1906</v>
      </c>
    </row>
    <row r="1440" spans="46:48">
      <c r="AT1440" t="s">
        <v>7527</v>
      </c>
      <c r="AU1440" t="s">
        <v>7528</v>
      </c>
      <c r="AV1440" t="s">
        <v>1906</v>
      </c>
    </row>
    <row r="1441" spans="46:48">
      <c r="AT1441" t="s">
        <v>7529</v>
      </c>
      <c r="AU1441" t="s">
        <v>7530</v>
      </c>
      <c r="AV1441" t="s">
        <v>1906</v>
      </c>
    </row>
    <row r="1442" spans="46:48">
      <c r="AT1442" t="s">
        <v>7531</v>
      </c>
      <c r="AU1442" t="s">
        <v>7532</v>
      </c>
      <c r="AV1442" t="s">
        <v>1907</v>
      </c>
    </row>
    <row r="1443" spans="46:48">
      <c r="AT1443" t="s">
        <v>7533</v>
      </c>
      <c r="AU1443" t="s">
        <v>7534</v>
      </c>
      <c r="AV1443" t="s">
        <v>1907</v>
      </c>
    </row>
    <row r="1444" spans="46:48">
      <c r="AT1444" t="s">
        <v>7535</v>
      </c>
      <c r="AU1444" t="s">
        <v>7536</v>
      </c>
      <c r="AV1444" t="s">
        <v>1907</v>
      </c>
    </row>
    <row r="1445" spans="46:48">
      <c r="AT1445" t="s">
        <v>7537</v>
      </c>
      <c r="AU1445" t="s">
        <v>7538</v>
      </c>
      <c r="AV1445" t="s">
        <v>1907</v>
      </c>
    </row>
    <row r="1446" spans="46:48">
      <c r="AT1446" t="s">
        <v>7539</v>
      </c>
      <c r="AU1446" t="s">
        <v>7540</v>
      </c>
      <c r="AV1446" t="s">
        <v>1907</v>
      </c>
    </row>
    <row r="1447" spans="46:48">
      <c r="AT1447" t="s">
        <v>7541</v>
      </c>
      <c r="AU1447" t="s">
        <v>7542</v>
      </c>
      <c r="AV1447" t="s">
        <v>1907</v>
      </c>
    </row>
    <row r="1448" spans="46:48">
      <c r="AT1448" t="s">
        <v>7543</v>
      </c>
      <c r="AU1448" t="s">
        <v>7544</v>
      </c>
      <c r="AV1448" t="s">
        <v>1907</v>
      </c>
    </row>
    <row r="1449" spans="46:48">
      <c r="AT1449" t="s">
        <v>7545</v>
      </c>
      <c r="AU1449" t="s">
        <v>7546</v>
      </c>
      <c r="AV1449" t="s">
        <v>1907</v>
      </c>
    </row>
    <row r="1450" spans="46:48">
      <c r="AT1450" t="s">
        <v>7547</v>
      </c>
      <c r="AU1450" t="s">
        <v>7548</v>
      </c>
      <c r="AV1450" t="s">
        <v>1907</v>
      </c>
    </row>
    <row r="1451" spans="46:48">
      <c r="AT1451" t="s">
        <v>7549</v>
      </c>
      <c r="AU1451" t="s">
        <v>7550</v>
      </c>
      <c r="AV1451" t="s">
        <v>1907</v>
      </c>
    </row>
    <row r="1452" spans="46:48">
      <c r="AT1452" t="s">
        <v>7551</v>
      </c>
      <c r="AU1452" t="s">
        <v>7552</v>
      </c>
      <c r="AV1452" t="s">
        <v>1907</v>
      </c>
    </row>
    <row r="1453" spans="46:48">
      <c r="AT1453" t="s">
        <v>7553</v>
      </c>
      <c r="AU1453" t="s">
        <v>7554</v>
      </c>
      <c r="AV1453" t="s">
        <v>1907</v>
      </c>
    </row>
    <row r="1454" spans="46:48">
      <c r="AT1454" t="s">
        <v>7555</v>
      </c>
      <c r="AU1454" t="s">
        <v>7556</v>
      </c>
      <c r="AV1454" t="s">
        <v>1907</v>
      </c>
    </row>
    <row r="1455" spans="46:48">
      <c r="AT1455" t="s">
        <v>7557</v>
      </c>
      <c r="AU1455" t="s">
        <v>7558</v>
      </c>
      <c r="AV1455" t="s">
        <v>1907</v>
      </c>
    </row>
    <row r="1456" spans="46:48">
      <c r="AT1456" t="s">
        <v>7559</v>
      </c>
      <c r="AU1456" t="s">
        <v>7560</v>
      </c>
      <c r="AV1456" t="s">
        <v>1907</v>
      </c>
    </row>
    <row r="1457" spans="46:48">
      <c r="AT1457" t="s">
        <v>7561</v>
      </c>
      <c r="AU1457" t="s">
        <v>7562</v>
      </c>
      <c r="AV1457" t="s">
        <v>1907</v>
      </c>
    </row>
    <row r="1458" spans="46:48">
      <c r="AT1458" t="s">
        <v>7563</v>
      </c>
      <c r="AU1458" t="s">
        <v>7564</v>
      </c>
      <c r="AV1458" t="s">
        <v>1907</v>
      </c>
    </row>
    <row r="1459" spans="46:48">
      <c r="AT1459" t="s">
        <v>7565</v>
      </c>
      <c r="AU1459" t="s">
        <v>7566</v>
      </c>
      <c r="AV1459" t="s">
        <v>1907</v>
      </c>
    </row>
    <row r="1460" spans="46:48">
      <c r="AT1460" t="s">
        <v>7567</v>
      </c>
      <c r="AU1460" t="s">
        <v>7568</v>
      </c>
      <c r="AV1460" t="s">
        <v>1907</v>
      </c>
    </row>
    <row r="1461" spans="46:48">
      <c r="AT1461" t="s">
        <v>7569</v>
      </c>
      <c r="AU1461" t="s">
        <v>7570</v>
      </c>
      <c r="AV1461" t="s">
        <v>1907</v>
      </c>
    </row>
    <row r="1462" spans="46:48">
      <c r="AT1462" t="s">
        <v>7571</v>
      </c>
      <c r="AU1462" t="s">
        <v>7572</v>
      </c>
      <c r="AV1462" t="s">
        <v>1907</v>
      </c>
    </row>
    <row r="1463" spans="46:48">
      <c r="AT1463" t="s">
        <v>7573</v>
      </c>
      <c r="AU1463" t="s">
        <v>7574</v>
      </c>
      <c r="AV1463" t="s">
        <v>1907</v>
      </c>
    </row>
    <row r="1464" spans="46:48">
      <c r="AT1464" t="s">
        <v>7575</v>
      </c>
      <c r="AU1464" t="s">
        <v>7576</v>
      </c>
      <c r="AV1464" t="s">
        <v>1907</v>
      </c>
    </row>
    <row r="1465" spans="46:48">
      <c r="AT1465" t="s">
        <v>7577</v>
      </c>
      <c r="AU1465" t="s">
        <v>7578</v>
      </c>
      <c r="AV1465" t="s">
        <v>1907</v>
      </c>
    </row>
    <row r="1466" spans="46:48">
      <c r="AT1466" t="s">
        <v>7579</v>
      </c>
      <c r="AU1466" t="s">
        <v>7580</v>
      </c>
      <c r="AV1466" t="s">
        <v>1907</v>
      </c>
    </row>
    <row r="1467" spans="46:48">
      <c r="AT1467" t="s">
        <v>7581</v>
      </c>
      <c r="AU1467" t="s">
        <v>7582</v>
      </c>
      <c r="AV1467" t="s">
        <v>1907</v>
      </c>
    </row>
    <row r="1468" spans="46:48">
      <c r="AT1468" t="s">
        <v>7583</v>
      </c>
      <c r="AU1468" t="s">
        <v>7584</v>
      </c>
      <c r="AV1468" t="s">
        <v>1907</v>
      </c>
    </row>
    <row r="1469" spans="46:48">
      <c r="AT1469" t="s">
        <v>7585</v>
      </c>
      <c r="AU1469" t="s">
        <v>7586</v>
      </c>
      <c r="AV1469" t="s">
        <v>1907</v>
      </c>
    </row>
    <row r="1470" spans="46:48">
      <c r="AT1470" t="s">
        <v>7587</v>
      </c>
      <c r="AU1470" t="s">
        <v>7588</v>
      </c>
      <c r="AV1470" t="s">
        <v>1907</v>
      </c>
    </row>
    <row r="1471" spans="46:48">
      <c r="AT1471" t="s">
        <v>7589</v>
      </c>
      <c r="AU1471" t="s">
        <v>7590</v>
      </c>
      <c r="AV1471" t="s">
        <v>1907</v>
      </c>
    </row>
    <row r="1472" spans="46:48">
      <c r="AT1472" t="s">
        <v>7591</v>
      </c>
      <c r="AU1472" t="s">
        <v>7592</v>
      </c>
      <c r="AV1472" t="s">
        <v>1907</v>
      </c>
    </row>
    <row r="1473" spans="46:48">
      <c r="AT1473" t="s">
        <v>7593</v>
      </c>
      <c r="AU1473" t="s">
        <v>7594</v>
      </c>
      <c r="AV1473" t="s">
        <v>1907</v>
      </c>
    </row>
    <row r="1474" spans="46:48">
      <c r="AT1474" t="s">
        <v>7595</v>
      </c>
      <c r="AU1474" t="s">
        <v>7596</v>
      </c>
      <c r="AV1474" t="s">
        <v>1907</v>
      </c>
    </row>
    <row r="1475" spans="46:48">
      <c r="AT1475" t="s">
        <v>7597</v>
      </c>
      <c r="AU1475" t="s">
        <v>7598</v>
      </c>
      <c r="AV1475" t="s">
        <v>1907</v>
      </c>
    </row>
    <row r="1476" spans="46:48">
      <c r="AT1476" t="s">
        <v>7599</v>
      </c>
      <c r="AU1476" t="s">
        <v>7600</v>
      </c>
      <c r="AV1476" t="s">
        <v>1907</v>
      </c>
    </row>
    <row r="1477" spans="46:48">
      <c r="AT1477" t="s">
        <v>7601</v>
      </c>
      <c r="AU1477" t="s">
        <v>7602</v>
      </c>
      <c r="AV1477" t="s">
        <v>1907</v>
      </c>
    </row>
    <row r="1478" spans="46:48">
      <c r="AT1478" t="s">
        <v>7603</v>
      </c>
      <c r="AU1478" t="s">
        <v>7604</v>
      </c>
      <c r="AV1478" t="s">
        <v>1907</v>
      </c>
    </row>
    <row r="1479" spans="46:48">
      <c r="AT1479" t="s">
        <v>7605</v>
      </c>
      <c r="AU1479" t="s">
        <v>7606</v>
      </c>
      <c r="AV1479" t="s">
        <v>1907</v>
      </c>
    </row>
    <row r="1480" spans="46:48">
      <c r="AT1480" t="s">
        <v>7607</v>
      </c>
      <c r="AU1480" t="s">
        <v>7608</v>
      </c>
      <c r="AV1480" t="s">
        <v>1907</v>
      </c>
    </row>
    <row r="1481" spans="46:48">
      <c r="AT1481" t="s">
        <v>7609</v>
      </c>
      <c r="AU1481" t="s">
        <v>7610</v>
      </c>
      <c r="AV1481" t="s">
        <v>1907</v>
      </c>
    </row>
    <row r="1482" spans="46:48">
      <c r="AT1482" t="s">
        <v>7611</v>
      </c>
      <c r="AU1482" t="s">
        <v>7612</v>
      </c>
      <c r="AV1482" t="s">
        <v>1907</v>
      </c>
    </row>
    <row r="1483" spans="46:48">
      <c r="AT1483" t="s">
        <v>7613</v>
      </c>
      <c r="AU1483" t="s">
        <v>7614</v>
      </c>
      <c r="AV1483" t="s">
        <v>1907</v>
      </c>
    </row>
    <row r="1484" spans="46:48">
      <c r="AT1484" t="s">
        <v>7615</v>
      </c>
      <c r="AU1484" t="s">
        <v>7616</v>
      </c>
      <c r="AV1484" t="s">
        <v>1907</v>
      </c>
    </row>
    <row r="1485" spans="46:48">
      <c r="AT1485" t="s">
        <v>7617</v>
      </c>
      <c r="AU1485" t="s">
        <v>7618</v>
      </c>
      <c r="AV1485" t="s">
        <v>1907</v>
      </c>
    </row>
    <row r="1486" spans="46:48">
      <c r="AT1486" t="s">
        <v>7619</v>
      </c>
      <c r="AU1486" t="s">
        <v>7620</v>
      </c>
      <c r="AV1486" t="s">
        <v>1907</v>
      </c>
    </row>
    <row r="1487" spans="46:48">
      <c r="AT1487" t="s">
        <v>7621</v>
      </c>
      <c r="AU1487" t="s">
        <v>7622</v>
      </c>
      <c r="AV1487" t="s">
        <v>1907</v>
      </c>
    </row>
    <row r="1488" spans="46:48">
      <c r="AT1488" t="s">
        <v>7623</v>
      </c>
      <c r="AU1488" t="s">
        <v>7624</v>
      </c>
      <c r="AV1488" t="s">
        <v>1907</v>
      </c>
    </row>
    <row r="1489" spans="46:48">
      <c r="AT1489" t="s">
        <v>3433</v>
      </c>
      <c r="AU1489" t="s">
        <v>1907</v>
      </c>
      <c r="AV1489" t="s">
        <v>1907</v>
      </c>
    </row>
    <row r="1490" spans="46:48">
      <c r="AT1490" t="s">
        <v>7625</v>
      </c>
      <c r="AU1490" t="s">
        <v>7626</v>
      </c>
      <c r="AV1490" t="s">
        <v>1908</v>
      </c>
    </row>
    <row r="1491" spans="46:48">
      <c r="AT1491" t="s">
        <v>7627</v>
      </c>
      <c r="AU1491" t="s">
        <v>7628</v>
      </c>
      <c r="AV1491" t="s">
        <v>1908</v>
      </c>
    </row>
    <row r="1492" spans="46:48">
      <c r="AT1492" t="s">
        <v>7629</v>
      </c>
      <c r="AU1492" t="s">
        <v>7630</v>
      </c>
      <c r="AV1492" t="s">
        <v>1908</v>
      </c>
    </row>
    <row r="1493" spans="46:48">
      <c r="AT1493" t="s">
        <v>3442</v>
      </c>
      <c r="AU1493" t="s">
        <v>1908</v>
      </c>
      <c r="AV1493" t="s">
        <v>1908</v>
      </c>
    </row>
    <row r="1494" spans="46:48">
      <c r="AT1494" t="s">
        <v>7631</v>
      </c>
      <c r="AU1494" t="s">
        <v>7632</v>
      </c>
      <c r="AV1494" t="s">
        <v>1909</v>
      </c>
    </row>
    <row r="1495" spans="46:48">
      <c r="AT1495" t="s">
        <v>7633</v>
      </c>
      <c r="AU1495" t="s">
        <v>7634</v>
      </c>
      <c r="AV1495" t="s">
        <v>1909</v>
      </c>
    </row>
    <row r="1496" spans="46:48">
      <c r="AT1496" t="s">
        <v>7635</v>
      </c>
      <c r="AU1496" t="s">
        <v>7636</v>
      </c>
      <c r="AV1496" t="s">
        <v>1909</v>
      </c>
    </row>
    <row r="1497" spans="46:48">
      <c r="AT1497" t="s">
        <v>7637</v>
      </c>
      <c r="AU1497" t="s">
        <v>7638</v>
      </c>
      <c r="AV1497" t="s">
        <v>1909</v>
      </c>
    </row>
    <row r="1498" spans="46:48">
      <c r="AT1498" t="s">
        <v>7639</v>
      </c>
      <c r="AU1498" t="s">
        <v>7640</v>
      </c>
      <c r="AV1498" t="s">
        <v>1909</v>
      </c>
    </row>
    <row r="1499" spans="46:48">
      <c r="AT1499" t="s">
        <v>7641</v>
      </c>
      <c r="AU1499" t="s">
        <v>7642</v>
      </c>
      <c r="AV1499" t="s">
        <v>1909</v>
      </c>
    </row>
    <row r="1500" spans="46:48">
      <c r="AT1500" t="s">
        <v>7643</v>
      </c>
      <c r="AU1500" t="s">
        <v>7644</v>
      </c>
      <c r="AV1500" t="s">
        <v>1909</v>
      </c>
    </row>
    <row r="1501" spans="46:48">
      <c r="AT1501" t="s">
        <v>7645</v>
      </c>
      <c r="AU1501" t="s">
        <v>7646</v>
      </c>
      <c r="AV1501" t="s">
        <v>1909</v>
      </c>
    </row>
    <row r="1502" spans="46:48">
      <c r="AT1502" t="s">
        <v>7647</v>
      </c>
      <c r="AU1502" t="s">
        <v>7648</v>
      </c>
      <c r="AV1502" t="s">
        <v>1909</v>
      </c>
    </row>
    <row r="1503" spans="46:48">
      <c r="AT1503" t="s">
        <v>7649</v>
      </c>
      <c r="AU1503" t="s">
        <v>7650</v>
      </c>
      <c r="AV1503" t="s">
        <v>1909</v>
      </c>
    </row>
    <row r="1504" spans="46:48">
      <c r="AT1504" t="s">
        <v>7651</v>
      </c>
      <c r="AU1504" t="s">
        <v>7652</v>
      </c>
      <c r="AV1504" t="s">
        <v>1909</v>
      </c>
    </row>
    <row r="1505" spans="46:48">
      <c r="AT1505" t="s">
        <v>7653</v>
      </c>
      <c r="AU1505" t="s">
        <v>7654</v>
      </c>
      <c r="AV1505" t="s">
        <v>1909</v>
      </c>
    </row>
    <row r="1506" spans="46:48">
      <c r="AT1506" t="s">
        <v>3449</v>
      </c>
      <c r="AU1506" t="s">
        <v>1909</v>
      </c>
      <c r="AV1506" t="s">
        <v>1909</v>
      </c>
    </row>
    <row r="1507" spans="46:48">
      <c r="AT1507" t="s">
        <v>7655</v>
      </c>
      <c r="AU1507" t="s">
        <v>7656</v>
      </c>
      <c r="AV1507" t="s">
        <v>1910</v>
      </c>
    </row>
    <row r="1508" spans="46:48">
      <c r="AT1508" t="s">
        <v>7657</v>
      </c>
      <c r="AU1508" t="s">
        <v>7658</v>
      </c>
      <c r="AV1508" t="s">
        <v>1910</v>
      </c>
    </row>
    <row r="1509" spans="46:48">
      <c r="AT1509" t="s">
        <v>7659</v>
      </c>
      <c r="AU1509" t="s">
        <v>7660</v>
      </c>
      <c r="AV1509" t="s">
        <v>1910</v>
      </c>
    </row>
    <row r="1510" spans="46:48">
      <c r="AT1510" t="s">
        <v>7661</v>
      </c>
      <c r="AU1510" t="s">
        <v>7662</v>
      </c>
      <c r="AV1510" t="s">
        <v>1910</v>
      </c>
    </row>
    <row r="1511" spans="46:48">
      <c r="AT1511" t="s">
        <v>7663</v>
      </c>
      <c r="AU1511" t="s">
        <v>7664</v>
      </c>
      <c r="AV1511" t="s">
        <v>1910</v>
      </c>
    </row>
    <row r="1512" spans="46:48">
      <c r="AT1512" t="s">
        <v>7665</v>
      </c>
      <c r="AU1512" t="s">
        <v>7666</v>
      </c>
      <c r="AV1512" t="s">
        <v>1910</v>
      </c>
    </row>
    <row r="1513" spans="46:48">
      <c r="AT1513" t="s">
        <v>7667</v>
      </c>
      <c r="AU1513" t="s">
        <v>7668</v>
      </c>
      <c r="AV1513" t="s">
        <v>1910</v>
      </c>
    </row>
    <row r="1514" spans="46:48">
      <c r="AT1514" t="s">
        <v>7669</v>
      </c>
      <c r="AU1514" t="s">
        <v>7670</v>
      </c>
      <c r="AV1514" t="s">
        <v>1910</v>
      </c>
    </row>
    <row r="1515" spans="46:48">
      <c r="AT1515" t="s">
        <v>7671</v>
      </c>
      <c r="AU1515" t="s">
        <v>7672</v>
      </c>
      <c r="AV1515" t="s">
        <v>1910</v>
      </c>
    </row>
    <row r="1516" spans="46:48">
      <c r="AT1516" t="s">
        <v>7673</v>
      </c>
      <c r="AU1516" t="s">
        <v>7674</v>
      </c>
      <c r="AV1516" t="s">
        <v>1910</v>
      </c>
    </row>
    <row r="1517" spans="46:48">
      <c r="AT1517" t="s">
        <v>7675</v>
      </c>
      <c r="AU1517" t="s">
        <v>7676</v>
      </c>
      <c r="AV1517" t="s">
        <v>1910</v>
      </c>
    </row>
    <row r="1518" spans="46:48">
      <c r="AT1518" t="s">
        <v>7677</v>
      </c>
      <c r="AU1518" t="s">
        <v>7678</v>
      </c>
      <c r="AV1518" t="s">
        <v>1910</v>
      </c>
    </row>
    <row r="1519" spans="46:48">
      <c r="AT1519" t="s">
        <v>7679</v>
      </c>
      <c r="AU1519" t="s">
        <v>7680</v>
      </c>
      <c r="AV1519" t="s">
        <v>1910</v>
      </c>
    </row>
    <row r="1520" spans="46:48">
      <c r="AT1520" t="s">
        <v>7681</v>
      </c>
      <c r="AU1520" t="s">
        <v>7682</v>
      </c>
      <c r="AV1520" t="s">
        <v>1910</v>
      </c>
    </row>
    <row r="1521" spans="46:48">
      <c r="AT1521" t="s">
        <v>7683</v>
      </c>
      <c r="AU1521" t="s">
        <v>7684</v>
      </c>
      <c r="AV1521" t="s">
        <v>1910</v>
      </c>
    </row>
    <row r="1522" spans="46:48">
      <c r="AT1522" t="s">
        <v>7685</v>
      </c>
      <c r="AU1522" t="s">
        <v>7686</v>
      </c>
      <c r="AV1522" t="s">
        <v>1910</v>
      </c>
    </row>
    <row r="1523" spans="46:48">
      <c r="AT1523" t="s">
        <v>7687</v>
      </c>
      <c r="AU1523" t="s">
        <v>7688</v>
      </c>
      <c r="AV1523" t="s">
        <v>1910</v>
      </c>
    </row>
    <row r="1524" spans="46:48">
      <c r="AT1524" t="s">
        <v>3457</v>
      </c>
      <c r="AU1524" t="s">
        <v>1910</v>
      </c>
      <c r="AV1524" t="s">
        <v>1910</v>
      </c>
    </row>
    <row r="1525" spans="46:48">
      <c r="AT1525" t="s">
        <v>7689</v>
      </c>
      <c r="AU1525" t="s">
        <v>7690</v>
      </c>
      <c r="AV1525" t="s">
        <v>1911</v>
      </c>
    </row>
    <row r="1526" spans="46:48">
      <c r="AT1526" t="s">
        <v>7691</v>
      </c>
      <c r="AU1526" t="s">
        <v>7692</v>
      </c>
      <c r="AV1526" t="s">
        <v>1911</v>
      </c>
    </row>
    <row r="1527" spans="46:48">
      <c r="AT1527" t="s">
        <v>7693</v>
      </c>
      <c r="AU1527" t="s">
        <v>7694</v>
      </c>
      <c r="AV1527" t="s">
        <v>1911</v>
      </c>
    </row>
    <row r="1528" spans="46:48">
      <c r="AT1528" t="s">
        <v>7695</v>
      </c>
      <c r="AU1528" t="s">
        <v>7696</v>
      </c>
      <c r="AV1528" t="s">
        <v>1911</v>
      </c>
    </row>
    <row r="1529" spans="46:48">
      <c r="AT1529" t="s">
        <v>7697</v>
      </c>
      <c r="AU1529" t="s">
        <v>7698</v>
      </c>
      <c r="AV1529" t="s">
        <v>1911</v>
      </c>
    </row>
    <row r="1530" spans="46:48">
      <c r="AT1530" t="s">
        <v>7699</v>
      </c>
      <c r="AU1530" t="s">
        <v>7700</v>
      </c>
      <c r="AV1530" t="s">
        <v>1911</v>
      </c>
    </row>
    <row r="1531" spans="46:48">
      <c r="AT1531" t="s">
        <v>3464</v>
      </c>
      <c r="AU1531" t="s">
        <v>1911</v>
      </c>
      <c r="AV1531" t="s">
        <v>1911</v>
      </c>
    </row>
    <row r="1532" spans="46:48">
      <c r="AT1532" t="s">
        <v>7701</v>
      </c>
      <c r="AU1532" t="s">
        <v>7702</v>
      </c>
      <c r="AV1532" t="s">
        <v>1912</v>
      </c>
    </row>
    <row r="1533" spans="46:48">
      <c r="AT1533" t="s">
        <v>7703</v>
      </c>
      <c r="AU1533" t="s">
        <v>7704</v>
      </c>
      <c r="AV1533" t="s">
        <v>1912</v>
      </c>
    </row>
    <row r="1534" spans="46:48">
      <c r="AT1534" t="s">
        <v>7705</v>
      </c>
      <c r="AU1534" t="s">
        <v>7706</v>
      </c>
      <c r="AV1534" t="s">
        <v>1912</v>
      </c>
    </row>
    <row r="1535" spans="46:48">
      <c r="AT1535" t="s">
        <v>7707</v>
      </c>
      <c r="AU1535" t="s">
        <v>7708</v>
      </c>
      <c r="AV1535" t="s">
        <v>1912</v>
      </c>
    </row>
    <row r="1536" spans="46:48">
      <c r="AT1536" t="s">
        <v>7709</v>
      </c>
      <c r="AU1536" t="s">
        <v>7710</v>
      </c>
      <c r="AV1536" t="s">
        <v>1912</v>
      </c>
    </row>
    <row r="1537" spans="46:48">
      <c r="AT1537" t="s">
        <v>7711</v>
      </c>
      <c r="AU1537" t="s">
        <v>7712</v>
      </c>
      <c r="AV1537" t="s">
        <v>1912</v>
      </c>
    </row>
    <row r="1538" spans="46:48">
      <c r="AT1538" t="s">
        <v>7713</v>
      </c>
      <c r="AU1538" t="s">
        <v>7714</v>
      </c>
      <c r="AV1538" t="s">
        <v>1912</v>
      </c>
    </row>
    <row r="1539" spans="46:48">
      <c r="AT1539" t="s">
        <v>7715</v>
      </c>
      <c r="AU1539" t="s">
        <v>7716</v>
      </c>
      <c r="AV1539" t="s">
        <v>1912</v>
      </c>
    </row>
    <row r="1540" spans="46:48">
      <c r="AT1540" t="s">
        <v>7717</v>
      </c>
      <c r="AU1540" t="s">
        <v>7718</v>
      </c>
      <c r="AV1540" t="s">
        <v>1912</v>
      </c>
    </row>
    <row r="1541" spans="46:48">
      <c r="AT1541" t="s">
        <v>7719</v>
      </c>
      <c r="AU1541" t="s">
        <v>7720</v>
      </c>
      <c r="AV1541" t="s">
        <v>1913</v>
      </c>
    </row>
    <row r="1542" spans="46:48">
      <c r="AT1542" t="s">
        <v>7721</v>
      </c>
      <c r="AU1542" t="s">
        <v>7722</v>
      </c>
      <c r="AV1542" t="s">
        <v>1913</v>
      </c>
    </row>
    <row r="1543" spans="46:48">
      <c r="AT1543" t="s">
        <v>7723</v>
      </c>
      <c r="AU1543" t="s">
        <v>7724</v>
      </c>
      <c r="AV1543" t="s">
        <v>1913</v>
      </c>
    </row>
    <row r="1544" spans="46:48">
      <c r="AT1544" t="s">
        <v>7725</v>
      </c>
      <c r="AU1544" t="s">
        <v>7726</v>
      </c>
      <c r="AV1544" t="s">
        <v>1913</v>
      </c>
    </row>
    <row r="1545" spans="46:48">
      <c r="AT1545" t="s">
        <v>7727</v>
      </c>
      <c r="AU1545" t="s">
        <v>7728</v>
      </c>
      <c r="AV1545" t="s">
        <v>1913</v>
      </c>
    </row>
    <row r="1546" spans="46:48">
      <c r="AT1546" t="s">
        <v>7729</v>
      </c>
      <c r="AU1546" t="s">
        <v>7730</v>
      </c>
      <c r="AV1546" t="s">
        <v>1913</v>
      </c>
    </row>
    <row r="1547" spans="46:48">
      <c r="AT1547" t="s">
        <v>7731</v>
      </c>
      <c r="AU1547" t="s">
        <v>7732</v>
      </c>
      <c r="AV1547" t="s">
        <v>1913</v>
      </c>
    </row>
    <row r="1548" spans="46:48">
      <c r="AT1548" t="s">
        <v>7733</v>
      </c>
      <c r="AU1548" t="s">
        <v>7734</v>
      </c>
      <c r="AV1548" t="s">
        <v>1913</v>
      </c>
    </row>
    <row r="1549" spans="46:48">
      <c r="AT1549" t="s">
        <v>7735</v>
      </c>
      <c r="AU1549" t="s">
        <v>7736</v>
      </c>
      <c r="AV1549" t="s">
        <v>1913</v>
      </c>
    </row>
    <row r="1550" spans="46:48">
      <c r="AT1550" t="s">
        <v>7737</v>
      </c>
      <c r="AU1550" t="s">
        <v>7738</v>
      </c>
      <c r="AV1550" t="s">
        <v>1913</v>
      </c>
    </row>
    <row r="1551" spans="46:48">
      <c r="AT1551" t="s">
        <v>7739</v>
      </c>
      <c r="AU1551" t="s">
        <v>7740</v>
      </c>
      <c r="AV1551" t="s">
        <v>1913</v>
      </c>
    </row>
    <row r="1552" spans="46:48">
      <c r="AT1552" t="s">
        <v>7741</v>
      </c>
      <c r="AU1552" t="s">
        <v>7742</v>
      </c>
      <c r="AV1552" t="s">
        <v>1913</v>
      </c>
    </row>
    <row r="1553" spans="46:48">
      <c r="AT1553" t="s">
        <v>7743</v>
      </c>
      <c r="AU1553" t="s">
        <v>7744</v>
      </c>
      <c r="AV1553" t="s">
        <v>1913</v>
      </c>
    </row>
    <row r="1554" spans="46:48">
      <c r="AT1554" t="s">
        <v>7745</v>
      </c>
      <c r="AU1554" t="s">
        <v>7720</v>
      </c>
      <c r="AV1554" t="s">
        <v>1913</v>
      </c>
    </row>
    <row r="1555" spans="46:48">
      <c r="AT1555" t="s">
        <v>7746</v>
      </c>
      <c r="AU1555" t="s">
        <v>7747</v>
      </c>
      <c r="AV1555" t="s">
        <v>1913</v>
      </c>
    </row>
    <row r="1556" spans="46:48">
      <c r="AT1556" t="s">
        <v>7748</v>
      </c>
      <c r="AU1556" t="s">
        <v>7749</v>
      </c>
      <c r="AV1556" t="s">
        <v>1913</v>
      </c>
    </row>
    <row r="1557" spans="46:48">
      <c r="AT1557" t="s">
        <v>7750</v>
      </c>
      <c r="AU1557" t="s">
        <v>7751</v>
      </c>
      <c r="AV1557" t="s">
        <v>1913</v>
      </c>
    </row>
    <row r="1558" spans="46:48">
      <c r="AT1558" t="s">
        <v>7752</v>
      </c>
      <c r="AU1558" t="s">
        <v>7753</v>
      </c>
      <c r="AV1558" t="s">
        <v>1913</v>
      </c>
    </row>
    <row r="1559" spans="46:48">
      <c r="AT1559" t="s">
        <v>3478</v>
      </c>
      <c r="AU1559" t="s">
        <v>1913</v>
      </c>
      <c r="AV1559" t="s">
        <v>1913</v>
      </c>
    </row>
    <row r="1560" spans="46:48">
      <c r="AT1560" t="s">
        <v>7754</v>
      </c>
      <c r="AU1560" t="s">
        <v>7755</v>
      </c>
      <c r="AV1560" t="s">
        <v>1914</v>
      </c>
    </row>
    <row r="1561" spans="46:48">
      <c r="AT1561" t="s">
        <v>7756</v>
      </c>
      <c r="AU1561" t="s">
        <v>7757</v>
      </c>
      <c r="AV1561" t="s">
        <v>1914</v>
      </c>
    </row>
    <row r="1562" spans="46:48">
      <c r="AT1562" t="s">
        <v>7758</v>
      </c>
      <c r="AU1562" t="s">
        <v>7759</v>
      </c>
      <c r="AV1562" t="s">
        <v>1914</v>
      </c>
    </row>
    <row r="1563" spans="46:48">
      <c r="AT1563" t="s">
        <v>7760</v>
      </c>
      <c r="AU1563" t="s">
        <v>7761</v>
      </c>
      <c r="AV1563" t="s">
        <v>1914</v>
      </c>
    </row>
    <row r="1564" spans="46:48">
      <c r="AT1564" t="s">
        <v>7762</v>
      </c>
      <c r="AU1564" t="s">
        <v>7763</v>
      </c>
      <c r="AV1564" t="s">
        <v>1914</v>
      </c>
    </row>
    <row r="1565" spans="46:48">
      <c r="AT1565" t="s">
        <v>7764</v>
      </c>
      <c r="AU1565" t="s">
        <v>7765</v>
      </c>
      <c r="AV1565" t="s">
        <v>1914</v>
      </c>
    </row>
    <row r="1566" spans="46:48">
      <c r="AT1566" t="s">
        <v>7766</v>
      </c>
      <c r="AU1566" t="s">
        <v>7767</v>
      </c>
      <c r="AV1566" t="s">
        <v>1914</v>
      </c>
    </row>
    <row r="1567" spans="46:48">
      <c r="AT1567" t="s">
        <v>7768</v>
      </c>
      <c r="AU1567" t="s">
        <v>7769</v>
      </c>
      <c r="AV1567" t="s">
        <v>1914</v>
      </c>
    </row>
    <row r="1568" spans="46:48">
      <c r="AT1568" t="s">
        <v>7770</v>
      </c>
      <c r="AU1568" t="s">
        <v>7771</v>
      </c>
      <c r="AV1568" t="s">
        <v>1914</v>
      </c>
    </row>
    <row r="1569" spans="46:48">
      <c r="AT1569" t="s">
        <v>3485</v>
      </c>
      <c r="AU1569" t="s">
        <v>1914</v>
      </c>
      <c r="AV1569" t="s">
        <v>1914</v>
      </c>
    </row>
    <row r="1570" spans="46:48">
      <c r="AT1570" t="s">
        <v>7772</v>
      </c>
      <c r="AU1570" t="s">
        <v>7773</v>
      </c>
      <c r="AV1570" t="s">
        <v>1915</v>
      </c>
    </row>
    <row r="1571" spans="46:48">
      <c r="AT1571" t="s">
        <v>7774</v>
      </c>
      <c r="AU1571" t="s">
        <v>7775</v>
      </c>
      <c r="AV1571" t="s">
        <v>1915</v>
      </c>
    </row>
    <row r="1572" spans="46:48">
      <c r="AT1572" t="s">
        <v>7776</v>
      </c>
      <c r="AU1572" t="s">
        <v>7777</v>
      </c>
      <c r="AV1572" t="s">
        <v>1915</v>
      </c>
    </row>
    <row r="1573" spans="46:48">
      <c r="AT1573" t="s">
        <v>7778</v>
      </c>
      <c r="AU1573" t="s">
        <v>7779</v>
      </c>
      <c r="AV1573" t="s">
        <v>1915</v>
      </c>
    </row>
    <row r="1574" spans="46:48">
      <c r="AT1574" t="s">
        <v>7780</v>
      </c>
      <c r="AU1574" t="s">
        <v>7781</v>
      </c>
      <c r="AV1574" t="s">
        <v>1915</v>
      </c>
    </row>
    <row r="1575" spans="46:48">
      <c r="AT1575" t="s">
        <v>7782</v>
      </c>
      <c r="AU1575" t="s">
        <v>7783</v>
      </c>
      <c r="AV1575" t="s">
        <v>1915</v>
      </c>
    </row>
    <row r="1576" spans="46:48">
      <c r="AT1576" t="s">
        <v>7784</v>
      </c>
      <c r="AU1576" t="s">
        <v>7785</v>
      </c>
      <c r="AV1576" t="s">
        <v>1915</v>
      </c>
    </row>
    <row r="1577" spans="46:48">
      <c r="AT1577" t="s">
        <v>7786</v>
      </c>
      <c r="AU1577" t="s">
        <v>7787</v>
      </c>
      <c r="AV1577" t="s">
        <v>1915</v>
      </c>
    </row>
    <row r="1578" spans="46:48">
      <c r="AT1578" t="s">
        <v>3492</v>
      </c>
      <c r="AU1578" t="s">
        <v>1915</v>
      </c>
      <c r="AV1578" t="s">
        <v>1915</v>
      </c>
    </row>
    <row r="1579" spans="46:48">
      <c r="AT1579" t="s">
        <v>7788</v>
      </c>
      <c r="AU1579" t="s">
        <v>7789</v>
      </c>
      <c r="AV1579" t="s">
        <v>1916</v>
      </c>
    </row>
    <row r="1580" spans="46:48">
      <c r="AT1580" t="s">
        <v>7790</v>
      </c>
      <c r="AU1580" t="s">
        <v>7791</v>
      </c>
      <c r="AV1580" t="s">
        <v>1916</v>
      </c>
    </row>
    <row r="1581" spans="46:48">
      <c r="AT1581" t="s">
        <v>7792</v>
      </c>
      <c r="AU1581" t="s">
        <v>7793</v>
      </c>
      <c r="AV1581" t="s">
        <v>1916</v>
      </c>
    </row>
    <row r="1582" spans="46:48">
      <c r="AT1582" t="s">
        <v>7794</v>
      </c>
      <c r="AU1582" t="s">
        <v>7795</v>
      </c>
      <c r="AV1582" t="s">
        <v>1916</v>
      </c>
    </row>
    <row r="1583" spans="46:48">
      <c r="AT1583" t="s">
        <v>7796</v>
      </c>
      <c r="AU1583" t="s">
        <v>7797</v>
      </c>
      <c r="AV1583" t="s">
        <v>1916</v>
      </c>
    </row>
    <row r="1584" spans="46:48">
      <c r="AT1584" t="s">
        <v>7798</v>
      </c>
      <c r="AU1584" t="s">
        <v>7799</v>
      </c>
      <c r="AV1584" t="s">
        <v>1916</v>
      </c>
    </row>
    <row r="1585" spans="46:48">
      <c r="AT1585" t="s">
        <v>7800</v>
      </c>
      <c r="AU1585" t="s">
        <v>7801</v>
      </c>
      <c r="AV1585" t="s">
        <v>1916</v>
      </c>
    </row>
    <row r="1586" spans="46:48">
      <c r="AT1586" t="s">
        <v>7802</v>
      </c>
      <c r="AU1586" t="s">
        <v>7803</v>
      </c>
      <c r="AV1586" t="s">
        <v>1916</v>
      </c>
    </row>
    <row r="1587" spans="46:48">
      <c r="AT1587" t="s">
        <v>7804</v>
      </c>
      <c r="AU1587" t="s">
        <v>7805</v>
      </c>
      <c r="AV1587" t="s">
        <v>1916</v>
      </c>
    </row>
    <row r="1588" spans="46:48">
      <c r="AT1588" t="s">
        <v>7806</v>
      </c>
      <c r="AU1588" t="s">
        <v>7807</v>
      </c>
      <c r="AV1588" t="s">
        <v>1916</v>
      </c>
    </row>
    <row r="1589" spans="46:48">
      <c r="AT1589" t="s">
        <v>3499</v>
      </c>
      <c r="AU1589" t="s">
        <v>1916</v>
      </c>
      <c r="AV1589" t="s">
        <v>1916</v>
      </c>
    </row>
    <row r="1590" spans="46:48">
      <c r="AT1590" t="s">
        <v>7808</v>
      </c>
      <c r="AU1590" t="s">
        <v>7809</v>
      </c>
      <c r="AV1590" t="s">
        <v>1917</v>
      </c>
    </row>
    <row r="1591" spans="46:48">
      <c r="AT1591" t="s">
        <v>7810</v>
      </c>
      <c r="AU1591" t="s">
        <v>7811</v>
      </c>
      <c r="AV1591" t="s">
        <v>1917</v>
      </c>
    </row>
    <row r="1592" spans="46:48">
      <c r="AT1592" t="s">
        <v>7812</v>
      </c>
      <c r="AU1592" t="s">
        <v>7813</v>
      </c>
      <c r="AV1592" t="s">
        <v>1917</v>
      </c>
    </row>
    <row r="1593" spans="46:48">
      <c r="AT1593" t="s">
        <v>7814</v>
      </c>
      <c r="AU1593" t="s">
        <v>7815</v>
      </c>
      <c r="AV1593" t="s">
        <v>1917</v>
      </c>
    </row>
    <row r="1594" spans="46:48">
      <c r="AT1594" t="s">
        <v>7816</v>
      </c>
      <c r="AU1594" t="s">
        <v>7817</v>
      </c>
      <c r="AV1594" t="s">
        <v>1917</v>
      </c>
    </row>
    <row r="1595" spans="46:48">
      <c r="AT1595" t="s">
        <v>7818</v>
      </c>
      <c r="AU1595" t="s">
        <v>7819</v>
      </c>
      <c r="AV1595" t="s">
        <v>1917</v>
      </c>
    </row>
    <row r="1596" spans="46:48">
      <c r="AT1596" t="s">
        <v>7820</v>
      </c>
      <c r="AU1596" t="s">
        <v>7821</v>
      </c>
      <c r="AV1596" t="s">
        <v>1917</v>
      </c>
    </row>
    <row r="1597" spans="46:48">
      <c r="AT1597" t="s">
        <v>7822</v>
      </c>
      <c r="AU1597" t="s">
        <v>7823</v>
      </c>
      <c r="AV1597" t="s">
        <v>1917</v>
      </c>
    </row>
    <row r="1598" spans="46:48">
      <c r="AT1598" t="s">
        <v>7824</v>
      </c>
      <c r="AU1598" t="s">
        <v>7825</v>
      </c>
      <c r="AV1598" t="s">
        <v>1917</v>
      </c>
    </row>
    <row r="1599" spans="46:48">
      <c r="AT1599" t="s">
        <v>7826</v>
      </c>
      <c r="AU1599" t="s">
        <v>7827</v>
      </c>
      <c r="AV1599" t="s">
        <v>1917</v>
      </c>
    </row>
    <row r="1600" spans="46:48">
      <c r="AT1600" t="s">
        <v>7828</v>
      </c>
      <c r="AU1600" t="s">
        <v>7829</v>
      </c>
      <c r="AV1600" t="s">
        <v>1917</v>
      </c>
    </row>
    <row r="1601" spans="46:48">
      <c r="AT1601" t="s">
        <v>7830</v>
      </c>
      <c r="AU1601" t="s">
        <v>7831</v>
      </c>
      <c r="AV1601" t="s">
        <v>1917</v>
      </c>
    </row>
    <row r="1602" spans="46:48">
      <c r="AT1602" t="s">
        <v>7832</v>
      </c>
      <c r="AU1602" t="s">
        <v>7833</v>
      </c>
      <c r="AV1602" t="s">
        <v>1917</v>
      </c>
    </row>
    <row r="1603" spans="46:48">
      <c r="AT1603" t="s">
        <v>7834</v>
      </c>
      <c r="AU1603" t="s">
        <v>7835</v>
      </c>
      <c r="AV1603" t="s">
        <v>1917</v>
      </c>
    </row>
    <row r="1604" spans="46:48">
      <c r="AT1604" t="s">
        <v>7836</v>
      </c>
      <c r="AU1604" t="s">
        <v>7837</v>
      </c>
      <c r="AV1604" t="s">
        <v>1917</v>
      </c>
    </row>
    <row r="1605" spans="46:48">
      <c r="AT1605" t="s">
        <v>3505</v>
      </c>
      <c r="AU1605" t="s">
        <v>1917</v>
      </c>
      <c r="AV1605" t="s">
        <v>1917</v>
      </c>
    </row>
    <row r="1606" spans="46:48">
      <c r="AT1606" t="s">
        <v>7838</v>
      </c>
      <c r="AU1606" t="s">
        <v>7839</v>
      </c>
      <c r="AV1606" t="s">
        <v>1918</v>
      </c>
    </row>
    <row r="1607" spans="46:48">
      <c r="AT1607" t="s">
        <v>7840</v>
      </c>
      <c r="AU1607" t="s">
        <v>7841</v>
      </c>
      <c r="AV1607" t="s">
        <v>1918</v>
      </c>
    </row>
    <row r="1608" spans="46:48">
      <c r="AT1608" t="s">
        <v>7842</v>
      </c>
      <c r="AU1608" t="s">
        <v>7843</v>
      </c>
      <c r="AV1608" t="s">
        <v>1918</v>
      </c>
    </row>
    <row r="1609" spans="46:48">
      <c r="AT1609" t="s">
        <v>7844</v>
      </c>
      <c r="AU1609" t="s">
        <v>7845</v>
      </c>
      <c r="AV1609" t="s">
        <v>1918</v>
      </c>
    </row>
    <row r="1610" spans="46:48">
      <c r="AT1610" t="s">
        <v>7846</v>
      </c>
      <c r="AU1610" t="s">
        <v>7847</v>
      </c>
      <c r="AV1610" t="s">
        <v>1918</v>
      </c>
    </row>
    <row r="1611" spans="46:48">
      <c r="AT1611" t="s">
        <v>7848</v>
      </c>
      <c r="AU1611" t="s">
        <v>7849</v>
      </c>
      <c r="AV1611" t="s">
        <v>1918</v>
      </c>
    </row>
    <row r="1612" spans="46:48">
      <c r="AT1612" t="s">
        <v>7850</v>
      </c>
      <c r="AU1612" t="s">
        <v>7851</v>
      </c>
      <c r="AV1612" t="s">
        <v>1918</v>
      </c>
    </row>
    <row r="1613" spans="46:48">
      <c r="AT1613" t="s">
        <v>7852</v>
      </c>
      <c r="AU1613" t="s">
        <v>7853</v>
      </c>
      <c r="AV1613" t="s">
        <v>1918</v>
      </c>
    </row>
    <row r="1614" spans="46:48">
      <c r="AT1614" t="s">
        <v>7854</v>
      </c>
      <c r="AU1614" t="s">
        <v>7855</v>
      </c>
      <c r="AV1614" t="s">
        <v>1918</v>
      </c>
    </row>
    <row r="1615" spans="46:48">
      <c r="AT1615" t="s">
        <v>7856</v>
      </c>
      <c r="AU1615" t="s">
        <v>7857</v>
      </c>
      <c r="AV1615" t="s">
        <v>1918</v>
      </c>
    </row>
    <row r="1616" spans="46:48">
      <c r="AT1616" t="s">
        <v>7858</v>
      </c>
      <c r="AU1616" t="s">
        <v>7859</v>
      </c>
      <c r="AV1616" t="s">
        <v>1918</v>
      </c>
    </row>
    <row r="1617" spans="46:48">
      <c r="AT1617" t="s">
        <v>7860</v>
      </c>
      <c r="AU1617" t="s">
        <v>7861</v>
      </c>
      <c r="AV1617" t="s">
        <v>1918</v>
      </c>
    </row>
    <row r="1618" spans="46:48">
      <c r="AT1618" t="s">
        <v>7862</v>
      </c>
      <c r="AU1618" t="s">
        <v>7863</v>
      </c>
      <c r="AV1618" t="s">
        <v>1918</v>
      </c>
    </row>
    <row r="1619" spans="46:48">
      <c r="AT1619" t="s">
        <v>7864</v>
      </c>
      <c r="AU1619" t="s">
        <v>7865</v>
      </c>
      <c r="AV1619" t="s">
        <v>1918</v>
      </c>
    </row>
    <row r="1620" spans="46:48">
      <c r="AT1620" t="s">
        <v>7866</v>
      </c>
      <c r="AU1620" t="s">
        <v>7867</v>
      </c>
      <c r="AV1620" t="s">
        <v>1918</v>
      </c>
    </row>
    <row r="1621" spans="46:48">
      <c r="AT1621" t="s">
        <v>7868</v>
      </c>
      <c r="AU1621" t="s">
        <v>7869</v>
      </c>
      <c r="AV1621" t="s">
        <v>1918</v>
      </c>
    </row>
    <row r="1622" spans="46:48">
      <c r="AT1622" t="s">
        <v>7870</v>
      </c>
      <c r="AU1622" t="s">
        <v>7871</v>
      </c>
      <c r="AV1622" t="s">
        <v>1918</v>
      </c>
    </row>
    <row r="1623" spans="46:48">
      <c r="AT1623" t="s">
        <v>7872</v>
      </c>
      <c r="AU1623" t="s">
        <v>7873</v>
      </c>
      <c r="AV1623" t="s">
        <v>1918</v>
      </c>
    </row>
    <row r="1624" spans="46:48">
      <c r="AT1624" t="s">
        <v>7874</v>
      </c>
      <c r="AU1624" t="s">
        <v>7875</v>
      </c>
      <c r="AV1624" t="s">
        <v>1918</v>
      </c>
    </row>
    <row r="1625" spans="46:48">
      <c r="AT1625" t="s">
        <v>7876</v>
      </c>
      <c r="AU1625" t="s">
        <v>7877</v>
      </c>
      <c r="AV1625" t="s">
        <v>1918</v>
      </c>
    </row>
    <row r="1626" spans="46:48">
      <c r="AT1626" t="s">
        <v>7878</v>
      </c>
      <c r="AU1626" t="s">
        <v>7879</v>
      </c>
      <c r="AV1626" t="s">
        <v>1918</v>
      </c>
    </row>
    <row r="1627" spans="46:48">
      <c r="AT1627" t="s">
        <v>7880</v>
      </c>
      <c r="AU1627" t="s">
        <v>7881</v>
      </c>
      <c r="AV1627" t="s">
        <v>1918</v>
      </c>
    </row>
    <row r="1628" spans="46:48">
      <c r="AT1628" t="s">
        <v>3513</v>
      </c>
      <c r="AU1628" t="s">
        <v>1918</v>
      </c>
      <c r="AV1628" t="s">
        <v>1918</v>
      </c>
    </row>
    <row r="1629" spans="46:48">
      <c r="AT1629" t="s">
        <v>7882</v>
      </c>
      <c r="AU1629" t="s">
        <v>7883</v>
      </c>
      <c r="AV1629" t="s">
        <v>1919</v>
      </c>
    </row>
    <row r="1630" spans="46:48">
      <c r="AT1630" t="s">
        <v>7884</v>
      </c>
      <c r="AU1630" t="s">
        <v>7885</v>
      </c>
      <c r="AV1630" t="s">
        <v>1919</v>
      </c>
    </row>
    <row r="1631" spans="46:48">
      <c r="AT1631" t="s">
        <v>7886</v>
      </c>
      <c r="AU1631" t="s">
        <v>7887</v>
      </c>
      <c r="AV1631" t="s">
        <v>1919</v>
      </c>
    </row>
    <row r="1632" spans="46:48">
      <c r="AT1632" t="s">
        <v>7888</v>
      </c>
      <c r="AU1632" t="s">
        <v>7889</v>
      </c>
      <c r="AV1632" t="s">
        <v>1919</v>
      </c>
    </row>
    <row r="1633" spans="46:48">
      <c r="AT1633" t="s">
        <v>7890</v>
      </c>
      <c r="AU1633" t="s">
        <v>7891</v>
      </c>
      <c r="AV1633" t="s">
        <v>1919</v>
      </c>
    </row>
    <row r="1634" spans="46:48">
      <c r="AT1634" t="s">
        <v>7892</v>
      </c>
      <c r="AU1634" t="s">
        <v>7893</v>
      </c>
      <c r="AV1634" t="s">
        <v>1919</v>
      </c>
    </row>
    <row r="1635" spans="46:48">
      <c r="AT1635" t="s">
        <v>7894</v>
      </c>
      <c r="AU1635" t="s">
        <v>7895</v>
      </c>
      <c r="AV1635" t="s">
        <v>1919</v>
      </c>
    </row>
    <row r="1636" spans="46:48">
      <c r="AT1636" t="s">
        <v>7896</v>
      </c>
      <c r="AU1636" t="s">
        <v>7897</v>
      </c>
      <c r="AV1636" t="s">
        <v>1919</v>
      </c>
    </row>
    <row r="1637" spans="46:48">
      <c r="AT1637" t="s">
        <v>7898</v>
      </c>
      <c r="AU1637" t="s">
        <v>7899</v>
      </c>
      <c r="AV1637" t="s">
        <v>1919</v>
      </c>
    </row>
    <row r="1638" spans="46:48">
      <c r="AT1638" t="s">
        <v>7900</v>
      </c>
      <c r="AU1638" t="s">
        <v>7901</v>
      </c>
      <c r="AV1638" t="s">
        <v>1919</v>
      </c>
    </row>
    <row r="1639" spans="46:48">
      <c r="AT1639" t="s">
        <v>7902</v>
      </c>
      <c r="AU1639" t="s">
        <v>7903</v>
      </c>
      <c r="AV1639" t="s">
        <v>1919</v>
      </c>
    </row>
    <row r="1640" spans="46:48">
      <c r="AT1640" t="s">
        <v>3521</v>
      </c>
      <c r="AU1640" t="s">
        <v>1919</v>
      </c>
      <c r="AV1640" t="s">
        <v>1919</v>
      </c>
    </row>
    <row r="1641" spans="46:48">
      <c r="AT1641" t="s">
        <v>7904</v>
      </c>
      <c r="AU1641" t="s">
        <v>7905</v>
      </c>
      <c r="AV1641" t="s">
        <v>1920</v>
      </c>
    </row>
    <row r="1642" spans="46:48">
      <c r="AT1642" t="s">
        <v>7906</v>
      </c>
      <c r="AU1642" t="s">
        <v>7907</v>
      </c>
      <c r="AV1642" t="s">
        <v>1920</v>
      </c>
    </row>
    <row r="1643" spans="46:48">
      <c r="AT1643" t="s">
        <v>7908</v>
      </c>
      <c r="AU1643" t="s">
        <v>7909</v>
      </c>
      <c r="AV1643" t="s">
        <v>1920</v>
      </c>
    </row>
    <row r="1644" spans="46:48">
      <c r="AT1644" t="s">
        <v>7910</v>
      </c>
      <c r="AU1644" t="s">
        <v>7911</v>
      </c>
      <c r="AV1644" t="s">
        <v>1920</v>
      </c>
    </row>
    <row r="1645" spans="46:48">
      <c r="AT1645" t="s">
        <v>7912</v>
      </c>
      <c r="AU1645" t="s">
        <v>7913</v>
      </c>
      <c r="AV1645" t="s">
        <v>1920</v>
      </c>
    </row>
    <row r="1646" spans="46:48">
      <c r="AT1646" t="s">
        <v>7914</v>
      </c>
      <c r="AU1646" t="s">
        <v>7915</v>
      </c>
      <c r="AV1646" t="s">
        <v>1920</v>
      </c>
    </row>
    <row r="1647" spans="46:48">
      <c r="AT1647" t="s">
        <v>7916</v>
      </c>
      <c r="AU1647" t="s">
        <v>7917</v>
      </c>
      <c r="AV1647" t="s">
        <v>1920</v>
      </c>
    </row>
    <row r="1648" spans="46:48">
      <c r="AT1648" t="s">
        <v>7918</v>
      </c>
      <c r="AU1648" t="s">
        <v>7919</v>
      </c>
      <c r="AV1648" t="s">
        <v>1920</v>
      </c>
    </row>
    <row r="1649" spans="46:48">
      <c r="AT1649" t="s">
        <v>7920</v>
      </c>
      <c r="AU1649" t="s">
        <v>7921</v>
      </c>
      <c r="AV1649" t="s">
        <v>1920</v>
      </c>
    </row>
    <row r="1650" spans="46:48">
      <c r="AT1650" t="s">
        <v>7922</v>
      </c>
      <c r="AU1650" t="s">
        <v>7923</v>
      </c>
      <c r="AV1650" t="s">
        <v>1920</v>
      </c>
    </row>
    <row r="1651" spans="46:48">
      <c r="AT1651" t="s">
        <v>3528</v>
      </c>
      <c r="AU1651" t="s">
        <v>1920</v>
      </c>
      <c r="AV1651" t="s">
        <v>1920</v>
      </c>
    </row>
    <row r="1652" spans="46:48">
      <c r="AT1652" t="s">
        <v>7924</v>
      </c>
      <c r="AU1652" t="s">
        <v>7925</v>
      </c>
      <c r="AV1652" t="s">
        <v>1921</v>
      </c>
    </row>
    <row r="1653" spans="46:48">
      <c r="AT1653" t="s">
        <v>7926</v>
      </c>
      <c r="AU1653" t="s">
        <v>7927</v>
      </c>
      <c r="AV1653" t="s">
        <v>1921</v>
      </c>
    </row>
    <row r="1654" spans="46:48">
      <c r="AT1654" t="s">
        <v>7928</v>
      </c>
      <c r="AU1654" t="s">
        <v>7929</v>
      </c>
      <c r="AV1654" t="s">
        <v>1921</v>
      </c>
    </row>
    <row r="1655" spans="46:48">
      <c r="AT1655" t="s">
        <v>7930</v>
      </c>
      <c r="AU1655" t="s">
        <v>7931</v>
      </c>
      <c r="AV1655" t="s">
        <v>1921</v>
      </c>
    </row>
    <row r="1656" spans="46:48">
      <c r="AT1656" t="s">
        <v>7932</v>
      </c>
      <c r="AU1656" t="s">
        <v>7933</v>
      </c>
      <c r="AV1656" t="s">
        <v>1921</v>
      </c>
    </row>
    <row r="1657" spans="46:48">
      <c r="AT1657" t="s">
        <v>7934</v>
      </c>
      <c r="AU1657" t="s">
        <v>7935</v>
      </c>
      <c r="AV1657" t="s">
        <v>1921</v>
      </c>
    </row>
    <row r="1658" spans="46:48">
      <c r="AT1658" t="s">
        <v>7936</v>
      </c>
      <c r="AU1658" t="s">
        <v>1921</v>
      </c>
      <c r="AV1658" t="s">
        <v>1921</v>
      </c>
    </row>
    <row r="1659" spans="46:48">
      <c r="AT1659" t="s">
        <v>7937</v>
      </c>
      <c r="AU1659" t="s">
        <v>7938</v>
      </c>
      <c r="AV1659" t="s">
        <v>1921</v>
      </c>
    </row>
    <row r="1660" spans="46:48">
      <c r="AT1660" t="s">
        <v>7939</v>
      </c>
      <c r="AU1660" t="s">
        <v>7940</v>
      </c>
      <c r="AV1660" t="s">
        <v>1921</v>
      </c>
    </row>
    <row r="1661" spans="46:48">
      <c r="AT1661" t="s">
        <v>7941</v>
      </c>
      <c r="AU1661" t="s">
        <v>7942</v>
      </c>
      <c r="AV1661" t="s">
        <v>1921</v>
      </c>
    </row>
    <row r="1662" spans="46:48">
      <c r="AT1662" t="s">
        <v>7943</v>
      </c>
      <c r="AU1662" t="s">
        <v>7944</v>
      </c>
      <c r="AV1662" t="s">
        <v>1921</v>
      </c>
    </row>
    <row r="1663" spans="46:48">
      <c r="AT1663" t="s">
        <v>7945</v>
      </c>
      <c r="AU1663" t="s">
        <v>7946</v>
      </c>
      <c r="AV1663" t="s">
        <v>1921</v>
      </c>
    </row>
    <row r="1664" spans="46:48">
      <c r="AT1664" t="s">
        <v>3535</v>
      </c>
      <c r="AU1664" t="s">
        <v>1921</v>
      </c>
      <c r="AV1664" t="s">
        <v>1921</v>
      </c>
    </row>
    <row r="1665" spans="46:48">
      <c r="AT1665" t="s">
        <v>7947</v>
      </c>
      <c r="AU1665" t="s">
        <v>7948</v>
      </c>
      <c r="AV1665" t="s">
        <v>1922</v>
      </c>
    </row>
    <row r="1666" spans="46:48">
      <c r="AT1666" t="s">
        <v>7949</v>
      </c>
      <c r="AU1666" t="s">
        <v>7950</v>
      </c>
      <c r="AV1666" t="s">
        <v>1922</v>
      </c>
    </row>
    <row r="1667" spans="46:48">
      <c r="AT1667" t="s">
        <v>7951</v>
      </c>
      <c r="AU1667" t="s">
        <v>7952</v>
      </c>
      <c r="AV1667" t="s">
        <v>1922</v>
      </c>
    </row>
    <row r="1668" spans="46:48">
      <c r="AT1668" t="s">
        <v>7953</v>
      </c>
      <c r="AU1668" t="s">
        <v>7954</v>
      </c>
      <c r="AV1668" t="s">
        <v>1922</v>
      </c>
    </row>
    <row r="1669" spans="46:48">
      <c r="AT1669" t="s">
        <v>7955</v>
      </c>
      <c r="AU1669" t="s">
        <v>7956</v>
      </c>
      <c r="AV1669" t="s">
        <v>1922</v>
      </c>
    </row>
    <row r="1670" spans="46:48">
      <c r="AT1670" t="s">
        <v>7957</v>
      </c>
      <c r="AU1670" t="s">
        <v>7958</v>
      </c>
      <c r="AV1670" t="s">
        <v>1922</v>
      </c>
    </row>
    <row r="1671" spans="46:48">
      <c r="AT1671" t="s">
        <v>3558</v>
      </c>
      <c r="AU1671" t="s">
        <v>1922</v>
      </c>
      <c r="AV1671" t="s">
        <v>1922</v>
      </c>
    </row>
    <row r="1672" spans="46:48">
      <c r="AT1672" t="s">
        <v>7959</v>
      </c>
      <c r="AU1672" t="s">
        <v>7960</v>
      </c>
      <c r="AV1672" t="s">
        <v>1923</v>
      </c>
    </row>
    <row r="1673" spans="46:48">
      <c r="AT1673" t="s">
        <v>7961</v>
      </c>
      <c r="AU1673" t="s">
        <v>7962</v>
      </c>
      <c r="AV1673" t="s">
        <v>1923</v>
      </c>
    </row>
    <row r="1674" spans="46:48">
      <c r="AT1674" t="s">
        <v>7963</v>
      </c>
      <c r="AU1674" t="s">
        <v>7964</v>
      </c>
      <c r="AV1674" t="s">
        <v>1923</v>
      </c>
    </row>
    <row r="1675" spans="46:48">
      <c r="AT1675" t="s">
        <v>3565</v>
      </c>
      <c r="AU1675" t="s">
        <v>1923</v>
      </c>
      <c r="AV1675" t="s">
        <v>1923</v>
      </c>
    </row>
    <row r="1676" spans="46:48">
      <c r="AT1676" t="s">
        <v>7965</v>
      </c>
      <c r="AU1676" t="s">
        <v>7966</v>
      </c>
      <c r="AV1676" t="s">
        <v>1924</v>
      </c>
    </row>
    <row r="1677" spans="46:48">
      <c r="AT1677" t="s">
        <v>7967</v>
      </c>
      <c r="AU1677" t="s">
        <v>7968</v>
      </c>
      <c r="AV1677" t="s">
        <v>1924</v>
      </c>
    </row>
    <row r="1678" spans="46:48">
      <c r="AT1678" t="s">
        <v>7969</v>
      </c>
      <c r="AU1678" t="s">
        <v>7970</v>
      </c>
      <c r="AV1678" t="s">
        <v>1924</v>
      </c>
    </row>
    <row r="1679" spans="46:48">
      <c r="AT1679" t="s">
        <v>7971</v>
      </c>
      <c r="AU1679" t="s">
        <v>7972</v>
      </c>
      <c r="AV1679" t="s">
        <v>1924</v>
      </c>
    </row>
    <row r="1680" spans="46:48">
      <c r="AT1680" t="s">
        <v>7973</v>
      </c>
      <c r="AU1680" t="s">
        <v>7974</v>
      </c>
      <c r="AV1680" t="s">
        <v>1924</v>
      </c>
    </row>
    <row r="1681" spans="46:48">
      <c r="AT1681" t="s">
        <v>7975</v>
      </c>
      <c r="AU1681" t="s">
        <v>7976</v>
      </c>
      <c r="AV1681" t="s">
        <v>1924</v>
      </c>
    </row>
    <row r="1682" spans="46:48">
      <c r="AT1682" t="s">
        <v>7977</v>
      </c>
      <c r="AU1682" t="s">
        <v>7978</v>
      </c>
      <c r="AV1682" t="s">
        <v>1924</v>
      </c>
    </row>
    <row r="1683" spans="46:48">
      <c r="AT1683" t="s">
        <v>7979</v>
      </c>
      <c r="AU1683" t="s">
        <v>7980</v>
      </c>
      <c r="AV1683" t="s">
        <v>1924</v>
      </c>
    </row>
    <row r="1684" spans="46:48">
      <c r="AT1684" t="s">
        <v>7981</v>
      </c>
      <c r="AU1684" t="s">
        <v>7982</v>
      </c>
      <c r="AV1684" t="s">
        <v>1924</v>
      </c>
    </row>
    <row r="1685" spans="46:48">
      <c r="AT1685" t="s">
        <v>7983</v>
      </c>
      <c r="AU1685" t="s">
        <v>7984</v>
      </c>
      <c r="AV1685" t="s">
        <v>1924</v>
      </c>
    </row>
    <row r="1686" spans="46:48">
      <c r="AT1686" t="s">
        <v>7985</v>
      </c>
      <c r="AU1686" t="s">
        <v>7986</v>
      </c>
      <c r="AV1686" t="s">
        <v>1924</v>
      </c>
    </row>
    <row r="1687" spans="46:48">
      <c r="AT1687" t="s">
        <v>7987</v>
      </c>
      <c r="AU1687" t="s">
        <v>7988</v>
      </c>
      <c r="AV1687" t="s">
        <v>1924</v>
      </c>
    </row>
    <row r="1688" spans="46:48">
      <c r="AT1688" t="s">
        <v>7989</v>
      </c>
      <c r="AU1688" t="s">
        <v>7990</v>
      </c>
      <c r="AV1688" t="s">
        <v>1924</v>
      </c>
    </row>
    <row r="1689" spans="46:48">
      <c r="AT1689" t="s">
        <v>7991</v>
      </c>
      <c r="AU1689" t="s">
        <v>7992</v>
      </c>
      <c r="AV1689" t="s">
        <v>1924</v>
      </c>
    </row>
    <row r="1690" spans="46:48">
      <c r="AT1690" t="s">
        <v>7993</v>
      </c>
      <c r="AU1690" t="s">
        <v>7994</v>
      </c>
      <c r="AV1690" t="s">
        <v>1924</v>
      </c>
    </row>
    <row r="1691" spans="46:48">
      <c r="AT1691" t="s">
        <v>7995</v>
      </c>
      <c r="AU1691" t="s">
        <v>7996</v>
      </c>
      <c r="AV1691" t="s">
        <v>1924</v>
      </c>
    </row>
    <row r="1692" spans="46:48">
      <c r="AT1692" t="s">
        <v>3571</v>
      </c>
      <c r="AU1692" t="s">
        <v>1924</v>
      </c>
      <c r="AV1692" t="s">
        <v>1924</v>
      </c>
    </row>
    <row r="1693" spans="46:48">
      <c r="AT1693" t="s">
        <v>7997</v>
      </c>
      <c r="AU1693" t="s">
        <v>7998</v>
      </c>
      <c r="AV1693" t="s">
        <v>1925</v>
      </c>
    </row>
    <row r="1694" spans="46:48">
      <c r="AT1694" t="s">
        <v>7999</v>
      </c>
      <c r="AU1694" t="s">
        <v>8000</v>
      </c>
      <c r="AV1694" t="s">
        <v>1925</v>
      </c>
    </row>
    <row r="1695" spans="46:48">
      <c r="AT1695" t="s">
        <v>8001</v>
      </c>
      <c r="AU1695" t="s">
        <v>8002</v>
      </c>
      <c r="AV1695" t="s">
        <v>1925</v>
      </c>
    </row>
    <row r="1696" spans="46:48">
      <c r="AT1696" t="s">
        <v>8003</v>
      </c>
      <c r="AU1696" t="s">
        <v>8004</v>
      </c>
      <c r="AV1696" t="s">
        <v>1925</v>
      </c>
    </row>
    <row r="1697" spans="46:48">
      <c r="AT1697" t="s">
        <v>8005</v>
      </c>
      <c r="AU1697" t="s">
        <v>8006</v>
      </c>
      <c r="AV1697" t="s">
        <v>1925</v>
      </c>
    </row>
    <row r="1698" spans="46:48">
      <c r="AT1698" t="s">
        <v>8007</v>
      </c>
      <c r="AU1698" t="s">
        <v>8008</v>
      </c>
      <c r="AV1698" t="s">
        <v>1925</v>
      </c>
    </row>
    <row r="1699" spans="46:48">
      <c r="AT1699" t="s">
        <v>8009</v>
      </c>
      <c r="AU1699" t="s">
        <v>8010</v>
      </c>
      <c r="AV1699" t="s">
        <v>1925</v>
      </c>
    </row>
    <row r="1700" spans="46:48">
      <c r="AT1700" t="s">
        <v>8011</v>
      </c>
      <c r="AU1700" t="s">
        <v>8012</v>
      </c>
      <c r="AV1700" t="s">
        <v>1925</v>
      </c>
    </row>
    <row r="1701" spans="46:48">
      <c r="AT1701" t="s">
        <v>8013</v>
      </c>
      <c r="AU1701" t="s">
        <v>8014</v>
      </c>
      <c r="AV1701" t="s">
        <v>1925</v>
      </c>
    </row>
    <row r="1702" spans="46:48">
      <c r="AT1702" t="s">
        <v>8015</v>
      </c>
      <c r="AU1702" t="s">
        <v>8016</v>
      </c>
      <c r="AV1702" t="s">
        <v>1925</v>
      </c>
    </row>
    <row r="1703" spans="46:48">
      <c r="AT1703" t="s">
        <v>8017</v>
      </c>
      <c r="AU1703" t="s">
        <v>8018</v>
      </c>
      <c r="AV1703" t="s">
        <v>1925</v>
      </c>
    </row>
    <row r="1704" spans="46:48">
      <c r="AT1704" t="s">
        <v>8019</v>
      </c>
      <c r="AU1704" t="s">
        <v>8020</v>
      </c>
      <c r="AV1704" t="s">
        <v>1925</v>
      </c>
    </row>
    <row r="1705" spans="46:48">
      <c r="AT1705" t="s">
        <v>8021</v>
      </c>
      <c r="AU1705" t="s">
        <v>8022</v>
      </c>
      <c r="AV1705" t="s">
        <v>1925</v>
      </c>
    </row>
    <row r="1706" spans="46:48">
      <c r="AT1706" t="s">
        <v>8023</v>
      </c>
      <c r="AU1706" t="s">
        <v>8024</v>
      </c>
      <c r="AV1706" t="s">
        <v>1925</v>
      </c>
    </row>
    <row r="1707" spans="46:48">
      <c r="AT1707" t="s">
        <v>8025</v>
      </c>
      <c r="AU1707" t="s">
        <v>8026</v>
      </c>
      <c r="AV1707" t="s">
        <v>1925</v>
      </c>
    </row>
    <row r="1708" spans="46:48">
      <c r="AT1708" t="s">
        <v>8027</v>
      </c>
      <c r="AU1708" t="s">
        <v>8028</v>
      </c>
      <c r="AV1708" t="s">
        <v>1925</v>
      </c>
    </row>
    <row r="1709" spans="46:48">
      <c r="AT1709" t="s">
        <v>8029</v>
      </c>
      <c r="AU1709" t="s">
        <v>8030</v>
      </c>
      <c r="AV1709" t="s">
        <v>1925</v>
      </c>
    </row>
    <row r="1710" spans="46:48">
      <c r="AT1710" t="s">
        <v>8031</v>
      </c>
      <c r="AU1710" t="s">
        <v>8032</v>
      </c>
      <c r="AV1710" t="s">
        <v>1925</v>
      </c>
    </row>
    <row r="1711" spans="46:48">
      <c r="AT1711" t="s">
        <v>8033</v>
      </c>
      <c r="AU1711" t="s">
        <v>8034</v>
      </c>
      <c r="AV1711" t="s">
        <v>1925</v>
      </c>
    </row>
    <row r="1712" spans="46:48">
      <c r="AT1712" t="s">
        <v>8035</v>
      </c>
      <c r="AU1712" t="s">
        <v>8036</v>
      </c>
      <c r="AV1712" t="s">
        <v>1925</v>
      </c>
    </row>
    <row r="1713" spans="46:48">
      <c r="AT1713" t="s">
        <v>8037</v>
      </c>
      <c r="AU1713" t="s">
        <v>8038</v>
      </c>
      <c r="AV1713" t="s">
        <v>1925</v>
      </c>
    </row>
    <row r="1714" spans="46:48">
      <c r="AT1714" t="s">
        <v>3578</v>
      </c>
      <c r="AU1714" t="s">
        <v>1925</v>
      </c>
      <c r="AV1714" t="s">
        <v>1925</v>
      </c>
    </row>
    <row r="1715" spans="46:48">
      <c r="AT1715" t="s">
        <v>8039</v>
      </c>
      <c r="AU1715" t="s">
        <v>8040</v>
      </c>
      <c r="AV1715" t="s">
        <v>1926</v>
      </c>
    </row>
    <row r="1716" spans="46:48">
      <c r="AT1716" t="s">
        <v>8041</v>
      </c>
      <c r="AU1716" t="s">
        <v>8042</v>
      </c>
      <c r="AV1716" t="s">
        <v>1926</v>
      </c>
    </row>
    <row r="1717" spans="46:48">
      <c r="AT1717" t="s">
        <v>8043</v>
      </c>
      <c r="AU1717" t="s">
        <v>8044</v>
      </c>
      <c r="AV1717" t="s">
        <v>1926</v>
      </c>
    </row>
    <row r="1718" spans="46:48">
      <c r="AT1718" t="s">
        <v>8045</v>
      </c>
      <c r="AU1718" t="s">
        <v>8046</v>
      </c>
      <c r="AV1718" t="s">
        <v>1926</v>
      </c>
    </row>
    <row r="1719" spans="46:48">
      <c r="AT1719" t="s">
        <v>8047</v>
      </c>
      <c r="AU1719" t="s">
        <v>8048</v>
      </c>
      <c r="AV1719" t="s">
        <v>1926</v>
      </c>
    </row>
    <row r="1720" spans="46:48">
      <c r="AT1720" t="s">
        <v>8049</v>
      </c>
      <c r="AU1720" t="s">
        <v>8050</v>
      </c>
      <c r="AV1720" t="s">
        <v>1926</v>
      </c>
    </row>
    <row r="1721" spans="46:48">
      <c r="AT1721" t="s">
        <v>8051</v>
      </c>
      <c r="AU1721" t="s">
        <v>8052</v>
      </c>
      <c r="AV1721" t="s">
        <v>1926</v>
      </c>
    </row>
    <row r="1722" spans="46:48">
      <c r="AT1722" t="s">
        <v>8053</v>
      </c>
      <c r="AU1722" t="s">
        <v>8054</v>
      </c>
      <c r="AV1722" t="s">
        <v>1926</v>
      </c>
    </row>
    <row r="1723" spans="46:48">
      <c r="AT1723" t="s">
        <v>8055</v>
      </c>
      <c r="AU1723" t="s">
        <v>8056</v>
      </c>
      <c r="AV1723" t="s">
        <v>1926</v>
      </c>
    </row>
    <row r="1724" spans="46:48">
      <c r="AT1724" t="s">
        <v>8057</v>
      </c>
      <c r="AU1724" t="s">
        <v>8058</v>
      </c>
      <c r="AV1724" t="s">
        <v>1926</v>
      </c>
    </row>
    <row r="1725" spans="46:48">
      <c r="AT1725" t="s">
        <v>8059</v>
      </c>
      <c r="AU1725" t="s">
        <v>8060</v>
      </c>
      <c r="AV1725" t="s">
        <v>1926</v>
      </c>
    </row>
    <row r="1726" spans="46:48">
      <c r="AT1726" t="s">
        <v>3585</v>
      </c>
      <c r="AU1726" t="s">
        <v>1926</v>
      </c>
      <c r="AV1726" t="s">
        <v>1926</v>
      </c>
    </row>
    <row r="1727" spans="46:48">
      <c r="AT1727" t="s">
        <v>8061</v>
      </c>
      <c r="AU1727" t="s">
        <v>8062</v>
      </c>
      <c r="AV1727" t="s">
        <v>1927</v>
      </c>
    </row>
    <row r="1728" spans="46:48">
      <c r="AT1728" t="s">
        <v>8063</v>
      </c>
      <c r="AU1728" t="s">
        <v>8064</v>
      </c>
      <c r="AV1728" t="s">
        <v>1927</v>
      </c>
    </row>
    <row r="1729" spans="46:48">
      <c r="AT1729" t="s">
        <v>8065</v>
      </c>
      <c r="AU1729" t="s">
        <v>8066</v>
      </c>
      <c r="AV1729" t="s">
        <v>1927</v>
      </c>
    </row>
    <row r="1730" spans="46:48">
      <c r="AT1730" t="s">
        <v>8067</v>
      </c>
      <c r="AU1730" t="s">
        <v>8068</v>
      </c>
      <c r="AV1730" t="s">
        <v>1927</v>
      </c>
    </row>
    <row r="1731" spans="46:48">
      <c r="AT1731" t="s">
        <v>8069</v>
      </c>
      <c r="AU1731" t="s">
        <v>8070</v>
      </c>
      <c r="AV1731" t="s">
        <v>1927</v>
      </c>
    </row>
    <row r="1732" spans="46:48">
      <c r="AT1732" t="s">
        <v>8071</v>
      </c>
      <c r="AU1732" t="s">
        <v>8072</v>
      </c>
      <c r="AV1732" t="s">
        <v>1927</v>
      </c>
    </row>
    <row r="1733" spans="46:48">
      <c r="AT1733" t="s">
        <v>8073</v>
      </c>
      <c r="AU1733" t="s">
        <v>8074</v>
      </c>
      <c r="AV1733" t="s">
        <v>1927</v>
      </c>
    </row>
    <row r="1734" spans="46:48">
      <c r="AT1734" t="s">
        <v>8075</v>
      </c>
      <c r="AU1734" t="s">
        <v>8076</v>
      </c>
      <c r="AV1734" t="s">
        <v>1927</v>
      </c>
    </row>
    <row r="1735" spans="46:48">
      <c r="AT1735" t="s">
        <v>8077</v>
      </c>
      <c r="AU1735" t="s">
        <v>8078</v>
      </c>
      <c r="AV1735" t="s">
        <v>1927</v>
      </c>
    </row>
    <row r="1736" spans="46:48">
      <c r="AT1736" t="s">
        <v>8079</v>
      </c>
      <c r="AU1736" t="s">
        <v>8080</v>
      </c>
      <c r="AV1736" t="s">
        <v>1927</v>
      </c>
    </row>
    <row r="1737" spans="46:48">
      <c r="AT1737" t="s">
        <v>8081</v>
      </c>
      <c r="AU1737" t="s">
        <v>8082</v>
      </c>
      <c r="AV1737" t="s">
        <v>1927</v>
      </c>
    </row>
    <row r="1738" spans="46:48">
      <c r="AT1738" t="s">
        <v>8083</v>
      </c>
      <c r="AU1738" t="s">
        <v>8084</v>
      </c>
      <c r="AV1738" t="s">
        <v>1927</v>
      </c>
    </row>
    <row r="1739" spans="46:48">
      <c r="AT1739" t="s">
        <v>8085</v>
      </c>
      <c r="AU1739" t="s">
        <v>8086</v>
      </c>
      <c r="AV1739" t="s">
        <v>1927</v>
      </c>
    </row>
    <row r="1740" spans="46:48">
      <c r="AT1740" t="s">
        <v>8087</v>
      </c>
      <c r="AU1740" t="s">
        <v>8088</v>
      </c>
      <c r="AV1740" t="s">
        <v>1927</v>
      </c>
    </row>
    <row r="1741" spans="46:48">
      <c r="AT1741" t="s">
        <v>8089</v>
      </c>
      <c r="AU1741" t="s">
        <v>8090</v>
      </c>
      <c r="AV1741" t="s">
        <v>1927</v>
      </c>
    </row>
    <row r="1742" spans="46:48">
      <c r="AT1742" t="s">
        <v>8091</v>
      </c>
      <c r="AU1742" t="s">
        <v>8092</v>
      </c>
      <c r="AV1742" t="s">
        <v>1927</v>
      </c>
    </row>
    <row r="1743" spans="46:48">
      <c r="AT1743" t="s">
        <v>8093</v>
      </c>
      <c r="AU1743" t="s">
        <v>8094</v>
      </c>
      <c r="AV1743" t="s">
        <v>1927</v>
      </c>
    </row>
    <row r="1744" spans="46:48">
      <c r="AT1744" t="s">
        <v>8095</v>
      </c>
      <c r="AU1744" t="s">
        <v>8096</v>
      </c>
      <c r="AV1744" t="s">
        <v>1927</v>
      </c>
    </row>
    <row r="1745" spans="46:48">
      <c r="AT1745" t="s">
        <v>8097</v>
      </c>
      <c r="AU1745" t="s">
        <v>8098</v>
      </c>
      <c r="AV1745" t="s">
        <v>1927</v>
      </c>
    </row>
    <row r="1746" spans="46:48">
      <c r="AT1746" t="s">
        <v>8099</v>
      </c>
      <c r="AU1746" t="s">
        <v>8100</v>
      </c>
      <c r="AV1746" t="s">
        <v>1927</v>
      </c>
    </row>
    <row r="1747" spans="46:48">
      <c r="AT1747" t="s">
        <v>8101</v>
      </c>
      <c r="AU1747" t="s">
        <v>8102</v>
      </c>
      <c r="AV1747" t="s">
        <v>1927</v>
      </c>
    </row>
    <row r="1748" spans="46:48">
      <c r="AT1748" t="s">
        <v>8103</v>
      </c>
      <c r="AU1748" t="s">
        <v>8104</v>
      </c>
      <c r="AV1748" t="s">
        <v>1927</v>
      </c>
    </row>
    <row r="1749" spans="46:48">
      <c r="AT1749" t="s">
        <v>8105</v>
      </c>
      <c r="AU1749" t="s">
        <v>8106</v>
      </c>
      <c r="AV1749" t="s">
        <v>1927</v>
      </c>
    </row>
    <row r="1750" spans="46:48">
      <c r="AT1750" t="s">
        <v>8107</v>
      </c>
      <c r="AU1750" t="s">
        <v>8108</v>
      </c>
      <c r="AV1750" t="s">
        <v>1927</v>
      </c>
    </row>
    <row r="1751" spans="46:48">
      <c r="AT1751" t="s">
        <v>8109</v>
      </c>
      <c r="AU1751" t="s">
        <v>8110</v>
      </c>
      <c r="AV1751" t="s">
        <v>1927</v>
      </c>
    </row>
    <row r="1752" spans="46:48">
      <c r="AT1752" t="s">
        <v>8111</v>
      </c>
      <c r="AU1752" t="s">
        <v>8112</v>
      </c>
      <c r="AV1752" t="s">
        <v>1927</v>
      </c>
    </row>
    <row r="1753" spans="46:48">
      <c r="AT1753" t="s">
        <v>8113</v>
      </c>
      <c r="AU1753" t="s">
        <v>8114</v>
      </c>
      <c r="AV1753" t="s">
        <v>1927</v>
      </c>
    </row>
    <row r="1754" spans="46:48">
      <c r="AT1754" t="s">
        <v>8115</v>
      </c>
      <c r="AU1754" t="s">
        <v>8116</v>
      </c>
      <c r="AV1754" t="s">
        <v>1927</v>
      </c>
    </row>
    <row r="1755" spans="46:48">
      <c r="AT1755" t="s">
        <v>8117</v>
      </c>
      <c r="AU1755" t="s">
        <v>8118</v>
      </c>
      <c r="AV1755" t="s">
        <v>1927</v>
      </c>
    </row>
    <row r="1756" spans="46:48">
      <c r="AT1756" t="s">
        <v>8119</v>
      </c>
      <c r="AU1756" t="s">
        <v>8120</v>
      </c>
      <c r="AV1756" t="s">
        <v>1927</v>
      </c>
    </row>
    <row r="1757" spans="46:48">
      <c r="AT1757" t="s">
        <v>8121</v>
      </c>
      <c r="AU1757" t="s">
        <v>8122</v>
      </c>
      <c r="AV1757" t="s">
        <v>1927</v>
      </c>
    </row>
    <row r="1758" spans="46:48">
      <c r="AT1758" t="s">
        <v>8123</v>
      </c>
      <c r="AU1758" t="s">
        <v>8124</v>
      </c>
      <c r="AV1758" t="s">
        <v>1927</v>
      </c>
    </row>
    <row r="1759" spans="46:48">
      <c r="AT1759" t="s">
        <v>8125</v>
      </c>
      <c r="AU1759" t="s">
        <v>8126</v>
      </c>
      <c r="AV1759" t="s">
        <v>1927</v>
      </c>
    </row>
    <row r="1760" spans="46:48">
      <c r="AT1760" t="s">
        <v>8127</v>
      </c>
      <c r="AU1760" t="s">
        <v>8128</v>
      </c>
      <c r="AV1760" t="s">
        <v>1927</v>
      </c>
    </row>
    <row r="1761" spans="46:48">
      <c r="AT1761" t="s">
        <v>8129</v>
      </c>
      <c r="AU1761" t="s">
        <v>8130</v>
      </c>
      <c r="AV1761" t="s">
        <v>1927</v>
      </c>
    </row>
    <row r="1762" spans="46:48">
      <c r="AT1762" t="s">
        <v>8131</v>
      </c>
      <c r="AU1762" t="s">
        <v>8132</v>
      </c>
      <c r="AV1762" t="s">
        <v>1927</v>
      </c>
    </row>
    <row r="1763" spans="46:48">
      <c r="AT1763" t="s">
        <v>8133</v>
      </c>
      <c r="AU1763" t="s">
        <v>8134</v>
      </c>
      <c r="AV1763" t="s">
        <v>1927</v>
      </c>
    </row>
    <row r="1764" spans="46:48">
      <c r="AT1764" t="s">
        <v>8135</v>
      </c>
      <c r="AU1764" t="s">
        <v>8136</v>
      </c>
      <c r="AV1764" t="s">
        <v>1927</v>
      </c>
    </row>
    <row r="1765" spans="46:48">
      <c r="AT1765" t="s">
        <v>8137</v>
      </c>
      <c r="AU1765" t="s">
        <v>8138</v>
      </c>
      <c r="AV1765" t="s">
        <v>1927</v>
      </c>
    </row>
    <row r="1766" spans="46:48">
      <c r="AT1766" t="s">
        <v>8139</v>
      </c>
      <c r="AU1766" t="s">
        <v>8140</v>
      </c>
      <c r="AV1766" t="s">
        <v>1927</v>
      </c>
    </row>
    <row r="1767" spans="46:48">
      <c r="AT1767" t="s">
        <v>8141</v>
      </c>
      <c r="AU1767" t="s">
        <v>8142</v>
      </c>
      <c r="AV1767" t="s">
        <v>1927</v>
      </c>
    </row>
    <row r="1768" spans="46:48">
      <c r="AT1768" t="s">
        <v>8143</v>
      </c>
      <c r="AU1768" t="s">
        <v>8144</v>
      </c>
      <c r="AV1768" t="s">
        <v>1927</v>
      </c>
    </row>
    <row r="1769" spans="46:48">
      <c r="AT1769" t="s">
        <v>8145</v>
      </c>
      <c r="AU1769" t="s">
        <v>8146</v>
      </c>
      <c r="AV1769" t="s">
        <v>1927</v>
      </c>
    </row>
    <row r="1770" spans="46:48">
      <c r="AT1770" t="s">
        <v>8147</v>
      </c>
      <c r="AU1770" t="s">
        <v>8148</v>
      </c>
      <c r="AV1770" t="s">
        <v>1927</v>
      </c>
    </row>
    <row r="1771" spans="46:48">
      <c r="AT1771" t="s">
        <v>8149</v>
      </c>
      <c r="AU1771" t="s">
        <v>8150</v>
      </c>
      <c r="AV1771" t="s">
        <v>1927</v>
      </c>
    </row>
    <row r="1772" spans="46:48">
      <c r="AT1772" t="s">
        <v>8151</v>
      </c>
      <c r="AU1772" t="s">
        <v>8152</v>
      </c>
      <c r="AV1772" t="s">
        <v>1927</v>
      </c>
    </row>
    <row r="1773" spans="46:48">
      <c r="AT1773" t="s">
        <v>8153</v>
      </c>
      <c r="AU1773" t="s">
        <v>8154</v>
      </c>
      <c r="AV1773" t="s">
        <v>1927</v>
      </c>
    </row>
    <row r="1774" spans="46:48">
      <c r="AT1774" t="s">
        <v>8155</v>
      </c>
      <c r="AU1774" t="s">
        <v>8156</v>
      </c>
      <c r="AV1774" t="s">
        <v>1927</v>
      </c>
    </row>
    <row r="1775" spans="46:48">
      <c r="AT1775" t="s">
        <v>8157</v>
      </c>
      <c r="AU1775" t="s">
        <v>3515</v>
      </c>
      <c r="AV1775" t="s">
        <v>1927</v>
      </c>
    </row>
    <row r="1776" spans="46:48">
      <c r="AT1776" t="s">
        <v>8158</v>
      </c>
      <c r="AU1776" t="s">
        <v>8159</v>
      </c>
      <c r="AV1776" t="s">
        <v>1927</v>
      </c>
    </row>
    <row r="1777" spans="46:48">
      <c r="AT1777" t="s">
        <v>8160</v>
      </c>
      <c r="AU1777" t="s">
        <v>8161</v>
      </c>
      <c r="AV1777" t="s">
        <v>1927</v>
      </c>
    </row>
    <row r="1778" spans="46:48">
      <c r="AT1778" t="s">
        <v>8162</v>
      </c>
      <c r="AU1778" t="s">
        <v>8163</v>
      </c>
      <c r="AV1778" t="s">
        <v>1927</v>
      </c>
    </row>
    <row r="1779" spans="46:48">
      <c r="AT1779" t="s">
        <v>8164</v>
      </c>
      <c r="AU1779" t="s">
        <v>8165</v>
      </c>
      <c r="AV1779" t="s">
        <v>1927</v>
      </c>
    </row>
    <row r="1780" spans="46:48">
      <c r="AT1780" t="s">
        <v>8166</v>
      </c>
      <c r="AU1780" t="s">
        <v>8167</v>
      </c>
      <c r="AV1780" t="s">
        <v>1927</v>
      </c>
    </row>
    <row r="1781" spans="46:48">
      <c r="AT1781" t="s">
        <v>8168</v>
      </c>
      <c r="AU1781" t="s">
        <v>8169</v>
      </c>
      <c r="AV1781" t="s">
        <v>1927</v>
      </c>
    </row>
    <row r="1782" spans="46:48">
      <c r="AT1782" t="s">
        <v>8170</v>
      </c>
      <c r="AU1782" t="s">
        <v>8171</v>
      </c>
      <c r="AV1782" t="s">
        <v>1927</v>
      </c>
    </row>
    <row r="1783" spans="46:48">
      <c r="AT1783" t="s">
        <v>8172</v>
      </c>
      <c r="AU1783" t="s">
        <v>8173</v>
      </c>
      <c r="AV1783" t="s">
        <v>1927</v>
      </c>
    </row>
    <row r="1784" spans="46:48">
      <c r="AT1784" t="s">
        <v>8174</v>
      </c>
      <c r="AU1784" t="s">
        <v>8175</v>
      </c>
      <c r="AV1784" t="s">
        <v>1927</v>
      </c>
    </row>
    <row r="1785" spans="46:48">
      <c r="AT1785" t="s">
        <v>8176</v>
      </c>
      <c r="AU1785" t="s">
        <v>8177</v>
      </c>
      <c r="AV1785" t="s">
        <v>1927</v>
      </c>
    </row>
    <row r="1786" spans="46:48">
      <c r="AT1786" t="s">
        <v>8178</v>
      </c>
      <c r="AU1786" t="s">
        <v>8179</v>
      </c>
      <c r="AV1786" t="s">
        <v>1927</v>
      </c>
    </row>
    <row r="1787" spans="46:48">
      <c r="AT1787" t="s">
        <v>8180</v>
      </c>
      <c r="AU1787" t="s">
        <v>8181</v>
      </c>
      <c r="AV1787" t="s">
        <v>1927</v>
      </c>
    </row>
    <row r="1788" spans="46:48">
      <c r="AT1788" t="s">
        <v>8182</v>
      </c>
      <c r="AU1788" t="s">
        <v>8183</v>
      </c>
      <c r="AV1788" t="s">
        <v>1927</v>
      </c>
    </row>
    <row r="1789" spans="46:48">
      <c r="AT1789" t="s">
        <v>8184</v>
      </c>
      <c r="AU1789" t="s">
        <v>8185</v>
      </c>
      <c r="AV1789" t="s">
        <v>1927</v>
      </c>
    </row>
    <row r="1790" spans="46:48">
      <c r="AT1790" t="s">
        <v>8186</v>
      </c>
      <c r="AU1790" t="s">
        <v>8187</v>
      </c>
      <c r="AV1790" t="s">
        <v>1927</v>
      </c>
    </row>
    <row r="1791" spans="46:48">
      <c r="AT1791" t="s">
        <v>8188</v>
      </c>
      <c r="AU1791" t="s">
        <v>8189</v>
      </c>
      <c r="AV1791" t="s">
        <v>1927</v>
      </c>
    </row>
    <row r="1792" spans="46:48">
      <c r="AT1792" t="s">
        <v>8190</v>
      </c>
      <c r="AU1792" t="s">
        <v>8191</v>
      </c>
      <c r="AV1792" t="s">
        <v>1927</v>
      </c>
    </row>
    <row r="1793" spans="46:48">
      <c r="AT1793" t="s">
        <v>8192</v>
      </c>
      <c r="AU1793" t="s">
        <v>8193</v>
      </c>
      <c r="AV1793" t="s">
        <v>1927</v>
      </c>
    </row>
    <row r="1794" spans="46:48">
      <c r="AT1794" t="s">
        <v>8194</v>
      </c>
      <c r="AU1794" t="s">
        <v>8195</v>
      </c>
      <c r="AV1794" t="s">
        <v>1927</v>
      </c>
    </row>
    <row r="1795" spans="46:48">
      <c r="AT1795" t="s">
        <v>3593</v>
      </c>
      <c r="AU1795" t="s">
        <v>1927</v>
      </c>
      <c r="AV1795" t="s">
        <v>1927</v>
      </c>
    </row>
    <row r="1796" spans="46:48">
      <c r="AT1796" t="s">
        <v>8196</v>
      </c>
      <c r="AU1796" t="s">
        <v>8197</v>
      </c>
      <c r="AV1796" t="s">
        <v>1928</v>
      </c>
    </row>
    <row r="1797" spans="46:48">
      <c r="AT1797" t="s">
        <v>8198</v>
      </c>
      <c r="AU1797" t="s">
        <v>8199</v>
      </c>
      <c r="AV1797" t="s">
        <v>1928</v>
      </c>
    </row>
    <row r="1798" spans="46:48">
      <c r="AT1798" t="s">
        <v>3599</v>
      </c>
      <c r="AU1798" t="s">
        <v>1928</v>
      </c>
      <c r="AV1798" t="s">
        <v>1928</v>
      </c>
    </row>
    <row r="1799" spans="46:48">
      <c r="AT1799" t="s">
        <v>8200</v>
      </c>
      <c r="AU1799" t="s">
        <v>8201</v>
      </c>
      <c r="AV1799" t="s">
        <v>1929</v>
      </c>
    </row>
    <row r="1800" spans="46:48">
      <c r="AT1800" t="s">
        <v>8202</v>
      </c>
      <c r="AU1800" t="s">
        <v>8203</v>
      </c>
      <c r="AV1800" t="s">
        <v>1929</v>
      </c>
    </row>
    <row r="1801" spans="46:48">
      <c r="AT1801" t="s">
        <v>8204</v>
      </c>
      <c r="AU1801" t="s">
        <v>8205</v>
      </c>
      <c r="AV1801" t="s">
        <v>1929</v>
      </c>
    </row>
    <row r="1802" spans="46:48">
      <c r="AT1802" t="s">
        <v>8206</v>
      </c>
      <c r="AU1802" t="s">
        <v>8207</v>
      </c>
      <c r="AV1802" t="s">
        <v>1929</v>
      </c>
    </row>
    <row r="1803" spans="46:48">
      <c r="AT1803" t="s">
        <v>8208</v>
      </c>
      <c r="AU1803" t="s">
        <v>8209</v>
      </c>
      <c r="AV1803" t="s">
        <v>1929</v>
      </c>
    </row>
    <row r="1804" spans="46:48">
      <c r="AT1804" t="s">
        <v>8210</v>
      </c>
      <c r="AU1804" t="s">
        <v>8211</v>
      </c>
      <c r="AV1804" t="s">
        <v>1929</v>
      </c>
    </row>
    <row r="1805" spans="46:48">
      <c r="AT1805" t="s">
        <v>8212</v>
      </c>
      <c r="AU1805" t="s">
        <v>2837</v>
      </c>
      <c r="AV1805" t="s">
        <v>1929</v>
      </c>
    </row>
    <row r="1806" spans="46:48">
      <c r="AT1806" t="s">
        <v>8213</v>
      </c>
      <c r="AU1806" t="s">
        <v>8214</v>
      </c>
      <c r="AV1806" t="s">
        <v>1929</v>
      </c>
    </row>
    <row r="1807" spans="46:48">
      <c r="AT1807" t="s">
        <v>8215</v>
      </c>
      <c r="AU1807" t="s">
        <v>8216</v>
      </c>
      <c r="AV1807" t="s">
        <v>1929</v>
      </c>
    </row>
    <row r="1808" spans="46:48">
      <c r="AT1808" t="s">
        <v>8217</v>
      </c>
      <c r="AU1808" t="s">
        <v>8218</v>
      </c>
      <c r="AV1808" t="s">
        <v>1929</v>
      </c>
    </row>
    <row r="1809" spans="46:48">
      <c r="AT1809" t="s">
        <v>8219</v>
      </c>
      <c r="AU1809" t="s">
        <v>8220</v>
      </c>
      <c r="AV1809" t="s">
        <v>1929</v>
      </c>
    </row>
    <row r="1810" spans="46:48">
      <c r="AT1810" t="s">
        <v>8221</v>
      </c>
      <c r="AU1810" t="s">
        <v>8222</v>
      </c>
      <c r="AV1810" t="s">
        <v>1929</v>
      </c>
    </row>
    <row r="1811" spans="46:48">
      <c r="AT1811" t="s">
        <v>8223</v>
      </c>
      <c r="AU1811" t="s">
        <v>8224</v>
      </c>
      <c r="AV1811" t="s">
        <v>1929</v>
      </c>
    </row>
    <row r="1812" spans="46:48">
      <c r="AT1812" t="s">
        <v>8225</v>
      </c>
      <c r="AU1812" t="s">
        <v>8226</v>
      </c>
      <c r="AV1812" t="s">
        <v>1929</v>
      </c>
    </row>
    <row r="1813" spans="46:48">
      <c r="AT1813" t="s">
        <v>8227</v>
      </c>
      <c r="AU1813" t="s">
        <v>8228</v>
      </c>
      <c r="AV1813" t="s">
        <v>1929</v>
      </c>
    </row>
    <row r="1814" spans="46:48">
      <c r="AT1814" t="s">
        <v>3613</v>
      </c>
      <c r="AU1814" t="s">
        <v>1929</v>
      </c>
      <c r="AV1814" t="s">
        <v>1929</v>
      </c>
    </row>
    <row r="1815" spans="46:48">
      <c r="AT1815" t="s">
        <v>8229</v>
      </c>
      <c r="AU1815" t="s">
        <v>8230</v>
      </c>
      <c r="AV1815" t="s">
        <v>1930</v>
      </c>
    </row>
    <row r="1816" spans="46:48">
      <c r="AT1816" t="s">
        <v>8231</v>
      </c>
      <c r="AU1816" t="s">
        <v>8232</v>
      </c>
      <c r="AV1816" t="s">
        <v>1930</v>
      </c>
    </row>
    <row r="1817" spans="46:48">
      <c r="AT1817" t="s">
        <v>8233</v>
      </c>
      <c r="AU1817" t="s">
        <v>8234</v>
      </c>
      <c r="AV1817" t="s">
        <v>1930</v>
      </c>
    </row>
    <row r="1818" spans="46:48">
      <c r="AT1818" t="s">
        <v>8235</v>
      </c>
      <c r="AU1818" t="s">
        <v>8236</v>
      </c>
      <c r="AV1818" t="s">
        <v>1930</v>
      </c>
    </row>
    <row r="1819" spans="46:48">
      <c r="AT1819" t="s">
        <v>8237</v>
      </c>
      <c r="AU1819" t="s">
        <v>8238</v>
      </c>
      <c r="AV1819" t="s">
        <v>1930</v>
      </c>
    </row>
    <row r="1820" spans="46:48">
      <c r="AT1820" t="s">
        <v>8239</v>
      </c>
      <c r="AU1820" t="s">
        <v>8240</v>
      </c>
      <c r="AV1820" t="s">
        <v>1930</v>
      </c>
    </row>
    <row r="1821" spans="46:48">
      <c r="AT1821" t="s">
        <v>8241</v>
      </c>
      <c r="AU1821" t="s">
        <v>8242</v>
      </c>
      <c r="AV1821" t="s">
        <v>1930</v>
      </c>
    </row>
    <row r="1822" spans="46:48">
      <c r="AT1822" t="s">
        <v>8243</v>
      </c>
      <c r="AU1822" t="s">
        <v>8244</v>
      </c>
      <c r="AV1822" t="s">
        <v>1930</v>
      </c>
    </row>
    <row r="1823" spans="46:48">
      <c r="AT1823" t="s">
        <v>8245</v>
      </c>
      <c r="AU1823" t="s">
        <v>8246</v>
      </c>
      <c r="AV1823" t="s">
        <v>1930</v>
      </c>
    </row>
    <row r="1824" spans="46:48">
      <c r="AT1824" t="s">
        <v>8247</v>
      </c>
      <c r="AU1824" t="s">
        <v>8248</v>
      </c>
      <c r="AV1824" t="s">
        <v>1930</v>
      </c>
    </row>
    <row r="1825" spans="46:48">
      <c r="AT1825" t="s">
        <v>8249</v>
      </c>
      <c r="AU1825" t="s">
        <v>8250</v>
      </c>
      <c r="AV1825" t="s">
        <v>1930</v>
      </c>
    </row>
    <row r="1826" spans="46:48">
      <c r="AT1826" t="s">
        <v>8251</v>
      </c>
      <c r="AU1826" t="s">
        <v>8252</v>
      </c>
      <c r="AV1826" t="s">
        <v>1930</v>
      </c>
    </row>
    <row r="1827" spans="46:48">
      <c r="AT1827" t="s">
        <v>3620</v>
      </c>
      <c r="AU1827" t="s">
        <v>1930</v>
      </c>
      <c r="AV1827" t="s">
        <v>1930</v>
      </c>
    </row>
    <row r="1828" spans="46:48">
      <c r="AT1828" t="s">
        <v>8253</v>
      </c>
      <c r="AU1828" t="s">
        <v>8254</v>
      </c>
      <c r="AV1828" t="s">
        <v>1931</v>
      </c>
    </row>
    <row r="1829" spans="46:48">
      <c r="AT1829" t="s">
        <v>8255</v>
      </c>
      <c r="AU1829" t="s">
        <v>8256</v>
      </c>
      <c r="AV1829" t="s">
        <v>1931</v>
      </c>
    </row>
    <row r="1830" spans="46:48">
      <c r="AT1830" t="s">
        <v>8257</v>
      </c>
      <c r="AU1830" t="s">
        <v>8258</v>
      </c>
      <c r="AV1830" t="s">
        <v>1931</v>
      </c>
    </row>
    <row r="1831" spans="46:48">
      <c r="AT1831" t="s">
        <v>8259</v>
      </c>
      <c r="AU1831" t="s">
        <v>8260</v>
      </c>
      <c r="AV1831" t="s">
        <v>1931</v>
      </c>
    </row>
    <row r="1832" spans="46:48">
      <c r="AT1832" t="s">
        <v>8261</v>
      </c>
      <c r="AU1832" t="s">
        <v>8262</v>
      </c>
      <c r="AV1832" t="s">
        <v>1931</v>
      </c>
    </row>
    <row r="1833" spans="46:48">
      <c r="AT1833" t="s">
        <v>8263</v>
      </c>
      <c r="AU1833" t="s">
        <v>8264</v>
      </c>
      <c r="AV1833" t="s">
        <v>1931</v>
      </c>
    </row>
    <row r="1834" spans="46:48">
      <c r="AT1834" t="s">
        <v>8265</v>
      </c>
      <c r="AU1834" t="s">
        <v>8266</v>
      </c>
      <c r="AV1834" t="s">
        <v>1931</v>
      </c>
    </row>
    <row r="1835" spans="46:48">
      <c r="AT1835" t="s">
        <v>8267</v>
      </c>
      <c r="AU1835" t="s">
        <v>8268</v>
      </c>
      <c r="AV1835" t="s">
        <v>1931</v>
      </c>
    </row>
    <row r="1836" spans="46:48">
      <c r="AT1836" t="s">
        <v>8269</v>
      </c>
      <c r="AU1836" t="s">
        <v>8270</v>
      </c>
      <c r="AV1836" t="s">
        <v>1931</v>
      </c>
    </row>
    <row r="1837" spans="46:48">
      <c r="AT1837" t="s">
        <v>8271</v>
      </c>
      <c r="AU1837" t="s">
        <v>8272</v>
      </c>
      <c r="AV1837" t="s">
        <v>1931</v>
      </c>
    </row>
    <row r="1838" spans="46:48">
      <c r="AT1838" t="s">
        <v>8273</v>
      </c>
      <c r="AU1838" t="s">
        <v>8274</v>
      </c>
      <c r="AV1838" t="s">
        <v>1931</v>
      </c>
    </row>
    <row r="1839" spans="46:48">
      <c r="AT1839" t="s">
        <v>8275</v>
      </c>
      <c r="AU1839" t="s">
        <v>8276</v>
      </c>
      <c r="AV1839" t="s">
        <v>1931</v>
      </c>
    </row>
    <row r="1840" spans="46:48">
      <c r="AT1840" t="s">
        <v>8277</v>
      </c>
      <c r="AU1840" t="s">
        <v>8278</v>
      </c>
      <c r="AV1840" t="s">
        <v>1931</v>
      </c>
    </row>
    <row r="1841" spans="46:48">
      <c r="AT1841" t="s">
        <v>8279</v>
      </c>
      <c r="AU1841" t="s">
        <v>8280</v>
      </c>
      <c r="AV1841" t="s">
        <v>1931</v>
      </c>
    </row>
    <row r="1842" spans="46:48">
      <c r="AT1842" t="s">
        <v>8281</v>
      </c>
      <c r="AU1842" t="s">
        <v>8282</v>
      </c>
      <c r="AV1842" t="s">
        <v>1931</v>
      </c>
    </row>
    <row r="1843" spans="46:48">
      <c r="AT1843" t="s">
        <v>8283</v>
      </c>
      <c r="AU1843" t="s">
        <v>8284</v>
      </c>
      <c r="AV1843" t="s">
        <v>1931</v>
      </c>
    </row>
    <row r="1844" spans="46:48">
      <c r="AT1844" t="s">
        <v>8285</v>
      </c>
      <c r="AU1844" t="s">
        <v>8286</v>
      </c>
      <c r="AV1844" t="s">
        <v>1931</v>
      </c>
    </row>
    <row r="1845" spans="46:48">
      <c r="AT1845" t="s">
        <v>8287</v>
      </c>
      <c r="AU1845" t="s">
        <v>8288</v>
      </c>
      <c r="AV1845" t="s">
        <v>1931</v>
      </c>
    </row>
    <row r="1846" spans="46:48">
      <c r="AT1846" t="s">
        <v>8289</v>
      </c>
      <c r="AU1846" t="s">
        <v>8290</v>
      </c>
      <c r="AV1846" t="s">
        <v>1931</v>
      </c>
    </row>
    <row r="1847" spans="46:48">
      <c r="AT1847" t="s">
        <v>8291</v>
      </c>
      <c r="AU1847" t="s">
        <v>8292</v>
      </c>
      <c r="AV1847" t="s">
        <v>1931</v>
      </c>
    </row>
    <row r="1848" spans="46:48">
      <c r="AT1848" t="s">
        <v>8293</v>
      </c>
      <c r="AU1848" t="s">
        <v>8294</v>
      </c>
      <c r="AV1848" t="s">
        <v>1931</v>
      </c>
    </row>
    <row r="1849" spans="46:48">
      <c r="AT1849" t="s">
        <v>8295</v>
      </c>
      <c r="AU1849" t="s">
        <v>8296</v>
      </c>
      <c r="AV1849" t="s">
        <v>1931</v>
      </c>
    </row>
    <row r="1850" spans="46:48">
      <c r="AT1850" t="s">
        <v>8297</v>
      </c>
      <c r="AU1850" t="s">
        <v>8298</v>
      </c>
      <c r="AV1850" t="s">
        <v>1931</v>
      </c>
    </row>
    <row r="1851" spans="46:48">
      <c r="AT1851" t="s">
        <v>8299</v>
      </c>
      <c r="AU1851" t="s">
        <v>8300</v>
      </c>
      <c r="AV1851" t="s">
        <v>1931</v>
      </c>
    </row>
    <row r="1852" spans="46:48">
      <c r="AT1852" t="s">
        <v>8301</v>
      </c>
      <c r="AU1852" t="s">
        <v>8302</v>
      </c>
      <c r="AV1852" t="s">
        <v>1931</v>
      </c>
    </row>
    <row r="1853" spans="46:48">
      <c r="AT1853" t="s">
        <v>8303</v>
      </c>
      <c r="AU1853" t="s">
        <v>8304</v>
      </c>
      <c r="AV1853" t="s">
        <v>1931</v>
      </c>
    </row>
    <row r="1854" spans="46:48">
      <c r="AT1854" t="s">
        <v>8305</v>
      </c>
      <c r="AU1854" t="s">
        <v>8306</v>
      </c>
      <c r="AV1854" t="s">
        <v>1931</v>
      </c>
    </row>
    <row r="1855" spans="46:48">
      <c r="AT1855" t="s">
        <v>8307</v>
      </c>
      <c r="AU1855" t="s">
        <v>8308</v>
      </c>
      <c r="AV1855" t="s">
        <v>1931</v>
      </c>
    </row>
    <row r="1856" spans="46:48">
      <c r="AT1856" t="s">
        <v>8309</v>
      </c>
      <c r="AU1856" t="s">
        <v>8310</v>
      </c>
      <c r="AV1856" t="s">
        <v>1931</v>
      </c>
    </row>
    <row r="1857" spans="46:48">
      <c r="AT1857" t="s">
        <v>8311</v>
      </c>
      <c r="AU1857" t="s">
        <v>8312</v>
      </c>
      <c r="AV1857" t="s">
        <v>1931</v>
      </c>
    </row>
    <row r="1858" spans="46:48">
      <c r="AT1858" t="s">
        <v>8313</v>
      </c>
      <c r="AU1858" t="s">
        <v>8314</v>
      </c>
      <c r="AV1858" t="s">
        <v>1931</v>
      </c>
    </row>
    <row r="1859" spans="46:48">
      <c r="AT1859" t="s">
        <v>8315</v>
      </c>
      <c r="AU1859" t="s">
        <v>8316</v>
      </c>
      <c r="AV1859" t="s">
        <v>1931</v>
      </c>
    </row>
    <row r="1860" spans="46:48">
      <c r="AT1860" t="s">
        <v>3636</v>
      </c>
      <c r="AU1860" t="s">
        <v>1931</v>
      </c>
      <c r="AV1860" t="s">
        <v>1931</v>
      </c>
    </row>
    <row r="1861" spans="46:48">
      <c r="AT1861" t="s">
        <v>8317</v>
      </c>
      <c r="AU1861" t="s">
        <v>8318</v>
      </c>
      <c r="AV1861" t="s">
        <v>1932</v>
      </c>
    </row>
    <row r="1862" spans="46:48">
      <c r="AT1862" t="s">
        <v>8319</v>
      </c>
      <c r="AU1862" t="s">
        <v>8320</v>
      </c>
      <c r="AV1862" t="s">
        <v>1932</v>
      </c>
    </row>
    <row r="1863" spans="46:48">
      <c r="AT1863" t="s">
        <v>8321</v>
      </c>
      <c r="AU1863" t="s">
        <v>8322</v>
      </c>
      <c r="AV1863" t="s">
        <v>1932</v>
      </c>
    </row>
    <row r="1864" spans="46:48">
      <c r="AT1864" t="s">
        <v>8323</v>
      </c>
      <c r="AU1864" t="s">
        <v>8324</v>
      </c>
      <c r="AV1864" t="s">
        <v>1932</v>
      </c>
    </row>
    <row r="1865" spans="46:48">
      <c r="AT1865" t="s">
        <v>3643</v>
      </c>
      <c r="AU1865" t="s">
        <v>1932</v>
      </c>
      <c r="AV1865" t="s">
        <v>1932</v>
      </c>
    </row>
    <row r="1866" spans="46:48">
      <c r="AT1866" t="s">
        <v>8325</v>
      </c>
      <c r="AU1866" t="s">
        <v>8326</v>
      </c>
      <c r="AV1866" t="s">
        <v>1933</v>
      </c>
    </row>
    <row r="1867" spans="46:48">
      <c r="AT1867" t="s">
        <v>8327</v>
      </c>
      <c r="AU1867" t="s">
        <v>8328</v>
      </c>
      <c r="AV1867" t="s">
        <v>1933</v>
      </c>
    </row>
    <row r="1868" spans="46:48">
      <c r="AT1868" t="s">
        <v>8329</v>
      </c>
      <c r="AU1868" t="s">
        <v>8330</v>
      </c>
      <c r="AV1868" t="s">
        <v>1933</v>
      </c>
    </row>
    <row r="1869" spans="46:48">
      <c r="AT1869" t="s">
        <v>8331</v>
      </c>
      <c r="AU1869" t="s">
        <v>8332</v>
      </c>
      <c r="AV1869" t="s">
        <v>1933</v>
      </c>
    </row>
    <row r="1870" spans="46:48">
      <c r="AT1870" t="s">
        <v>8333</v>
      </c>
      <c r="AU1870" t="s">
        <v>8334</v>
      </c>
      <c r="AV1870" t="s">
        <v>1933</v>
      </c>
    </row>
    <row r="1871" spans="46:48">
      <c r="AT1871" t="s">
        <v>8335</v>
      </c>
      <c r="AU1871" t="s">
        <v>8336</v>
      </c>
      <c r="AV1871" t="s">
        <v>1933</v>
      </c>
    </row>
    <row r="1872" spans="46:48">
      <c r="AT1872" t="s">
        <v>8337</v>
      </c>
      <c r="AU1872" t="s">
        <v>8338</v>
      </c>
      <c r="AV1872" t="s">
        <v>1933</v>
      </c>
    </row>
    <row r="1873" spans="46:48">
      <c r="AT1873" t="s">
        <v>8339</v>
      </c>
      <c r="AU1873" t="s">
        <v>8340</v>
      </c>
      <c r="AV1873" t="s">
        <v>1933</v>
      </c>
    </row>
    <row r="1874" spans="46:48">
      <c r="AT1874" t="s">
        <v>8341</v>
      </c>
      <c r="AU1874" t="s">
        <v>8342</v>
      </c>
      <c r="AV1874" t="s">
        <v>1933</v>
      </c>
    </row>
    <row r="1875" spans="46:48">
      <c r="AT1875" t="s">
        <v>8343</v>
      </c>
      <c r="AU1875" t="s">
        <v>8344</v>
      </c>
      <c r="AV1875" t="s">
        <v>1933</v>
      </c>
    </row>
    <row r="1876" spans="46:48">
      <c r="AT1876" t="s">
        <v>8345</v>
      </c>
      <c r="AU1876" t="s">
        <v>8346</v>
      </c>
      <c r="AV1876" t="s">
        <v>1933</v>
      </c>
    </row>
    <row r="1877" spans="46:48">
      <c r="AT1877" t="s">
        <v>8347</v>
      </c>
      <c r="AU1877" t="s">
        <v>8348</v>
      </c>
      <c r="AV1877" t="s">
        <v>1933</v>
      </c>
    </row>
    <row r="1878" spans="46:48">
      <c r="AT1878" t="s">
        <v>8349</v>
      </c>
      <c r="AU1878" t="s">
        <v>8350</v>
      </c>
      <c r="AV1878" t="s">
        <v>1933</v>
      </c>
    </row>
    <row r="1879" spans="46:48">
      <c r="AT1879" t="s">
        <v>8351</v>
      </c>
      <c r="AU1879" t="s">
        <v>8352</v>
      </c>
      <c r="AV1879" t="s">
        <v>1933</v>
      </c>
    </row>
    <row r="1880" spans="46:48">
      <c r="AT1880" t="s">
        <v>8353</v>
      </c>
      <c r="AU1880" t="s">
        <v>8354</v>
      </c>
      <c r="AV1880" t="s">
        <v>1933</v>
      </c>
    </row>
    <row r="1881" spans="46:48">
      <c r="AT1881" t="s">
        <v>8355</v>
      </c>
      <c r="AU1881" t="s">
        <v>8356</v>
      </c>
      <c r="AV1881" t="s">
        <v>1933</v>
      </c>
    </row>
    <row r="1882" spans="46:48">
      <c r="AT1882" t="s">
        <v>8357</v>
      </c>
      <c r="AU1882" t="s">
        <v>8358</v>
      </c>
      <c r="AV1882" t="s">
        <v>1933</v>
      </c>
    </row>
    <row r="1883" spans="46:48">
      <c r="AT1883" t="s">
        <v>8359</v>
      </c>
      <c r="AU1883" t="s">
        <v>8360</v>
      </c>
      <c r="AV1883" t="s">
        <v>1933</v>
      </c>
    </row>
    <row r="1884" spans="46:48">
      <c r="AT1884" t="s">
        <v>8361</v>
      </c>
      <c r="AU1884" t="s">
        <v>8362</v>
      </c>
      <c r="AV1884" t="s">
        <v>1933</v>
      </c>
    </row>
    <row r="1885" spans="46:48">
      <c r="AT1885" t="s">
        <v>8363</v>
      </c>
      <c r="AU1885" t="s">
        <v>8364</v>
      </c>
      <c r="AV1885" t="s">
        <v>1933</v>
      </c>
    </row>
    <row r="1886" spans="46:48">
      <c r="AT1886" t="s">
        <v>8365</v>
      </c>
      <c r="AU1886" t="s">
        <v>8366</v>
      </c>
      <c r="AV1886" t="s">
        <v>1933</v>
      </c>
    </row>
    <row r="1887" spans="46:48">
      <c r="AT1887" t="s">
        <v>8367</v>
      </c>
      <c r="AU1887" t="s">
        <v>8368</v>
      </c>
      <c r="AV1887" t="s">
        <v>1933</v>
      </c>
    </row>
    <row r="1888" spans="46:48">
      <c r="AT1888" t="s">
        <v>8369</v>
      </c>
      <c r="AU1888" t="s">
        <v>8370</v>
      </c>
      <c r="AV1888" t="s">
        <v>1933</v>
      </c>
    </row>
    <row r="1889" spans="46:48">
      <c r="AT1889" t="s">
        <v>8371</v>
      </c>
      <c r="AU1889" t="s">
        <v>8372</v>
      </c>
      <c r="AV1889" t="s">
        <v>1933</v>
      </c>
    </row>
    <row r="1890" spans="46:48">
      <c r="AT1890" t="s">
        <v>8373</v>
      </c>
      <c r="AU1890" t="s">
        <v>8374</v>
      </c>
      <c r="AV1890" t="s">
        <v>1933</v>
      </c>
    </row>
    <row r="1891" spans="46:48">
      <c r="AT1891" t="s">
        <v>8375</v>
      </c>
      <c r="AU1891" t="s">
        <v>8376</v>
      </c>
      <c r="AV1891" t="s">
        <v>1933</v>
      </c>
    </row>
    <row r="1892" spans="46:48">
      <c r="AT1892" t="s">
        <v>8377</v>
      </c>
      <c r="AU1892" t="s">
        <v>8378</v>
      </c>
      <c r="AV1892" t="s">
        <v>1933</v>
      </c>
    </row>
    <row r="1893" spans="46:48">
      <c r="AT1893" t="s">
        <v>8379</v>
      </c>
      <c r="AU1893" t="s">
        <v>8380</v>
      </c>
      <c r="AV1893" t="s">
        <v>1933</v>
      </c>
    </row>
    <row r="1894" spans="46:48">
      <c r="AT1894" t="s">
        <v>8381</v>
      </c>
      <c r="AU1894" t="s">
        <v>8382</v>
      </c>
      <c r="AV1894" t="s">
        <v>1933</v>
      </c>
    </row>
    <row r="1895" spans="46:48">
      <c r="AT1895" t="s">
        <v>8383</v>
      </c>
      <c r="AU1895" t="s">
        <v>8384</v>
      </c>
      <c r="AV1895" t="s">
        <v>1933</v>
      </c>
    </row>
    <row r="1896" spans="46:48">
      <c r="AT1896" t="s">
        <v>8385</v>
      </c>
      <c r="AU1896" t="s">
        <v>8386</v>
      </c>
      <c r="AV1896" t="s">
        <v>1933</v>
      </c>
    </row>
    <row r="1897" spans="46:48">
      <c r="AT1897" t="s">
        <v>8387</v>
      </c>
      <c r="AU1897" t="s">
        <v>8388</v>
      </c>
      <c r="AV1897" t="s">
        <v>1933</v>
      </c>
    </row>
    <row r="1898" spans="46:48">
      <c r="AT1898" t="s">
        <v>8389</v>
      </c>
      <c r="AU1898" t="s">
        <v>8390</v>
      </c>
      <c r="AV1898" t="s">
        <v>1933</v>
      </c>
    </row>
    <row r="1899" spans="46:48">
      <c r="AT1899" t="s">
        <v>8391</v>
      </c>
      <c r="AU1899" t="s">
        <v>8392</v>
      </c>
      <c r="AV1899" t="s">
        <v>1933</v>
      </c>
    </row>
    <row r="1900" spans="46:48">
      <c r="AT1900" t="s">
        <v>8393</v>
      </c>
      <c r="AU1900" t="s">
        <v>8394</v>
      </c>
      <c r="AV1900" t="s">
        <v>1933</v>
      </c>
    </row>
    <row r="1901" spans="46:48">
      <c r="AT1901" t="s">
        <v>8395</v>
      </c>
      <c r="AU1901" t="s">
        <v>8396</v>
      </c>
      <c r="AV1901" t="s">
        <v>1933</v>
      </c>
    </row>
    <row r="1902" spans="46:48">
      <c r="AT1902" t="s">
        <v>8397</v>
      </c>
      <c r="AU1902" t="s">
        <v>8398</v>
      </c>
      <c r="AV1902" t="s">
        <v>1933</v>
      </c>
    </row>
    <row r="1903" spans="46:48">
      <c r="AT1903" t="s">
        <v>3650</v>
      </c>
      <c r="AU1903" t="s">
        <v>1933</v>
      </c>
      <c r="AV1903" t="s">
        <v>1933</v>
      </c>
    </row>
    <row r="1904" spans="46:48">
      <c r="AT1904" t="s">
        <v>8399</v>
      </c>
      <c r="AU1904" t="s">
        <v>8400</v>
      </c>
      <c r="AV1904" t="s">
        <v>1934</v>
      </c>
    </row>
    <row r="1905" spans="46:48">
      <c r="AT1905" t="s">
        <v>8401</v>
      </c>
      <c r="AU1905" t="s">
        <v>8402</v>
      </c>
      <c r="AV1905" t="s">
        <v>1934</v>
      </c>
    </row>
    <row r="1906" spans="46:48">
      <c r="AT1906" t="s">
        <v>8403</v>
      </c>
      <c r="AU1906" t="s">
        <v>8404</v>
      </c>
      <c r="AV1906" t="s">
        <v>1934</v>
      </c>
    </row>
    <row r="1907" spans="46:48">
      <c r="AT1907" t="s">
        <v>8405</v>
      </c>
      <c r="AU1907" t="s">
        <v>8406</v>
      </c>
      <c r="AV1907" t="s">
        <v>1934</v>
      </c>
    </row>
    <row r="1908" spans="46:48">
      <c r="AT1908" t="s">
        <v>8407</v>
      </c>
      <c r="AU1908" t="s">
        <v>8408</v>
      </c>
      <c r="AV1908" t="s">
        <v>1934</v>
      </c>
    </row>
    <row r="1909" spans="46:48">
      <c r="AT1909" t="s">
        <v>8409</v>
      </c>
      <c r="AU1909" t="s">
        <v>8410</v>
      </c>
      <c r="AV1909" t="s">
        <v>1934</v>
      </c>
    </row>
    <row r="1910" spans="46:48">
      <c r="AT1910" t="s">
        <v>8411</v>
      </c>
      <c r="AU1910" t="s">
        <v>8412</v>
      </c>
      <c r="AV1910" t="s">
        <v>1934</v>
      </c>
    </row>
    <row r="1911" spans="46:48">
      <c r="AT1911" t="s">
        <v>8413</v>
      </c>
      <c r="AU1911" t="s">
        <v>8414</v>
      </c>
      <c r="AV1911" t="s">
        <v>1934</v>
      </c>
    </row>
    <row r="1912" spans="46:48">
      <c r="AT1912" t="s">
        <v>8415</v>
      </c>
      <c r="AU1912" t="s">
        <v>8416</v>
      </c>
      <c r="AV1912" t="s">
        <v>1934</v>
      </c>
    </row>
    <row r="1913" spans="46:48">
      <c r="AT1913" t="s">
        <v>8417</v>
      </c>
      <c r="AU1913" t="s">
        <v>8418</v>
      </c>
      <c r="AV1913" t="s">
        <v>1934</v>
      </c>
    </row>
    <row r="1914" spans="46:48">
      <c r="AT1914" t="s">
        <v>8419</v>
      </c>
      <c r="AU1914" t="s">
        <v>8420</v>
      </c>
      <c r="AV1914" t="s">
        <v>1934</v>
      </c>
    </row>
    <row r="1915" spans="46:48">
      <c r="AT1915" t="s">
        <v>8421</v>
      </c>
      <c r="AU1915" t="s">
        <v>8422</v>
      </c>
      <c r="AV1915" t="s">
        <v>1934</v>
      </c>
    </row>
    <row r="1916" spans="46:48">
      <c r="AT1916" t="s">
        <v>8423</v>
      </c>
      <c r="AU1916" t="s">
        <v>8424</v>
      </c>
      <c r="AV1916" t="s">
        <v>1934</v>
      </c>
    </row>
    <row r="1917" spans="46:48">
      <c r="AT1917" t="s">
        <v>8425</v>
      </c>
      <c r="AU1917" t="s">
        <v>8426</v>
      </c>
      <c r="AV1917" t="s">
        <v>1934</v>
      </c>
    </row>
    <row r="1918" spans="46:48">
      <c r="AT1918" t="s">
        <v>8427</v>
      </c>
      <c r="AU1918" t="s">
        <v>8428</v>
      </c>
      <c r="AV1918" t="s">
        <v>1934</v>
      </c>
    </row>
    <row r="1919" spans="46:48">
      <c r="AT1919" t="s">
        <v>8429</v>
      </c>
      <c r="AU1919" t="s">
        <v>8430</v>
      </c>
      <c r="AV1919" t="s">
        <v>1934</v>
      </c>
    </row>
    <row r="1920" spans="46:48">
      <c r="AT1920" t="s">
        <v>8431</v>
      </c>
      <c r="AU1920" t="s">
        <v>8432</v>
      </c>
      <c r="AV1920" t="s">
        <v>1934</v>
      </c>
    </row>
    <row r="1921" spans="46:48">
      <c r="AT1921" t="s">
        <v>3657</v>
      </c>
      <c r="AU1921" t="s">
        <v>1934</v>
      </c>
      <c r="AV1921" t="s">
        <v>1934</v>
      </c>
    </row>
    <row r="1922" spans="46:48">
      <c r="AT1922" t="s">
        <v>8433</v>
      </c>
      <c r="AU1922" t="s">
        <v>8434</v>
      </c>
      <c r="AV1922" t="s">
        <v>1935</v>
      </c>
    </row>
    <row r="1923" spans="46:48">
      <c r="AT1923" t="s">
        <v>8435</v>
      </c>
      <c r="AU1923" t="s">
        <v>8436</v>
      </c>
      <c r="AV1923" t="s">
        <v>1935</v>
      </c>
    </row>
    <row r="1924" spans="46:48">
      <c r="AT1924" t="s">
        <v>8437</v>
      </c>
      <c r="AU1924" t="s">
        <v>8438</v>
      </c>
      <c r="AV1924" t="s">
        <v>1935</v>
      </c>
    </row>
    <row r="1925" spans="46:48">
      <c r="AT1925" t="s">
        <v>8439</v>
      </c>
      <c r="AU1925" t="s">
        <v>8440</v>
      </c>
      <c r="AV1925" t="s">
        <v>1935</v>
      </c>
    </row>
    <row r="1926" spans="46:48">
      <c r="AT1926" t="s">
        <v>8441</v>
      </c>
      <c r="AU1926" t="s">
        <v>8442</v>
      </c>
      <c r="AV1926" t="s">
        <v>1935</v>
      </c>
    </row>
    <row r="1927" spans="46:48">
      <c r="AT1927" t="s">
        <v>8443</v>
      </c>
      <c r="AU1927" t="s">
        <v>8444</v>
      </c>
      <c r="AV1927" t="s">
        <v>1935</v>
      </c>
    </row>
    <row r="1928" spans="46:48">
      <c r="AT1928" t="s">
        <v>8445</v>
      </c>
      <c r="AU1928" t="s">
        <v>8446</v>
      </c>
      <c r="AV1928" t="s">
        <v>1935</v>
      </c>
    </row>
    <row r="1929" spans="46:48">
      <c r="AT1929" t="s">
        <v>8447</v>
      </c>
      <c r="AU1929" t="s">
        <v>8448</v>
      </c>
      <c r="AV1929" t="s">
        <v>1935</v>
      </c>
    </row>
    <row r="1930" spans="46:48">
      <c r="AT1930" t="s">
        <v>8449</v>
      </c>
      <c r="AU1930" t="s">
        <v>8450</v>
      </c>
      <c r="AV1930" t="s">
        <v>1935</v>
      </c>
    </row>
    <row r="1931" spans="46:48">
      <c r="AT1931" t="s">
        <v>8451</v>
      </c>
      <c r="AU1931" t="s">
        <v>8452</v>
      </c>
      <c r="AV1931" t="s">
        <v>1935</v>
      </c>
    </row>
    <row r="1932" spans="46:48">
      <c r="AT1932" t="s">
        <v>8453</v>
      </c>
      <c r="AU1932" t="s">
        <v>8454</v>
      </c>
      <c r="AV1932" t="s">
        <v>1935</v>
      </c>
    </row>
    <row r="1933" spans="46:48">
      <c r="AT1933" t="s">
        <v>8455</v>
      </c>
      <c r="AU1933" t="s">
        <v>8456</v>
      </c>
      <c r="AV1933" t="s">
        <v>1935</v>
      </c>
    </row>
    <row r="1934" spans="46:48">
      <c r="AT1934" t="s">
        <v>8457</v>
      </c>
      <c r="AU1934" t="s">
        <v>8458</v>
      </c>
      <c r="AV1934" t="s">
        <v>1935</v>
      </c>
    </row>
    <row r="1935" spans="46:48">
      <c r="AT1935" t="s">
        <v>8459</v>
      </c>
      <c r="AU1935" t="s">
        <v>8460</v>
      </c>
      <c r="AV1935" t="s">
        <v>1935</v>
      </c>
    </row>
    <row r="1936" spans="46:48">
      <c r="AT1936" t="s">
        <v>8461</v>
      </c>
      <c r="AU1936" t="s">
        <v>8462</v>
      </c>
      <c r="AV1936" t="s">
        <v>1935</v>
      </c>
    </row>
    <row r="1937" spans="46:48">
      <c r="AT1937" t="s">
        <v>8463</v>
      </c>
      <c r="AU1937" t="s">
        <v>8464</v>
      </c>
      <c r="AV1937" t="s">
        <v>1935</v>
      </c>
    </row>
    <row r="1938" spans="46:48">
      <c r="AT1938" t="s">
        <v>8465</v>
      </c>
      <c r="AU1938" t="s">
        <v>8466</v>
      </c>
      <c r="AV1938" t="s">
        <v>1935</v>
      </c>
    </row>
    <row r="1939" spans="46:48">
      <c r="AT1939" t="s">
        <v>8467</v>
      </c>
      <c r="AU1939" t="s">
        <v>8468</v>
      </c>
      <c r="AV1939" t="s">
        <v>1935</v>
      </c>
    </row>
    <row r="1940" spans="46:48">
      <c r="AT1940" t="s">
        <v>8469</v>
      </c>
      <c r="AU1940" t="s">
        <v>8470</v>
      </c>
      <c r="AV1940" t="s">
        <v>1935</v>
      </c>
    </row>
    <row r="1941" spans="46:48">
      <c r="AT1941" t="s">
        <v>8471</v>
      </c>
      <c r="AU1941" t="s">
        <v>8472</v>
      </c>
      <c r="AV1941" t="s">
        <v>1935</v>
      </c>
    </row>
    <row r="1942" spans="46:48">
      <c r="AT1942" t="s">
        <v>8473</v>
      </c>
      <c r="AU1942" t="s">
        <v>8474</v>
      </c>
      <c r="AV1942" t="s">
        <v>1935</v>
      </c>
    </row>
    <row r="1943" spans="46:48">
      <c r="AT1943" t="s">
        <v>8475</v>
      </c>
      <c r="AU1943" t="s">
        <v>8476</v>
      </c>
      <c r="AV1943" t="s">
        <v>1935</v>
      </c>
    </row>
    <row r="1944" spans="46:48">
      <c r="AT1944" t="s">
        <v>3664</v>
      </c>
      <c r="AU1944" t="s">
        <v>1935</v>
      </c>
      <c r="AV1944" t="s">
        <v>1935</v>
      </c>
    </row>
    <row r="1945" spans="46:48">
      <c r="AT1945" t="s">
        <v>8477</v>
      </c>
      <c r="AU1945" t="s">
        <v>8478</v>
      </c>
      <c r="AV1945" t="s">
        <v>1936</v>
      </c>
    </row>
    <row r="1946" spans="46:48">
      <c r="AT1946" t="s">
        <v>8479</v>
      </c>
      <c r="AU1946" t="s">
        <v>8480</v>
      </c>
      <c r="AV1946" t="s">
        <v>1936</v>
      </c>
    </row>
    <row r="1947" spans="46:48">
      <c r="AT1947" t="s">
        <v>8481</v>
      </c>
      <c r="AU1947" t="s">
        <v>8482</v>
      </c>
      <c r="AV1947" t="s">
        <v>1936</v>
      </c>
    </row>
    <row r="1948" spans="46:48">
      <c r="AT1948" t="s">
        <v>8483</v>
      </c>
      <c r="AU1948" t="s">
        <v>8484</v>
      </c>
      <c r="AV1948" t="s">
        <v>1936</v>
      </c>
    </row>
    <row r="1949" spans="46:48">
      <c r="AT1949" t="s">
        <v>8485</v>
      </c>
      <c r="AU1949" t="s">
        <v>8486</v>
      </c>
      <c r="AV1949" t="s">
        <v>1936</v>
      </c>
    </row>
    <row r="1950" spans="46:48">
      <c r="AT1950" t="s">
        <v>8487</v>
      </c>
      <c r="AU1950" t="s">
        <v>8488</v>
      </c>
      <c r="AV1950" t="s">
        <v>1936</v>
      </c>
    </row>
    <row r="1951" spans="46:48">
      <c r="AT1951" t="s">
        <v>8489</v>
      </c>
      <c r="AU1951" t="s">
        <v>8490</v>
      </c>
      <c r="AV1951" t="s">
        <v>1936</v>
      </c>
    </row>
    <row r="1952" spans="46:48">
      <c r="AT1952" t="s">
        <v>8491</v>
      </c>
      <c r="AU1952" t="s">
        <v>8492</v>
      </c>
      <c r="AV1952" t="s">
        <v>1936</v>
      </c>
    </row>
    <row r="1953" spans="46:48">
      <c r="AT1953" t="s">
        <v>8493</v>
      </c>
      <c r="AU1953" t="s">
        <v>8494</v>
      </c>
      <c r="AV1953" t="s">
        <v>1936</v>
      </c>
    </row>
    <row r="1954" spans="46:48">
      <c r="AT1954" t="s">
        <v>8495</v>
      </c>
      <c r="AU1954" t="s">
        <v>8496</v>
      </c>
      <c r="AV1954" t="s">
        <v>1936</v>
      </c>
    </row>
    <row r="1955" spans="46:48">
      <c r="AT1955" t="s">
        <v>8497</v>
      </c>
      <c r="AU1955" t="s">
        <v>8498</v>
      </c>
      <c r="AV1955" t="s">
        <v>1936</v>
      </c>
    </row>
    <row r="1956" spans="46:48">
      <c r="AT1956" t="s">
        <v>8499</v>
      </c>
      <c r="AU1956" t="s">
        <v>8500</v>
      </c>
      <c r="AV1956" t="s">
        <v>1936</v>
      </c>
    </row>
    <row r="1957" spans="46:48">
      <c r="AT1957" t="s">
        <v>8501</v>
      </c>
      <c r="AU1957" t="s">
        <v>8502</v>
      </c>
      <c r="AV1957" t="s">
        <v>1936</v>
      </c>
    </row>
    <row r="1958" spans="46:48">
      <c r="AT1958" t="s">
        <v>8503</v>
      </c>
      <c r="AU1958" t="s">
        <v>8504</v>
      </c>
      <c r="AV1958" t="s">
        <v>1936</v>
      </c>
    </row>
    <row r="1959" spans="46:48">
      <c r="AT1959" t="s">
        <v>8505</v>
      </c>
      <c r="AU1959" t="s">
        <v>8506</v>
      </c>
      <c r="AV1959" t="s">
        <v>1936</v>
      </c>
    </row>
    <row r="1960" spans="46:48">
      <c r="AT1960" t="s">
        <v>8507</v>
      </c>
      <c r="AU1960" t="s">
        <v>8508</v>
      </c>
      <c r="AV1960" t="s">
        <v>1936</v>
      </c>
    </row>
    <row r="1961" spans="46:48">
      <c r="AT1961" t="s">
        <v>8509</v>
      </c>
      <c r="AU1961" t="s">
        <v>8510</v>
      </c>
      <c r="AV1961" t="s">
        <v>1936</v>
      </c>
    </row>
    <row r="1962" spans="46:48">
      <c r="AT1962" t="s">
        <v>8511</v>
      </c>
      <c r="AU1962" t="s">
        <v>8512</v>
      </c>
      <c r="AV1962" t="s">
        <v>1936</v>
      </c>
    </row>
    <row r="1963" spans="46:48">
      <c r="AT1963" t="s">
        <v>8513</v>
      </c>
      <c r="AU1963" t="s">
        <v>8514</v>
      </c>
      <c r="AV1963" t="s">
        <v>1936</v>
      </c>
    </row>
    <row r="1964" spans="46:48">
      <c r="AT1964" t="s">
        <v>8515</v>
      </c>
      <c r="AU1964" t="s">
        <v>8516</v>
      </c>
      <c r="AV1964" t="s">
        <v>1936</v>
      </c>
    </row>
    <row r="1965" spans="46:48">
      <c r="AT1965" t="s">
        <v>8517</v>
      </c>
      <c r="AU1965" t="s">
        <v>8518</v>
      </c>
      <c r="AV1965" t="s">
        <v>1936</v>
      </c>
    </row>
    <row r="1966" spans="46:48">
      <c r="AT1966" t="s">
        <v>8519</v>
      </c>
      <c r="AU1966" t="s">
        <v>8520</v>
      </c>
      <c r="AV1966" t="s">
        <v>1936</v>
      </c>
    </row>
    <row r="1967" spans="46:48">
      <c r="AT1967" t="s">
        <v>8521</v>
      </c>
      <c r="AU1967" t="s">
        <v>8522</v>
      </c>
      <c r="AV1967" t="s">
        <v>1936</v>
      </c>
    </row>
    <row r="1968" spans="46:48">
      <c r="AT1968" t="s">
        <v>8523</v>
      </c>
      <c r="AU1968" t="s">
        <v>8524</v>
      </c>
      <c r="AV1968" t="s">
        <v>1936</v>
      </c>
    </row>
    <row r="1969" spans="46:48">
      <c r="AT1969" t="s">
        <v>3671</v>
      </c>
      <c r="AU1969" t="s">
        <v>1936</v>
      </c>
      <c r="AV1969" t="s">
        <v>1936</v>
      </c>
    </row>
    <row r="1970" spans="46:48">
      <c r="AT1970" t="s">
        <v>8525</v>
      </c>
      <c r="AU1970" t="s">
        <v>8526</v>
      </c>
      <c r="AV1970" t="s">
        <v>1937</v>
      </c>
    </row>
    <row r="1971" spans="46:48">
      <c r="AT1971" t="s">
        <v>8527</v>
      </c>
      <c r="AU1971" t="s">
        <v>8528</v>
      </c>
      <c r="AV1971" t="s">
        <v>1937</v>
      </c>
    </row>
    <row r="1972" spans="46:48">
      <c r="AT1972" t="s">
        <v>8529</v>
      </c>
      <c r="AU1972" t="s">
        <v>8530</v>
      </c>
      <c r="AV1972" t="s">
        <v>1937</v>
      </c>
    </row>
    <row r="1973" spans="46:48">
      <c r="AT1973" t="s">
        <v>8531</v>
      </c>
      <c r="AU1973" t="s">
        <v>8532</v>
      </c>
      <c r="AV1973" t="s">
        <v>1937</v>
      </c>
    </row>
    <row r="1974" spans="46:48">
      <c r="AT1974" t="s">
        <v>8533</v>
      </c>
      <c r="AU1974" t="s">
        <v>8534</v>
      </c>
      <c r="AV1974" t="s">
        <v>1937</v>
      </c>
    </row>
    <row r="1975" spans="46:48">
      <c r="AT1975" t="s">
        <v>8535</v>
      </c>
      <c r="AU1975" t="s">
        <v>8536</v>
      </c>
      <c r="AV1975" t="s">
        <v>1937</v>
      </c>
    </row>
    <row r="1976" spans="46:48">
      <c r="AT1976" t="s">
        <v>8537</v>
      </c>
      <c r="AU1976" t="s">
        <v>8538</v>
      </c>
      <c r="AV1976" t="s">
        <v>1937</v>
      </c>
    </row>
    <row r="1977" spans="46:48">
      <c r="AT1977" t="s">
        <v>8539</v>
      </c>
      <c r="AU1977" t="s">
        <v>8540</v>
      </c>
      <c r="AV1977" t="s">
        <v>1937</v>
      </c>
    </row>
    <row r="1978" spans="46:48">
      <c r="AT1978" t="s">
        <v>8541</v>
      </c>
      <c r="AU1978" t="s">
        <v>8542</v>
      </c>
      <c r="AV1978" t="s">
        <v>1937</v>
      </c>
    </row>
    <row r="1979" spans="46:48">
      <c r="AT1979" t="s">
        <v>8543</v>
      </c>
      <c r="AU1979" t="s">
        <v>8544</v>
      </c>
      <c r="AV1979" t="s">
        <v>1937</v>
      </c>
    </row>
    <row r="1980" spans="46:48">
      <c r="AT1980" t="s">
        <v>8545</v>
      </c>
      <c r="AU1980" t="s">
        <v>8546</v>
      </c>
      <c r="AV1980" t="s">
        <v>1937</v>
      </c>
    </row>
    <row r="1981" spans="46:48">
      <c r="AT1981" t="s">
        <v>8547</v>
      </c>
      <c r="AU1981" t="s">
        <v>8548</v>
      </c>
      <c r="AV1981" t="s">
        <v>1937</v>
      </c>
    </row>
    <row r="1982" spans="46:48">
      <c r="AT1982" t="s">
        <v>3689</v>
      </c>
      <c r="AU1982" t="s">
        <v>1937</v>
      </c>
      <c r="AV1982" t="s">
        <v>1937</v>
      </c>
    </row>
    <row r="1983" spans="46:48">
      <c r="AT1983" t="s">
        <v>8549</v>
      </c>
      <c r="AU1983" t="s">
        <v>8550</v>
      </c>
      <c r="AV1983" t="s">
        <v>1938</v>
      </c>
    </row>
    <row r="1984" spans="46:48">
      <c r="AT1984" t="s">
        <v>8551</v>
      </c>
      <c r="AU1984" t="s">
        <v>8552</v>
      </c>
      <c r="AV1984" t="s">
        <v>1938</v>
      </c>
    </row>
    <row r="1985" spans="46:48">
      <c r="AT1985" t="s">
        <v>8553</v>
      </c>
      <c r="AU1985" t="s">
        <v>8554</v>
      </c>
      <c r="AV1985" t="s">
        <v>1938</v>
      </c>
    </row>
    <row r="1986" spans="46:48">
      <c r="AT1986" t="s">
        <v>8555</v>
      </c>
      <c r="AU1986" t="s">
        <v>8556</v>
      </c>
      <c r="AV1986" t="s">
        <v>1938</v>
      </c>
    </row>
    <row r="1987" spans="46:48">
      <c r="AT1987" t="s">
        <v>8557</v>
      </c>
      <c r="AU1987" t="s">
        <v>8558</v>
      </c>
      <c r="AV1987" t="s">
        <v>1938</v>
      </c>
    </row>
    <row r="1988" spans="46:48">
      <c r="AT1988" t="s">
        <v>8559</v>
      </c>
      <c r="AU1988" t="s">
        <v>8560</v>
      </c>
      <c r="AV1988" t="s">
        <v>1938</v>
      </c>
    </row>
    <row r="1989" spans="46:48">
      <c r="AT1989" t="s">
        <v>8561</v>
      </c>
      <c r="AU1989" t="s">
        <v>8562</v>
      </c>
      <c r="AV1989" t="s">
        <v>1938</v>
      </c>
    </row>
    <row r="1990" spans="46:48">
      <c r="AT1990" t="s">
        <v>8563</v>
      </c>
      <c r="AU1990" t="s">
        <v>8564</v>
      </c>
      <c r="AV1990" t="s">
        <v>1938</v>
      </c>
    </row>
    <row r="1991" spans="46:48">
      <c r="AT1991" t="s">
        <v>8565</v>
      </c>
      <c r="AU1991" t="s">
        <v>8566</v>
      </c>
      <c r="AV1991" t="s">
        <v>1938</v>
      </c>
    </row>
    <row r="1992" spans="46:48">
      <c r="AT1992" t="s">
        <v>8567</v>
      </c>
      <c r="AU1992" t="s">
        <v>8568</v>
      </c>
      <c r="AV1992" t="s">
        <v>1938</v>
      </c>
    </row>
    <row r="1993" spans="46:48">
      <c r="AT1993" t="s">
        <v>8569</v>
      </c>
      <c r="AU1993" t="s">
        <v>8558</v>
      </c>
      <c r="AV1993" t="s">
        <v>1938</v>
      </c>
    </row>
    <row r="1994" spans="46:48">
      <c r="AT1994" t="s">
        <v>3696</v>
      </c>
      <c r="AU1994" t="s">
        <v>1938</v>
      </c>
      <c r="AV1994" t="s">
        <v>1938</v>
      </c>
    </row>
    <row r="1995" spans="46:48">
      <c r="AT1995" t="s">
        <v>8570</v>
      </c>
      <c r="AU1995" t="s">
        <v>8571</v>
      </c>
      <c r="AV1995" t="s">
        <v>1939</v>
      </c>
    </row>
    <row r="1996" spans="46:48">
      <c r="AT1996" t="s">
        <v>8572</v>
      </c>
      <c r="AU1996" t="s">
        <v>8573</v>
      </c>
      <c r="AV1996" t="s">
        <v>1939</v>
      </c>
    </row>
    <row r="1997" spans="46:48">
      <c r="AT1997" t="s">
        <v>8574</v>
      </c>
      <c r="AU1997" t="s">
        <v>8575</v>
      </c>
      <c r="AV1997" t="s">
        <v>1939</v>
      </c>
    </row>
    <row r="1998" spans="46:48">
      <c r="AT1998" t="s">
        <v>8576</v>
      </c>
      <c r="AU1998" t="s">
        <v>8577</v>
      </c>
      <c r="AV1998" t="s">
        <v>1939</v>
      </c>
    </row>
    <row r="1999" spans="46:48">
      <c r="AT1999" t="s">
        <v>8578</v>
      </c>
      <c r="AU1999" t="s">
        <v>8579</v>
      </c>
      <c r="AV1999" t="s">
        <v>1939</v>
      </c>
    </row>
    <row r="2000" spans="46:48">
      <c r="AT2000" t="s">
        <v>8580</v>
      </c>
      <c r="AU2000" t="s">
        <v>8581</v>
      </c>
      <c r="AV2000" t="s">
        <v>1939</v>
      </c>
    </row>
    <row r="2001" spans="46:48">
      <c r="AT2001" t="s">
        <v>8582</v>
      </c>
      <c r="AU2001" t="s">
        <v>8583</v>
      </c>
      <c r="AV2001" t="s">
        <v>1939</v>
      </c>
    </row>
    <row r="2002" spans="46:48">
      <c r="AT2002" t="s">
        <v>8584</v>
      </c>
      <c r="AU2002" t="s">
        <v>8585</v>
      </c>
      <c r="AV2002" t="s">
        <v>1939</v>
      </c>
    </row>
    <row r="2003" spans="46:48">
      <c r="AT2003" t="s">
        <v>8586</v>
      </c>
      <c r="AU2003" t="s">
        <v>8587</v>
      </c>
      <c r="AV2003" t="s">
        <v>1939</v>
      </c>
    </row>
    <row r="2004" spans="46:48">
      <c r="AT2004" t="s">
        <v>8588</v>
      </c>
      <c r="AU2004" t="s">
        <v>8589</v>
      </c>
      <c r="AV2004" t="s">
        <v>1939</v>
      </c>
    </row>
    <row r="2005" spans="46:48">
      <c r="AT2005" t="s">
        <v>8590</v>
      </c>
      <c r="AU2005" t="s">
        <v>8591</v>
      </c>
      <c r="AV2005" t="s">
        <v>1939</v>
      </c>
    </row>
    <row r="2006" spans="46:48">
      <c r="AT2006" t="s">
        <v>8592</v>
      </c>
      <c r="AU2006" t="s">
        <v>8593</v>
      </c>
      <c r="AV2006" t="s">
        <v>1939</v>
      </c>
    </row>
    <row r="2007" spans="46:48">
      <c r="AT2007" t="s">
        <v>8594</v>
      </c>
      <c r="AU2007" t="s">
        <v>8595</v>
      </c>
      <c r="AV2007" t="s">
        <v>1939</v>
      </c>
    </row>
    <row r="2008" spans="46:48">
      <c r="AT2008" t="s">
        <v>8596</v>
      </c>
      <c r="AU2008" t="s">
        <v>5219</v>
      </c>
      <c r="AV2008" t="s">
        <v>1939</v>
      </c>
    </row>
    <row r="2009" spans="46:48">
      <c r="AT2009" t="s">
        <v>8597</v>
      </c>
      <c r="AU2009" t="s">
        <v>8598</v>
      </c>
      <c r="AV2009" t="s">
        <v>1939</v>
      </c>
    </row>
    <row r="2010" spans="46:48">
      <c r="AT2010" t="s">
        <v>3703</v>
      </c>
      <c r="AU2010" t="s">
        <v>1939</v>
      </c>
      <c r="AV2010" t="s">
        <v>1939</v>
      </c>
    </row>
    <row r="2011" spans="46:48">
      <c r="AT2011" t="s">
        <v>8599</v>
      </c>
      <c r="AU2011" t="s">
        <v>8600</v>
      </c>
      <c r="AV2011" t="s">
        <v>1940</v>
      </c>
    </row>
    <row r="2012" spans="46:48">
      <c r="AT2012" t="s">
        <v>8601</v>
      </c>
      <c r="AU2012" t="s">
        <v>8602</v>
      </c>
      <c r="AV2012" t="s">
        <v>1940</v>
      </c>
    </row>
    <row r="2013" spans="46:48">
      <c r="AT2013" t="s">
        <v>8603</v>
      </c>
      <c r="AU2013" t="s">
        <v>8604</v>
      </c>
      <c r="AV2013" t="s">
        <v>1940</v>
      </c>
    </row>
    <row r="2014" spans="46:48">
      <c r="AT2014" t="s">
        <v>8605</v>
      </c>
      <c r="AU2014" t="s">
        <v>8606</v>
      </c>
      <c r="AV2014" t="s">
        <v>1940</v>
      </c>
    </row>
    <row r="2015" spans="46:48">
      <c r="AT2015" t="s">
        <v>8607</v>
      </c>
      <c r="AU2015" t="s">
        <v>8608</v>
      </c>
      <c r="AV2015" t="s">
        <v>1940</v>
      </c>
    </row>
    <row r="2016" spans="46:48">
      <c r="AT2016" t="s">
        <v>8609</v>
      </c>
      <c r="AU2016" t="s">
        <v>8610</v>
      </c>
      <c r="AV2016" t="s">
        <v>1940</v>
      </c>
    </row>
    <row r="2017" spans="46:48">
      <c r="AT2017" t="s">
        <v>8611</v>
      </c>
      <c r="AU2017" t="s">
        <v>8612</v>
      </c>
      <c r="AV2017" t="s">
        <v>1940</v>
      </c>
    </row>
    <row r="2018" spans="46:48">
      <c r="AT2018" t="s">
        <v>8613</v>
      </c>
      <c r="AU2018" t="s">
        <v>8614</v>
      </c>
      <c r="AV2018" t="s">
        <v>1940</v>
      </c>
    </row>
    <row r="2019" spans="46:48">
      <c r="AT2019" t="s">
        <v>8615</v>
      </c>
      <c r="AU2019" t="s">
        <v>8616</v>
      </c>
      <c r="AV2019" t="s">
        <v>1940</v>
      </c>
    </row>
    <row r="2020" spans="46:48">
      <c r="AT2020" t="s">
        <v>8617</v>
      </c>
      <c r="AU2020" t="s">
        <v>8618</v>
      </c>
      <c r="AV2020" t="s">
        <v>1940</v>
      </c>
    </row>
    <row r="2021" spans="46:48">
      <c r="AT2021" t="s">
        <v>8619</v>
      </c>
      <c r="AU2021" t="s">
        <v>8620</v>
      </c>
      <c r="AV2021" t="s">
        <v>1940</v>
      </c>
    </row>
    <row r="2022" spans="46:48">
      <c r="AT2022" t="s">
        <v>8621</v>
      </c>
      <c r="AU2022" t="s">
        <v>8622</v>
      </c>
      <c r="AV2022" t="s">
        <v>1940</v>
      </c>
    </row>
    <row r="2023" spans="46:48">
      <c r="AT2023" t="s">
        <v>8623</v>
      </c>
      <c r="AU2023" t="s">
        <v>8624</v>
      </c>
      <c r="AV2023" t="s">
        <v>1940</v>
      </c>
    </row>
    <row r="2024" spans="46:48">
      <c r="AT2024" t="s">
        <v>8625</v>
      </c>
      <c r="AU2024" t="s">
        <v>8626</v>
      </c>
      <c r="AV2024" t="s">
        <v>1940</v>
      </c>
    </row>
    <row r="2025" spans="46:48">
      <c r="AT2025" t="s">
        <v>83</v>
      </c>
      <c r="AU2025" t="s">
        <v>1940</v>
      </c>
      <c r="AV2025" t="s">
        <v>1940</v>
      </c>
    </row>
    <row r="2026" spans="46:48">
      <c r="AT2026" t="s">
        <v>8627</v>
      </c>
      <c r="AU2026" t="s">
        <v>8628</v>
      </c>
      <c r="AV2026" t="s">
        <v>1941</v>
      </c>
    </row>
    <row r="2027" spans="46:48">
      <c r="AT2027" t="s">
        <v>8629</v>
      </c>
      <c r="AU2027" t="s">
        <v>8630</v>
      </c>
      <c r="AV2027" t="s">
        <v>1941</v>
      </c>
    </row>
    <row r="2028" spans="46:48">
      <c r="AT2028" t="s">
        <v>8631</v>
      </c>
      <c r="AU2028" t="s">
        <v>8632</v>
      </c>
      <c r="AV2028" t="s">
        <v>1941</v>
      </c>
    </row>
    <row r="2029" spans="46:48">
      <c r="AT2029" t="s">
        <v>8633</v>
      </c>
      <c r="AU2029" t="s">
        <v>8634</v>
      </c>
      <c r="AV2029" t="s">
        <v>1941</v>
      </c>
    </row>
    <row r="2030" spans="46:48">
      <c r="AT2030" t="s">
        <v>8635</v>
      </c>
      <c r="AU2030" t="s">
        <v>8636</v>
      </c>
      <c r="AV2030" t="s">
        <v>1941</v>
      </c>
    </row>
    <row r="2031" spans="46:48">
      <c r="AT2031" t="s">
        <v>8637</v>
      </c>
      <c r="AU2031" t="s">
        <v>8638</v>
      </c>
      <c r="AV2031" t="s">
        <v>1941</v>
      </c>
    </row>
    <row r="2032" spans="46:48">
      <c r="AT2032" t="s">
        <v>8639</v>
      </c>
      <c r="AU2032" t="s">
        <v>8640</v>
      </c>
      <c r="AV2032" t="s">
        <v>1941</v>
      </c>
    </row>
    <row r="2033" spans="46:48">
      <c r="AT2033" t="s">
        <v>8641</v>
      </c>
      <c r="AU2033" t="s">
        <v>8642</v>
      </c>
      <c r="AV2033" t="s">
        <v>1941</v>
      </c>
    </row>
    <row r="2034" spans="46:48">
      <c r="AT2034" t="s">
        <v>8643</v>
      </c>
      <c r="AU2034" t="s">
        <v>8644</v>
      </c>
      <c r="AV2034" t="s">
        <v>1941</v>
      </c>
    </row>
    <row r="2035" spans="46:48">
      <c r="AT2035" t="s">
        <v>8645</v>
      </c>
      <c r="AU2035" t="s">
        <v>8646</v>
      </c>
      <c r="AV2035" t="s">
        <v>1941</v>
      </c>
    </row>
    <row r="2036" spans="46:48">
      <c r="AT2036" t="s">
        <v>8647</v>
      </c>
      <c r="AU2036" t="s">
        <v>8648</v>
      </c>
      <c r="AV2036" t="s">
        <v>1941</v>
      </c>
    </row>
    <row r="2037" spans="46:48">
      <c r="AT2037" t="s">
        <v>8649</v>
      </c>
      <c r="AU2037" t="s">
        <v>8650</v>
      </c>
      <c r="AV2037" t="s">
        <v>1941</v>
      </c>
    </row>
    <row r="2038" spans="46:48">
      <c r="AT2038" t="s">
        <v>8651</v>
      </c>
      <c r="AU2038" t="s">
        <v>8652</v>
      </c>
      <c r="AV2038" t="s">
        <v>1941</v>
      </c>
    </row>
    <row r="2039" spans="46:48">
      <c r="AT2039" t="s">
        <v>8653</v>
      </c>
      <c r="AU2039" t="s">
        <v>8654</v>
      </c>
      <c r="AV2039" t="s">
        <v>1941</v>
      </c>
    </row>
    <row r="2040" spans="46:48">
      <c r="AT2040" t="s">
        <v>3718</v>
      </c>
      <c r="AU2040" t="s">
        <v>1941</v>
      </c>
      <c r="AV2040" t="s">
        <v>1941</v>
      </c>
    </row>
    <row r="2041" spans="46:48">
      <c r="AT2041" t="s">
        <v>8655</v>
      </c>
      <c r="AU2041" t="s">
        <v>5315</v>
      </c>
      <c r="AV2041" t="s">
        <v>1942</v>
      </c>
    </row>
    <row r="2042" spans="46:48">
      <c r="AT2042" t="s">
        <v>8656</v>
      </c>
      <c r="AU2042" t="s">
        <v>8657</v>
      </c>
      <c r="AV2042" t="s">
        <v>1942</v>
      </c>
    </row>
    <row r="2043" spans="46:48">
      <c r="AT2043" t="s">
        <v>8658</v>
      </c>
      <c r="AU2043" t="s">
        <v>6646</v>
      </c>
      <c r="AV2043" t="s">
        <v>1942</v>
      </c>
    </row>
    <row r="2044" spans="46:48">
      <c r="AT2044" t="s">
        <v>8659</v>
      </c>
      <c r="AU2044" t="s">
        <v>6642</v>
      </c>
      <c r="AV2044" t="s">
        <v>1942</v>
      </c>
    </row>
    <row r="2045" spans="46:48">
      <c r="AT2045" t="s">
        <v>8660</v>
      </c>
      <c r="AU2045" t="s">
        <v>8661</v>
      </c>
      <c r="AV2045" t="s">
        <v>1942</v>
      </c>
    </row>
    <row r="2046" spans="46:48">
      <c r="AT2046" t="s">
        <v>3726</v>
      </c>
      <c r="AU2046" t="s">
        <v>1942</v>
      </c>
      <c r="AV2046" t="s">
        <v>1942</v>
      </c>
    </row>
    <row r="2047" spans="46:48">
      <c r="AT2047" t="s">
        <v>8662</v>
      </c>
      <c r="AU2047" t="s">
        <v>8663</v>
      </c>
      <c r="AV2047" t="s">
        <v>1943</v>
      </c>
    </row>
    <row r="2048" spans="46:48">
      <c r="AT2048" t="s">
        <v>8664</v>
      </c>
      <c r="AU2048" t="s">
        <v>8665</v>
      </c>
      <c r="AV2048" t="s">
        <v>1943</v>
      </c>
    </row>
    <row r="2049" spans="46:48">
      <c r="AT2049" t="s">
        <v>8666</v>
      </c>
      <c r="AU2049" t="s">
        <v>8667</v>
      </c>
      <c r="AV2049" t="s">
        <v>1943</v>
      </c>
    </row>
    <row r="2050" spans="46:48">
      <c r="AT2050" t="s">
        <v>8668</v>
      </c>
      <c r="AU2050" t="s">
        <v>8669</v>
      </c>
      <c r="AV2050" t="s">
        <v>1943</v>
      </c>
    </row>
    <row r="2051" spans="46:48">
      <c r="AT2051" t="s">
        <v>8670</v>
      </c>
      <c r="AU2051" t="s">
        <v>8671</v>
      </c>
      <c r="AV2051" t="s">
        <v>1943</v>
      </c>
    </row>
    <row r="2052" spans="46:48">
      <c r="AT2052" t="s">
        <v>8672</v>
      </c>
      <c r="AU2052" t="s">
        <v>8673</v>
      </c>
      <c r="AV2052" t="s">
        <v>1943</v>
      </c>
    </row>
    <row r="2053" spans="46:48">
      <c r="AT2053" t="s">
        <v>8674</v>
      </c>
      <c r="AU2053" t="s">
        <v>8675</v>
      </c>
      <c r="AV2053" t="s">
        <v>1943</v>
      </c>
    </row>
    <row r="2054" spans="46:48">
      <c r="AT2054" t="s">
        <v>8676</v>
      </c>
      <c r="AU2054" t="s">
        <v>8677</v>
      </c>
      <c r="AV2054" t="s">
        <v>1943</v>
      </c>
    </row>
    <row r="2055" spans="46:48">
      <c r="AT2055" t="s">
        <v>8678</v>
      </c>
      <c r="AU2055" t="s">
        <v>8679</v>
      </c>
      <c r="AV2055" t="s">
        <v>1943</v>
      </c>
    </row>
    <row r="2056" spans="46:48">
      <c r="AT2056" t="s">
        <v>8680</v>
      </c>
      <c r="AU2056" t="s">
        <v>8681</v>
      </c>
      <c r="AV2056" t="s">
        <v>1943</v>
      </c>
    </row>
    <row r="2057" spans="46:48">
      <c r="AT2057" t="s">
        <v>8682</v>
      </c>
      <c r="AU2057" t="s">
        <v>8683</v>
      </c>
      <c r="AV2057" t="s">
        <v>1943</v>
      </c>
    </row>
    <row r="2058" spans="46:48">
      <c r="AT2058" t="s">
        <v>8684</v>
      </c>
      <c r="AU2058" t="s">
        <v>8685</v>
      </c>
      <c r="AV2058" t="s">
        <v>1943</v>
      </c>
    </row>
    <row r="2059" spans="46:48">
      <c r="AT2059" t="s">
        <v>3734</v>
      </c>
      <c r="AU2059" t="s">
        <v>1943</v>
      </c>
      <c r="AV2059" t="s">
        <v>1943</v>
      </c>
    </row>
    <row r="2060" spans="46:48">
      <c r="AT2060" t="s">
        <v>8686</v>
      </c>
      <c r="AU2060" t="s">
        <v>8687</v>
      </c>
      <c r="AV2060" t="s">
        <v>1944</v>
      </c>
    </row>
    <row r="2061" spans="46:48">
      <c r="AT2061" t="s">
        <v>8688</v>
      </c>
      <c r="AU2061" t="s">
        <v>8689</v>
      </c>
      <c r="AV2061" t="s">
        <v>1944</v>
      </c>
    </row>
    <row r="2062" spans="46:48">
      <c r="AT2062" t="s">
        <v>8690</v>
      </c>
      <c r="AU2062" t="s">
        <v>8691</v>
      </c>
      <c r="AV2062" t="s">
        <v>1944</v>
      </c>
    </row>
    <row r="2063" spans="46:48">
      <c r="AT2063" t="s">
        <v>8692</v>
      </c>
      <c r="AU2063" t="s">
        <v>8693</v>
      </c>
      <c r="AV2063" t="s">
        <v>1944</v>
      </c>
    </row>
    <row r="2064" spans="46:48">
      <c r="AT2064" t="s">
        <v>8694</v>
      </c>
      <c r="AU2064" t="s">
        <v>8695</v>
      </c>
      <c r="AV2064" t="s">
        <v>1944</v>
      </c>
    </row>
    <row r="2065" spans="46:48">
      <c r="AT2065" t="s">
        <v>8696</v>
      </c>
      <c r="AU2065" t="s">
        <v>8697</v>
      </c>
      <c r="AV2065" t="s">
        <v>1944</v>
      </c>
    </row>
    <row r="2066" spans="46:48">
      <c r="AT2066" t="s">
        <v>8698</v>
      </c>
      <c r="AU2066" t="s">
        <v>8699</v>
      </c>
      <c r="AV2066" t="s">
        <v>1944</v>
      </c>
    </row>
    <row r="2067" spans="46:48">
      <c r="AT2067" t="s">
        <v>8700</v>
      </c>
      <c r="AU2067" t="s">
        <v>8701</v>
      </c>
      <c r="AV2067" t="s">
        <v>1944</v>
      </c>
    </row>
    <row r="2068" spans="46:48">
      <c r="AT2068" t="s">
        <v>8702</v>
      </c>
      <c r="AU2068" t="s">
        <v>8703</v>
      </c>
      <c r="AV2068" t="s">
        <v>1944</v>
      </c>
    </row>
    <row r="2069" spans="46:48">
      <c r="AT2069" t="s">
        <v>8704</v>
      </c>
      <c r="AU2069" t="s">
        <v>8705</v>
      </c>
      <c r="AV2069" t="s">
        <v>1944</v>
      </c>
    </row>
    <row r="2070" spans="46:48">
      <c r="AT2070" t="s">
        <v>8706</v>
      </c>
      <c r="AU2070" t="s">
        <v>8707</v>
      </c>
      <c r="AV2070" t="s">
        <v>1944</v>
      </c>
    </row>
    <row r="2071" spans="46:48">
      <c r="AT2071" t="s">
        <v>8708</v>
      </c>
      <c r="AU2071" t="s">
        <v>8709</v>
      </c>
      <c r="AV2071" t="s">
        <v>1944</v>
      </c>
    </row>
    <row r="2072" spans="46:48">
      <c r="AT2072" t="s">
        <v>8710</v>
      </c>
      <c r="AU2072" t="s">
        <v>8711</v>
      </c>
      <c r="AV2072" t="s">
        <v>1944</v>
      </c>
    </row>
    <row r="2073" spans="46:48">
      <c r="AT2073" t="s">
        <v>8712</v>
      </c>
      <c r="AU2073" t="s">
        <v>8713</v>
      </c>
      <c r="AV2073" t="s">
        <v>1944</v>
      </c>
    </row>
    <row r="2074" spans="46:48">
      <c r="AT2074" t="s">
        <v>8714</v>
      </c>
      <c r="AU2074" t="s">
        <v>8715</v>
      </c>
      <c r="AV2074" t="s">
        <v>1944</v>
      </c>
    </row>
    <row r="2075" spans="46:48">
      <c r="AT2075" t="s">
        <v>8716</v>
      </c>
      <c r="AU2075" t="s">
        <v>8717</v>
      </c>
      <c r="AV2075" t="s">
        <v>1944</v>
      </c>
    </row>
    <row r="2076" spans="46:48">
      <c r="AT2076" t="s">
        <v>8718</v>
      </c>
      <c r="AU2076" t="s">
        <v>8719</v>
      </c>
      <c r="AV2076" t="s">
        <v>1944</v>
      </c>
    </row>
    <row r="2077" spans="46:48">
      <c r="AT2077" t="s">
        <v>3747</v>
      </c>
      <c r="AU2077" t="s">
        <v>1944</v>
      </c>
      <c r="AV2077" t="s">
        <v>1944</v>
      </c>
    </row>
    <row r="2078" spans="46:48">
      <c r="AT2078" t="s">
        <v>8720</v>
      </c>
      <c r="AU2078" t="s">
        <v>8721</v>
      </c>
      <c r="AV2078" t="s">
        <v>1945</v>
      </c>
    </row>
    <row r="2079" spans="46:48">
      <c r="AT2079" t="s">
        <v>8722</v>
      </c>
      <c r="AU2079" t="s">
        <v>8723</v>
      </c>
      <c r="AV2079" t="s">
        <v>1945</v>
      </c>
    </row>
    <row r="2080" spans="46:48">
      <c r="AT2080" t="s">
        <v>8724</v>
      </c>
      <c r="AU2080" t="s">
        <v>8725</v>
      </c>
      <c r="AV2080" t="s">
        <v>1945</v>
      </c>
    </row>
    <row r="2081" spans="46:48">
      <c r="AT2081" t="s">
        <v>8726</v>
      </c>
      <c r="AU2081" t="s">
        <v>8727</v>
      </c>
      <c r="AV2081" t="s">
        <v>1945</v>
      </c>
    </row>
    <row r="2082" spans="46:48">
      <c r="AT2082" t="s">
        <v>8728</v>
      </c>
      <c r="AU2082" t="s">
        <v>8729</v>
      </c>
      <c r="AV2082" t="s">
        <v>1945</v>
      </c>
    </row>
    <row r="2083" spans="46:48">
      <c r="AT2083" t="s">
        <v>8730</v>
      </c>
      <c r="AU2083" t="s">
        <v>8731</v>
      </c>
      <c r="AV2083" t="s">
        <v>1945</v>
      </c>
    </row>
    <row r="2084" spans="46:48">
      <c r="AT2084" t="s">
        <v>8732</v>
      </c>
      <c r="AU2084" t="s">
        <v>8733</v>
      </c>
      <c r="AV2084" t="s">
        <v>1945</v>
      </c>
    </row>
    <row r="2085" spans="46:48">
      <c r="AT2085" t="s">
        <v>8734</v>
      </c>
      <c r="AU2085" t="s">
        <v>8735</v>
      </c>
      <c r="AV2085" t="s">
        <v>1945</v>
      </c>
    </row>
    <row r="2086" spans="46:48">
      <c r="AT2086" t="s">
        <v>8736</v>
      </c>
      <c r="AU2086" t="s">
        <v>8737</v>
      </c>
      <c r="AV2086" t="s">
        <v>1945</v>
      </c>
    </row>
    <row r="2087" spans="46:48">
      <c r="AT2087" t="s">
        <v>8738</v>
      </c>
      <c r="AU2087" t="s">
        <v>8739</v>
      </c>
      <c r="AV2087" t="s">
        <v>1945</v>
      </c>
    </row>
    <row r="2088" spans="46:48">
      <c r="AT2088" t="s">
        <v>8740</v>
      </c>
      <c r="AU2088" t="s">
        <v>8741</v>
      </c>
      <c r="AV2088" t="s">
        <v>1945</v>
      </c>
    </row>
    <row r="2089" spans="46:48">
      <c r="AT2089" t="s">
        <v>8742</v>
      </c>
      <c r="AU2089" t="s">
        <v>8743</v>
      </c>
      <c r="AV2089" t="s">
        <v>1945</v>
      </c>
    </row>
    <row r="2090" spans="46:48">
      <c r="AT2090" t="s">
        <v>8744</v>
      </c>
      <c r="AU2090" t="s">
        <v>8745</v>
      </c>
      <c r="AV2090" t="s">
        <v>1945</v>
      </c>
    </row>
    <row r="2091" spans="46:48">
      <c r="AT2091" t="s">
        <v>8746</v>
      </c>
      <c r="AU2091" t="s">
        <v>8747</v>
      </c>
      <c r="AV2091" t="s">
        <v>1945</v>
      </c>
    </row>
    <row r="2092" spans="46:48">
      <c r="AT2092" t="s">
        <v>8748</v>
      </c>
      <c r="AU2092" t="s">
        <v>8749</v>
      </c>
      <c r="AV2092" t="s">
        <v>1945</v>
      </c>
    </row>
    <row r="2093" spans="46:48">
      <c r="AT2093" t="s">
        <v>8750</v>
      </c>
      <c r="AU2093" t="s">
        <v>8751</v>
      </c>
      <c r="AV2093" t="s">
        <v>1945</v>
      </c>
    </row>
    <row r="2094" spans="46:48">
      <c r="AT2094" t="s">
        <v>8752</v>
      </c>
      <c r="AU2094" t="s">
        <v>8753</v>
      </c>
      <c r="AV2094" t="s">
        <v>1945</v>
      </c>
    </row>
    <row r="2095" spans="46:48">
      <c r="AT2095" t="s">
        <v>3754</v>
      </c>
      <c r="AU2095" t="s">
        <v>1945</v>
      </c>
      <c r="AV2095" t="s">
        <v>1945</v>
      </c>
    </row>
    <row r="2096" spans="46:48">
      <c r="AT2096" t="s">
        <v>8754</v>
      </c>
      <c r="AU2096" t="s">
        <v>8755</v>
      </c>
      <c r="AV2096" t="s">
        <v>1946</v>
      </c>
    </row>
    <row r="2097" spans="46:48">
      <c r="AT2097" t="s">
        <v>8756</v>
      </c>
      <c r="AU2097" t="s">
        <v>8757</v>
      </c>
      <c r="AV2097" t="s">
        <v>1946</v>
      </c>
    </row>
    <row r="2098" spans="46:48">
      <c r="AT2098" t="s">
        <v>8758</v>
      </c>
      <c r="AU2098" t="s">
        <v>8759</v>
      </c>
      <c r="AV2098" t="s">
        <v>1946</v>
      </c>
    </row>
    <row r="2099" spans="46:48">
      <c r="AT2099" t="s">
        <v>8760</v>
      </c>
      <c r="AU2099" t="s">
        <v>8761</v>
      </c>
      <c r="AV2099" t="s">
        <v>1946</v>
      </c>
    </row>
    <row r="2100" spans="46:48">
      <c r="AT2100" t="s">
        <v>8762</v>
      </c>
      <c r="AU2100" t="s">
        <v>8763</v>
      </c>
      <c r="AV2100" t="s">
        <v>1946</v>
      </c>
    </row>
    <row r="2101" spans="46:48">
      <c r="AT2101" t="s">
        <v>8764</v>
      </c>
      <c r="AU2101" t="s">
        <v>8765</v>
      </c>
      <c r="AV2101" t="s">
        <v>1946</v>
      </c>
    </row>
    <row r="2102" spans="46:48">
      <c r="AT2102" t="s">
        <v>8766</v>
      </c>
      <c r="AU2102" t="s">
        <v>8767</v>
      </c>
      <c r="AV2102" t="s">
        <v>1946</v>
      </c>
    </row>
    <row r="2103" spans="46:48">
      <c r="AT2103" t="s">
        <v>8768</v>
      </c>
      <c r="AU2103" t="s">
        <v>8769</v>
      </c>
      <c r="AV2103" t="s">
        <v>1946</v>
      </c>
    </row>
    <row r="2104" spans="46:48">
      <c r="AT2104" t="s">
        <v>3761</v>
      </c>
      <c r="AU2104" t="s">
        <v>1946</v>
      </c>
      <c r="AV2104" t="s">
        <v>1946</v>
      </c>
    </row>
    <row r="2105" spans="46:48">
      <c r="AT2105" t="s">
        <v>8770</v>
      </c>
      <c r="AU2105" t="s">
        <v>8771</v>
      </c>
      <c r="AV2105" t="s">
        <v>1947</v>
      </c>
    </row>
    <row r="2106" spans="46:48">
      <c r="AT2106" t="s">
        <v>8772</v>
      </c>
      <c r="AU2106" t="s">
        <v>8773</v>
      </c>
      <c r="AV2106" t="s">
        <v>1947</v>
      </c>
    </row>
    <row r="2107" spans="46:48">
      <c r="AT2107" t="s">
        <v>8774</v>
      </c>
      <c r="AU2107" t="s">
        <v>8775</v>
      </c>
      <c r="AV2107" t="s">
        <v>1947</v>
      </c>
    </row>
    <row r="2108" spans="46:48">
      <c r="AT2108" t="s">
        <v>8776</v>
      </c>
      <c r="AU2108" t="s">
        <v>8777</v>
      </c>
      <c r="AV2108" t="s">
        <v>1947</v>
      </c>
    </row>
    <row r="2109" spans="46:48">
      <c r="AT2109" t="s">
        <v>8778</v>
      </c>
      <c r="AU2109" t="s">
        <v>8779</v>
      </c>
      <c r="AV2109" t="s">
        <v>1947</v>
      </c>
    </row>
    <row r="2110" spans="46:48">
      <c r="AT2110" t="s">
        <v>8780</v>
      </c>
      <c r="AU2110" t="s">
        <v>8781</v>
      </c>
      <c r="AV2110" t="s">
        <v>1947</v>
      </c>
    </row>
    <row r="2111" spans="46:48">
      <c r="AT2111" t="s">
        <v>8782</v>
      </c>
      <c r="AU2111" t="s">
        <v>8783</v>
      </c>
      <c r="AV2111" t="s">
        <v>1947</v>
      </c>
    </row>
    <row r="2112" spans="46:48">
      <c r="AT2112" t="s">
        <v>8784</v>
      </c>
      <c r="AU2112" t="s">
        <v>8785</v>
      </c>
      <c r="AV2112" t="s">
        <v>1947</v>
      </c>
    </row>
    <row r="2113" spans="46:48">
      <c r="AT2113" t="s">
        <v>8786</v>
      </c>
      <c r="AU2113" t="s">
        <v>8787</v>
      </c>
      <c r="AV2113" t="s">
        <v>1947</v>
      </c>
    </row>
    <row r="2114" spans="46:48">
      <c r="AT2114" t="s">
        <v>8788</v>
      </c>
      <c r="AU2114" t="s">
        <v>8789</v>
      </c>
      <c r="AV2114" t="s">
        <v>1947</v>
      </c>
    </row>
    <row r="2115" spans="46:48">
      <c r="AT2115" t="s">
        <v>8790</v>
      </c>
      <c r="AU2115" t="s">
        <v>8791</v>
      </c>
      <c r="AV2115" t="s">
        <v>1947</v>
      </c>
    </row>
    <row r="2116" spans="46:48">
      <c r="AT2116" t="s">
        <v>8792</v>
      </c>
      <c r="AU2116" t="s">
        <v>8793</v>
      </c>
      <c r="AV2116" t="s">
        <v>1947</v>
      </c>
    </row>
    <row r="2117" spans="46:48">
      <c r="AT2117" t="s">
        <v>8794</v>
      </c>
      <c r="AU2117" t="s">
        <v>8795</v>
      </c>
      <c r="AV2117" t="s">
        <v>1947</v>
      </c>
    </row>
    <row r="2118" spans="46:48">
      <c r="AT2118" t="s">
        <v>8796</v>
      </c>
      <c r="AU2118" t="s">
        <v>8797</v>
      </c>
      <c r="AV2118" t="s">
        <v>1947</v>
      </c>
    </row>
    <row r="2119" spans="46:48">
      <c r="AT2119" t="s">
        <v>8798</v>
      </c>
      <c r="AU2119" t="s">
        <v>8799</v>
      </c>
      <c r="AV2119" t="s">
        <v>1947</v>
      </c>
    </row>
    <row r="2120" spans="46:48">
      <c r="AT2120" t="s">
        <v>8800</v>
      </c>
      <c r="AU2120" t="s">
        <v>8801</v>
      </c>
      <c r="AV2120" t="s">
        <v>1947</v>
      </c>
    </row>
    <row r="2121" spans="46:48">
      <c r="AT2121" t="s">
        <v>8802</v>
      </c>
      <c r="AU2121" t="s">
        <v>8803</v>
      </c>
      <c r="AV2121" t="s">
        <v>1947</v>
      </c>
    </row>
    <row r="2122" spans="46:48">
      <c r="AT2122" t="s">
        <v>8804</v>
      </c>
      <c r="AU2122" t="s">
        <v>8805</v>
      </c>
      <c r="AV2122" t="s">
        <v>1947</v>
      </c>
    </row>
    <row r="2123" spans="46:48">
      <c r="AT2123" t="s">
        <v>8806</v>
      </c>
      <c r="AU2123" t="s">
        <v>8807</v>
      </c>
      <c r="AV2123" t="s">
        <v>1947</v>
      </c>
    </row>
    <row r="2124" spans="46:48">
      <c r="AT2124" t="s">
        <v>8808</v>
      </c>
      <c r="AU2124" t="s">
        <v>8809</v>
      </c>
      <c r="AV2124" t="s">
        <v>1947</v>
      </c>
    </row>
    <row r="2125" spans="46:48">
      <c r="AT2125" t="s">
        <v>8810</v>
      </c>
      <c r="AU2125" t="s">
        <v>8811</v>
      </c>
      <c r="AV2125" t="s">
        <v>1947</v>
      </c>
    </row>
    <row r="2126" spans="46:48">
      <c r="AT2126" t="s">
        <v>8812</v>
      </c>
      <c r="AU2126" t="s">
        <v>8813</v>
      </c>
      <c r="AV2126" t="s">
        <v>1947</v>
      </c>
    </row>
    <row r="2127" spans="46:48">
      <c r="AT2127" t="s">
        <v>8814</v>
      </c>
      <c r="AU2127" t="s">
        <v>8815</v>
      </c>
      <c r="AV2127" t="s">
        <v>1947</v>
      </c>
    </row>
    <row r="2128" spans="46:48">
      <c r="AT2128" t="s">
        <v>8816</v>
      </c>
      <c r="AU2128" t="s">
        <v>8817</v>
      </c>
      <c r="AV2128" t="s">
        <v>1947</v>
      </c>
    </row>
    <row r="2129" spans="46:48">
      <c r="AT2129" t="s">
        <v>8818</v>
      </c>
      <c r="AU2129" t="s">
        <v>8819</v>
      </c>
      <c r="AV2129" t="s">
        <v>1947</v>
      </c>
    </row>
    <row r="2130" spans="46:48">
      <c r="AT2130" t="s">
        <v>8820</v>
      </c>
      <c r="AU2130" t="s">
        <v>8821</v>
      </c>
      <c r="AV2130" t="s">
        <v>1947</v>
      </c>
    </row>
    <row r="2131" spans="46:48">
      <c r="AT2131" t="s">
        <v>8822</v>
      </c>
      <c r="AU2131" t="s">
        <v>1946</v>
      </c>
      <c r="AV2131" t="s">
        <v>1947</v>
      </c>
    </row>
    <row r="2132" spans="46:48">
      <c r="AT2132" t="s">
        <v>8823</v>
      </c>
      <c r="AU2132" t="s">
        <v>8824</v>
      </c>
      <c r="AV2132" t="s">
        <v>1947</v>
      </c>
    </row>
    <row r="2133" spans="46:48">
      <c r="AT2133" t="s">
        <v>8825</v>
      </c>
      <c r="AU2133" t="s">
        <v>8826</v>
      </c>
      <c r="AV2133" t="s">
        <v>1947</v>
      </c>
    </row>
    <row r="2134" spans="46:48">
      <c r="AT2134" t="s">
        <v>8827</v>
      </c>
      <c r="AU2134" t="s">
        <v>8828</v>
      </c>
      <c r="AV2134" t="s">
        <v>1947</v>
      </c>
    </row>
    <row r="2135" spans="46:48">
      <c r="AT2135" t="s">
        <v>8829</v>
      </c>
      <c r="AU2135" t="s">
        <v>8830</v>
      </c>
      <c r="AV2135" t="s">
        <v>1947</v>
      </c>
    </row>
    <row r="2136" spans="46:48">
      <c r="AT2136" t="s">
        <v>8831</v>
      </c>
      <c r="AU2136" t="s">
        <v>5064</v>
      </c>
      <c r="AV2136" t="s">
        <v>1947</v>
      </c>
    </row>
    <row r="2137" spans="46:48">
      <c r="AT2137" t="s">
        <v>8832</v>
      </c>
      <c r="AU2137" t="s">
        <v>8833</v>
      </c>
      <c r="AV2137" t="s">
        <v>1947</v>
      </c>
    </row>
    <row r="2138" spans="46:48">
      <c r="AT2138" t="s">
        <v>8834</v>
      </c>
      <c r="AU2138" t="s">
        <v>8835</v>
      </c>
      <c r="AV2138" t="s">
        <v>1947</v>
      </c>
    </row>
    <row r="2139" spans="46:48">
      <c r="AT2139" t="s">
        <v>8836</v>
      </c>
      <c r="AU2139" t="s">
        <v>8837</v>
      </c>
      <c r="AV2139" t="s">
        <v>1947</v>
      </c>
    </row>
    <row r="2140" spans="46:48">
      <c r="AT2140" t="s">
        <v>8838</v>
      </c>
      <c r="AU2140" t="s">
        <v>8839</v>
      </c>
      <c r="AV2140" t="s">
        <v>1947</v>
      </c>
    </row>
    <row r="2141" spans="46:48">
      <c r="AT2141" t="s">
        <v>8840</v>
      </c>
      <c r="AU2141" t="s">
        <v>8841</v>
      </c>
      <c r="AV2141" t="s">
        <v>1947</v>
      </c>
    </row>
    <row r="2142" spans="46:48">
      <c r="AT2142" t="s">
        <v>3768</v>
      </c>
      <c r="AU2142" t="s">
        <v>1947</v>
      </c>
      <c r="AV2142" t="s">
        <v>1947</v>
      </c>
    </row>
    <row r="2143" spans="46:48">
      <c r="AT2143" t="s">
        <v>8842</v>
      </c>
      <c r="AU2143" t="s">
        <v>8843</v>
      </c>
      <c r="AV2143" t="s">
        <v>1948</v>
      </c>
    </row>
    <row r="2144" spans="46:48">
      <c r="AT2144" t="s">
        <v>8844</v>
      </c>
      <c r="AU2144" t="s">
        <v>8845</v>
      </c>
      <c r="AV2144" t="s">
        <v>1948</v>
      </c>
    </row>
    <row r="2145" spans="46:48">
      <c r="AT2145" t="s">
        <v>8846</v>
      </c>
      <c r="AU2145" t="s">
        <v>8847</v>
      </c>
      <c r="AV2145" t="s">
        <v>1948</v>
      </c>
    </row>
    <row r="2146" spans="46:48">
      <c r="AT2146" t="s">
        <v>8848</v>
      </c>
      <c r="AU2146" t="s">
        <v>8849</v>
      </c>
      <c r="AV2146" t="s">
        <v>1948</v>
      </c>
    </row>
    <row r="2147" spans="46:48">
      <c r="AT2147" t="s">
        <v>8850</v>
      </c>
      <c r="AU2147" t="s">
        <v>8851</v>
      </c>
      <c r="AV2147" t="s">
        <v>1948</v>
      </c>
    </row>
    <row r="2148" spans="46:48">
      <c r="AT2148" t="s">
        <v>8852</v>
      </c>
      <c r="AU2148" t="s">
        <v>8853</v>
      </c>
      <c r="AV2148" t="s">
        <v>1948</v>
      </c>
    </row>
    <row r="2149" spans="46:48">
      <c r="AT2149" t="s">
        <v>8854</v>
      </c>
      <c r="AU2149" t="s">
        <v>8855</v>
      </c>
      <c r="AV2149" t="s">
        <v>1948</v>
      </c>
    </row>
    <row r="2150" spans="46:48">
      <c r="AT2150" t="s">
        <v>8856</v>
      </c>
      <c r="AU2150" t="s">
        <v>8857</v>
      </c>
      <c r="AV2150" t="s">
        <v>1948</v>
      </c>
    </row>
    <row r="2151" spans="46:48">
      <c r="AT2151" t="s">
        <v>8858</v>
      </c>
      <c r="AU2151" t="s">
        <v>8859</v>
      </c>
      <c r="AV2151" t="s">
        <v>1948</v>
      </c>
    </row>
    <row r="2152" spans="46:48">
      <c r="AT2152" t="s">
        <v>8860</v>
      </c>
      <c r="AU2152" t="s">
        <v>8861</v>
      </c>
      <c r="AV2152" t="s">
        <v>1948</v>
      </c>
    </row>
    <row r="2153" spans="46:48">
      <c r="AT2153" t="s">
        <v>8862</v>
      </c>
      <c r="AU2153" t="s">
        <v>8863</v>
      </c>
      <c r="AV2153" t="s">
        <v>1948</v>
      </c>
    </row>
    <row r="2154" spans="46:48">
      <c r="AT2154" t="s">
        <v>8864</v>
      </c>
      <c r="AU2154" t="s">
        <v>8865</v>
      </c>
      <c r="AV2154" t="s">
        <v>1948</v>
      </c>
    </row>
    <row r="2155" spans="46:48">
      <c r="AT2155" t="s">
        <v>8866</v>
      </c>
      <c r="AU2155" t="s">
        <v>8867</v>
      </c>
      <c r="AV2155" t="s">
        <v>1948</v>
      </c>
    </row>
    <row r="2156" spans="46:48">
      <c r="AT2156" t="s">
        <v>8868</v>
      </c>
      <c r="AU2156" t="s">
        <v>8869</v>
      </c>
      <c r="AV2156" t="s">
        <v>1948</v>
      </c>
    </row>
    <row r="2157" spans="46:48">
      <c r="AT2157" t="s">
        <v>8870</v>
      </c>
      <c r="AU2157" t="s">
        <v>8871</v>
      </c>
      <c r="AV2157" t="s">
        <v>1948</v>
      </c>
    </row>
    <row r="2158" spans="46:48">
      <c r="AT2158" t="s">
        <v>8872</v>
      </c>
      <c r="AU2158" t="s">
        <v>8873</v>
      </c>
      <c r="AV2158" t="s">
        <v>1948</v>
      </c>
    </row>
    <row r="2159" spans="46:48">
      <c r="AT2159" t="s">
        <v>8874</v>
      </c>
      <c r="AU2159" t="s">
        <v>8875</v>
      </c>
      <c r="AV2159" t="s">
        <v>1948</v>
      </c>
    </row>
    <row r="2160" spans="46:48">
      <c r="AT2160" t="s">
        <v>8876</v>
      </c>
      <c r="AU2160" t="s">
        <v>8877</v>
      </c>
      <c r="AV2160" t="s">
        <v>1948</v>
      </c>
    </row>
    <row r="2161" spans="46:48">
      <c r="AT2161" t="s">
        <v>8878</v>
      </c>
      <c r="AU2161" t="s">
        <v>8879</v>
      </c>
      <c r="AV2161" t="s">
        <v>1948</v>
      </c>
    </row>
    <row r="2162" spans="46:48">
      <c r="AT2162" t="s">
        <v>8880</v>
      </c>
      <c r="AU2162" t="s">
        <v>8881</v>
      </c>
      <c r="AV2162" t="s">
        <v>1948</v>
      </c>
    </row>
    <row r="2163" spans="46:48">
      <c r="AT2163" t="s">
        <v>8882</v>
      </c>
      <c r="AU2163" t="s">
        <v>8883</v>
      </c>
      <c r="AV2163" t="s">
        <v>1948</v>
      </c>
    </row>
    <row r="2164" spans="46:48">
      <c r="AT2164" t="s">
        <v>8884</v>
      </c>
      <c r="AU2164" t="s">
        <v>8885</v>
      </c>
      <c r="AV2164" t="s">
        <v>1948</v>
      </c>
    </row>
    <row r="2165" spans="46:48">
      <c r="AT2165" t="s">
        <v>8886</v>
      </c>
      <c r="AU2165" t="s">
        <v>8887</v>
      </c>
      <c r="AV2165" t="s">
        <v>1948</v>
      </c>
    </row>
    <row r="2166" spans="46:48">
      <c r="AT2166" t="s">
        <v>8888</v>
      </c>
      <c r="AU2166" t="s">
        <v>8889</v>
      </c>
      <c r="AV2166" t="s">
        <v>1948</v>
      </c>
    </row>
    <row r="2167" spans="46:48">
      <c r="AT2167" t="s">
        <v>8890</v>
      </c>
      <c r="AU2167" t="s">
        <v>8891</v>
      </c>
      <c r="AV2167" t="s">
        <v>1948</v>
      </c>
    </row>
    <row r="2168" spans="46:48">
      <c r="AT2168" t="s">
        <v>8892</v>
      </c>
      <c r="AU2168" t="s">
        <v>8893</v>
      </c>
      <c r="AV2168" t="s">
        <v>1948</v>
      </c>
    </row>
    <row r="2169" spans="46:48">
      <c r="AT2169" t="s">
        <v>8894</v>
      </c>
      <c r="AU2169" t="s">
        <v>8895</v>
      </c>
      <c r="AV2169" t="s">
        <v>1948</v>
      </c>
    </row>
    <row r="2170" spans="46:48">
      <c r="AT2170" t="s">
        <v>8896</v>
      </c>
      <c r="AU2170" t="s">
        <v>8897</v>
      </c>
      <c r="AV2170" t="s">
        <v>1948</v>
      </c>
    </row>
    <row r="2171" spans="46:48">
      <c r="AT2171" t="s">
        <v>8898</v>
      </c>
      <c r="AU2171" t="s">
        <v>8899</v>
      </c>
      <c r="AV2171" t="s">
        <v>1948</v>
      </c>
    </row>
    <row r="2172" spans="46:48">
      <c r="AT2172" t="s">
        <v>8900</v>
      </c>
      <c r="AU2172" t="s">
        <v>8901</v>
      </c>
      <c r="AV2172" t="s">
        <v>1948</v>
      </c>
    </row>
    <row r="2173" spans="46:48">
      <c r="AT2173" t="s">
        <v>8902</v>
      </c>
      <c r="AU2173" t="s">
        <v>8903</v>
      </c>
      <c r="AV2173" t="s">
        <v>1948</v>
      </c>
    </row>
    <row r="2174" spans="46:48">
      <c r="AT2174" t="s">
        <v>8904</v>
      </c>
      <c r="AU2174" t="s">
        <v>8905</v>
      </c>
      <c r="AV2174" t="s">
        <v>1948</v>
      </c>
    </row>
    <row r="2175" spans="46:48">
      <c r="AT2175" t="s">
        <v>8906</v>
      </c>
      <c r="AU2175" t="s">
        <v>8907</v>
      </c>
      <c r="AV2175" t="s">
        <v>1948</v>
      </c>
    </row>
    <row r="2176" spans="46:48">
      <c r="AT2176" t="s">
        <v>8908</v>
      </c>
      <c r="AU2176" t="s">
        <v>8909</v>
      </c>
      <c r="AV2176" t="s">
        <v>1948</v>
      </c>
    </row>
    <row r="2177" spans="46:48">
      <c r="AT2177" t="s">
        <v>8910</v>
      </c>
      <c r="AU2177" t="s">
        <v>8911</v>
      </c>
      <c r="AV2177" t="s">
        <v>1948</v>
      </c>
    </row>
    <row r="2178" spans="46:48">
      <c r="AT2178" t="s">
        <v>8912</v>
      </c>
      <c r="AU2178" t="s">
        <v>8913</v>
      </c>
      <c r="AV2178" t="s">
        <v>1948</v>
      </c>
    </row>
    <row r="2179" spans="46:48">
      <c r="AT2179" t="s">
        <v>8914</v>
      </c>
      <c r="AU2179" t="s">
        <v>8915</v>
      </c>
      <c r="AV2179" t="s">
        <v>1948</v>
      </c>
    </row>
    <row r="2180" spans="46:48">
      <c r="AT2180" t="s">
        <v>8916</v>
      </c>
      <c r="AU2180" t="s">
        <v>8917</v>
      </c>
      <c r="AV2180" t="s">
        <v>1948</v>
      </c>
    </row>
    <row r="2181" spans="46:48">
      <c r="AT2181" t="s">
        <v>8918</v>
      </c>
      <c r="AU2181" t="s">
        <v>8919</v>
      </c>
      <c r="AV2181" t="s">
        <v>1948</v>
      </c>
    </row>
    <row r="2182" spans="46:48">
      <c r="AT2182" t="s">
        <v>8920</v>
      </c>
      <c r="AU2182" t="s">
        <v>8921</v>
      </c>
      <c r="AV2182" t="s">
        <v>1948</v>
      </c>
    </row>
    <row r="2183" spans="46:48">
      <c r="AT2183" t="s">
        <v>8922</v>
      </c>
      <c r="AU2183" t="s">
        <v>8923</v>
      </c>
      <c r="AV2183" t="s">
        <v>1948</v>
      </c>
    </row>
    <row r="2184" spans="46:48">
      <c r="AT2184" t="s">
        <v>8924</v>
      </c>
      <c r="AU2184" t="s">
        <v>8925</v>
      </c>
      <c r="AV2184" t="s">
        <v>1948</v>
      </c>
    </row>
    <row r="2185" spans="46:48">
      <c r="AT2185" t="s">
        <v>8926</v>
      </c>
      <c r="AU2185" t="s">
        <v>8927</v>
      </c>
      <c r="AV2185" t="s">
        <v>1948</v>
      </c>
    </row>
    <row r="2186" spans="46:48">
      <c r="AT2186" t="s">
        <v>8928</v>
      </c>
      <c r="AU2186" t="s">
        <v>8929</v>
      </c>
      <c r="AV2186" t="s">
        <v>1948</v>
      </c>
    </row>
    <row r="2187" spans="46:48">
      <c r="AT2187" t="s">
        <v>8930</v>
      </c>
      <c r="AU2187" t="s">
        <v>8931</v>
      </c>
      <c r="AV2187" t="s">
        <v>1948</v>
      </c>
    </row>
    <row r="2188" spans="46:48">
      <c r="AT2188" t="s">
        <v>8932</v>
      </c>
      <c r="AU2188" t="s">
        <v>8933</v>
      </c>
      <c r="AV2188" t="s">
        <v>1948</v>
      </c>
    </row>
    <row r="2189" spans="46:48">
      <c r="AT2189" t="s">
        <v>8934</v>
      </c>
      <c r="AU2189" t="s">
        <v>8935</v>
      </c>
      <c r="AV2189" t="s">
        <v>1948</v>
      </c>
    </row>
    <row r="2190" spans="46:48">
      <c r="AT2190" t="s">
        <v>8936</v>
      </c>
      <c r="AU2190" t="s">
        <v>8937</v>
      </c>
      <c r="AV2190" t="s">
        <v>1948</v>
      </c>
    </row>
    <row r="2191" spans="46:48">
      <c r="AT2191" t="s">
        <v>8938</v>
      </c>
      <c r="AU2191" t="s">
        <v>8939</v>
      </c>
      <c r="AV2191" t="s">
        <v>1948</v>
      </c>
    </row>
    <row r="2192" spans="46:48">
      <c r="AT2192" t="s">
        <v>8940</v>
      </c>
      <c r="AU2192" t="s">
        <v>8941</v>
      </c>
      <c r="AV2192" t="s">
        <v>1948</v>
      </c>
    </row>
    <row r="2193" spans="46:48">
      <c r="AT2193" t="s">
        <v>8942</v>
      </c>
      <c r="AU2193" t="s">
        <v>8943</v>
      </c>
      <c r="AV2193" t="s">
        <v>1948</v>
      </c>
    </row>
    <row r="2194" spans="46:48">
      <c r="AT2194" t="s">
        <v>8944</v>
      </c>
      <c r="AU2194" t="s">
        <v>8945</v>
      </c>
      <c r="AV2194" t="s">
        <v>1948</v>
      </c>
    </row>
    <row r="2195" spans="46:48">
      <c r="AT2195" t="s">
        <v>8946</v>
      </c>
      <c r="AU2195" t="s">
        <v>8947</v>
      </c>
      <c r="AV2195" t="s">
        <v>1948</v>
      </c>
    </row>
    <row r="2196" spans="46:48">
      <c r="AT2196" t="s">
        <v>8948</v>
      </c>
      <c r="AU2196" t="s">
        <v>8949</v>
      </c>
      <c r="AV2196" t="s">
        <v>1948</v>
      </c>
    </row>
    <row r="2197" spans="46:48">
      <c r="AT2197" t="s">
        <v>8950</v>
      </c>
      <c r="AU2197" t="s">
        <v>8951</v>
      </c>
      <c r="AV2197" t="s">
        <v>1948</v>
      </c>
    </row>
    <row r="2198" spans="46:48">
      <c r="AT2198" t="s">
        <v>8952</v>
      </c>
      <c r="AU2198" t="s">
        <v>8953</v>
      </c>
      <c r="AV2198" t="s">
        <v>1948</v>
      </c>
    </row>
    <row r="2199" spans="46:48">
      <c r="AT2199" t="s">
        <v>8954</v>
      </c>
      <c r="AU2199" t="s">
        <v>8955</v>
      </c>
      <c r="AV2199" t="s">
        <v>1948</v>
      </c>
    </row>
    <row r="2200" spans="46:48">
      <c r="AT2200" t="s">
        <v>8956</v>
      </c>
      <c r="AU2200" t="s">
        <v>8957</v>
      </c>
      <c r="AV2200" t="s">
        <v>1948</v>
      </c>
    </row>
    <row r="2201" spans="46:48">
      <c r="AT2201" t="s">
        <v>8958</v>
      </c>
      <c r="AU2201" t="s">
        <v>8959</v>
      </c>
      <c r="AV2201" t="s">
        <v>1948</v>
      </c>
    </row>
    <row r="2202" spans="46:48">
      <c r="AT2202" t="s">
        <v>8960</v>
      </c>
      <c r="AU2202" t="s">
        <v>8961</v>
      </c>
      <c r="AV2202" t="s">
        <v>1948</v>
      </c>
    </row>
    <row r="2203" spans="46:48">
      <c r="AT2203" t="s">
        <v>8962</v>
      </c>
      <c r="AU2203" t="s">
        <v>8963</v>
      </c>
      <c r="AV2203" t="s">
        <v>1948</v>
      </c>
    </row>
    <row r="2204" spans="46:48">
      <c r="AT2204" t="s">
        <v>8964</v>
      </c>
      <c r="AU2204" t="s">
        <v>8965</v>
      </c>
      <c r="AV2204" t="s">
        <v>1948</v>
      </c>
    </row>
    <row r="2205" spans="46:48">
      <c r="AT2205" t="s">
        <v>8966</v>
      </c>
      <c r="AU2205" t="s">
        <v>8967</v>
      </c>
      <c r="AV2205" t="s">
        <v>1948</v>
      </c>
    </row>
    <row r="2206" spans="46:48">
      <c r="AT2206" t="s">
        <v>8968</v>
      </c>
      <c r="AU2206" t="s">
        <v>8969</v>
      </c>
      <c r="AV2206" t="s">
        <v>1948</v>
      </c>
    </row>
    <row r="2207" spans="46:48">
      <c r="AT2207" t="s">
        <v>8970</v>
      </c>
      <c r="AU2207" t="s">
        <v>8971</v>
      </c>
      <c r="AV2207" t="s">
        <v>1948</v>
      </c>
    </row>
    <row r="2208" spans="46:48">
      <c r="AT2208" t="s">
        <v>8972</v>
      </c>
      <c r="AU2208" t="s">
        <v>8973</v>
      </c>
      <c r="AV2208" t="s">
        <v>1948</v>
      </c>
    </row>
    <row r="2209" spans="46:48">
      <c r="AT2209" t="s">
        <v>8974</v>
      </c>
      <c r="AU2209" t="s">
        <v>8975</v>
      </c>
      <c r="AV2209" t="s">
        <v>1948</v>
      </c>
    </row>
    <row r="2210" spans="46:48">
      <c r="AT2210" t="s">
        <v>8976</v>
      </c>
      <c r="AU2210" t="s">
        <v>8977</v>
      </c>
      <c r="AV2210" t="s">
        <v>1948</v>
      </c>
    </row>
    <row r="2211" spans="46:48">
      <c r="AT2211" t="s">
        <v>8978</v>
      </c>
      <c r="AU2211" t="s">
        <v>8979</v>
      </c>
      <c r="AV2211" t="s">
        <v>1948</v>
      </c>
    </row>
    <row r="2212" spans="46:48">
      <c r="AT2212" t="s">
        <v>8980</v>
      </c>
      <c r="AU2212" t="s">
        <v>8981</v>
      </c>
      <c r="AV2212" t="s">
        <v>1948</v>
      </c>
    </row>
    <row r="2213" spans="46:48">
      <c r="AT2213" t="s">
        <v>8982</v>
      </c>
      <c r="AU2213" t="s">
        <v>8983</v>
      </c>
      <c r="AV2213" t="s">
        <v>1948</v>
      </c>
    </row>
    <row r="2214" spans="46:48">
      <c r="AT2214" t="s">
        <v>8984</v>
      </c>
      <c r="AU2214" t="s">
        <v>8985</v>
      </c>
      <c r="AV2214" t="s">
        <v>1948</v>
      </c>
    </row>
    <row r="2215" spans="46:48">
      <c r="AT2215" t="s">
        <v>8986</v>
      </c>
      <c r="AU2215" t="s">
        <v>8987</v>
      </c>
      <c r="AV2215" t="s">
        <v>1948</v>
      </c>
    </row>
    <row r="2216" spans="46:48">
      <c r="AT2216" t="s">
        <v>8988</v>
      </c>
      <c r="AU2216" t="s">
        <v>8989</v>
      </c>
      <c r="AV2216" t="s">
        <v>1948</v>
      </c>
    </row>
    <row r="2217" spans="46:48">
      <c r="AT2217" t="s">
        <v>8990</v>
      </c>
      <c r="AU2217" t="s">
        <v>8991</v>
      </c>
      <c r="AV2217" t="s">
        <v>1948</v>
      </c>
    </row>
    <row r="2218" spans="46:48">
      <c r="AT2218" t="s">
        <v>8992</v>
      </c>
      <c r="AU2218" t="s">
        <v>8993</v>
      </c>
      <c r="AV2218" t="s">
        <v>1948</v>
      </c>
    </row>
    <row r="2219" spans="46:48">
      <c r="AT2219" t="s">
        <v>8994</v>
      </c>
      <c r="AU2219" t="s">
        <v>8995</v>
      </c>
      <c r="AV2219" t="s">
        <v>1948</v>
      </c>
    </row>
    <row r="2220" spans="46:48">
      <c r="AT2220" t="s">
        <v>8996</v>
      </c>
      <c r="AU2220" t="s">
        <v>8997</v>
      </c>
      <c r="AV2220" t="s">
        <v>1948</v>
      </c>
    </row>
    <row r="2221" spans="46:48">
      <c r="AT2221" t="s">
        <v>8998</v>
      </c>
      <c r="AU2221" t="s">
        <v>8999</v>
      </c>
      <c r="AV2221" t="s">
        <v>1948</v>
      </c>
    </row>
    <row r="2222" spans="46:48">
      <c r="AT2222" t="s">
        <v>9000</v>
      </c>
      <c r="AU2222" t="s">
        <v>9001</v>
      </c>
      <c r="AV2222" t="s">
        <v>1948</v>
      </c>
    </row>
    <row r="2223" spans="46:48">
      <c r="AT2223" t="s">
        <v>3550</v>
      </c>
      <c r="AU2223" t="s">
        <v>1948</v>
      </c>
      <c r="AV2223" t="s">
        <v>1948</v>
      </c>
    </row>
    <row r="2224" spans="46:48">
      <c r="AT2224" t="s">
        <v>9002</v>
      </c>
      <c r="AU2224" t="s">
        <v>9003</v>
      </c>
      <c r="AV2224" t="s">
        <v>1949</v>
      </c>
    </row>
    <row r="2225" spans="46:48">
      <c r="AT2225" t="s">
        <v>9004</v>
      </c>
      <c r="AU2225" t="s">
        <v>9005</v>
      </c>
      <c r="AV2225" t="s">
        <v>1949</v>
      </c>
    </row>
    <row r="2226" spans="46:48">
      <c r="AT2226" t="s">
        <v>9006</v>
      </c>
      <c r="AU2226" t="s">
        <v>9007</v>
      </c>
      <c r="AV2226" t="s">
        <v>1949</v>
      </c>
    </row>
    <row r="2227" spans="46:48">
      <c r="AT2227" t="s">
        <v>9008</v>
      </c>
      <c r="AU2227" t="s">
        <v>9009</v>
      </c>
      <c r="AV2227" t="s">
        <v>1949</v>
      </c>
    </row>
    <row r="2228" spans="46:48">
      <c r="AT2228" t="s">
        <v>9010</v>
      </c>
      <c r="AU2228" t="s">
        <v>9011</v>
      </c>
      <c r="AV2228" t="s">
        <v>1949</v>
      </c>
    </row>
    <row r="2229" spans="46:48">
      <c r="AT2229" t="s">
        <v>9012</v>
      </c>
      <c r="AU2229" t="s">
        <v>9013</v>
      </c>
      <c r="AV2229" t="s">
        <v>1949</v>
      </c>
    </row>
    <row r="2230" spans="46:48">
      <c r="AT2230" t="s">
        <v>9014</v>
      </c>
      <c r="AU2230" t="s">
        <v>9015</v>
      </c>
      <c r="AV2230" t="s">
        <v>1949</v>
      </c>
    </row>
    <row r="2231" spans="46:48">
      <c r="AT2231" t="s">
        <v>9016</v>
      </c>
      <c r="AU2231" t="s">
        <v>9017</v>
      </c>
      <c r="AV2231" t="s">
        <v>1949</v>
      </c>
    </row>
    <row r="2232" spans="46:48">
      <c r="AT2232" t="s">
        <v>9018</v>
      </c>
      <c r="AU2232" t="s">
        <v>9019</v>
      </c>
      <c r="AV2232" t="s">
        <v>1949</v>
      </c>
    </row>
    <row r="2233" spans="46:48">
      <c r="AT2233" t="s">
        <v>9020</v>
      </c>
      <c r="AU2233" t="s">
        <v>9021</v>
      </c>
      <c r="AV2233" t="s">
        <v>1949</v>
      </c>
    </row>
    <row r="2234" spans="46:48">
      <c r="AT2234" t="s">
        <v>9022</v>
      </c>
      <c r="AU2234" t="s">
        <v>9023</v>
      </c>
      <c r="AV2234" t="s">
        <v>1949</v>
      </c>
    </row>
    <row r="2235" spans="46:48">
      <c r="AT2235" t="s">
        <v>3791</v>
      </c>
      <c r="AU2235" t="s">
        <v>1949</v>
      </c>
      <c r="AV2235" t="s">
        <v>1949</v>
      </c>
    </row>
    <row r="2236" spans="46:48">
      <c r="AT2236" t="s">
        <v>9024</v>
      </c>
      <c r="AU2236" t="s">
        <v>9025</v>
      </c>
      <c r="AV2236" t="s">
        <v>1950</v>
      </c>
    </row>
    <row r="2237" spans="46:48">
      <c r="AT2237" t="s">
        <v>9026</v>
      </c>
      <c r="AU2237" t="s">
        <v>9027</v>
      </c>
      <c r="AV2237" t="s">
        <v>1950</v>
      </c>
    </row>
    <row r="2238" spans="46:48">
      <c r="AT2238" t="s">
        <v>9028</v>
      </c>
      <c r="AU2238" t="s">
        <v>9029</v>
      </c>
      <c r="AV2238" t="s">
        <v>1950</v>
      </c>
    </row>
    <row r="2239" spans="46:48">
      <c r="AT2239" t="s">
        <v>9030</v>
      </c>
      <c r="AU2239" t="s">
        <v>9031</v>
      </c>
      <c r="AV2239" t="s">
        <v>1950</v>
      </c>
    </row>
    <row r="2240" spans="46:48">
      <c r="AT2240" t="s">
        <v>9032</v>
      </c>
      <c r="AU2240" t="s">
        <v>9033</v>
      </c>
      <c r="AV2240" t="s">
        <v>1950</v>
      </c>
    </row>
    <row r="2241" spans="46:48">
      <c r="AT2241" t="s">
        <v>9034</v>
      </c>
      <c r="AU2241" t="s">
        <v>9035</v>
      </c>
      <c r="AV2241" t="s">
        <v>1950</v>
      </c>
    </row>
    <row r="2242" spans="46:48">
      <c r="AT2242" t="s">
        <v>9036</v>
      </c>
      <c r="AU2242" t="s">
        <v>9037</v>
      </c>
      <c r="AV2242" t="s">
        <v>1950</v>
      </c>
    </row>
    <row r="2243" spans="46:48">
      <c r="AT2243" t="s">
        <v>9038</v>
      </c>
      <c r="AU2243" t="s">
        <v>9039</v>
      </c>
      <c r="AV2243" t="s">
        <v>1950</v>
      </c>
    </row>
    <row r="2244" spans="46:48">
      <c r="AT2244" t="s">
        <v>9040</v>
      </c>
      <c r="AU2244" t="s">
        <v>9041</v>
      </c>
      <c r="AV2244" t="s">
        <v>1950</v>
      </c>
    </row>
    <row r="2245" spans="46:48">
      <c r="AT2245" t="s">
        <v>9042</v>
      </c>
      <c r="AU2245" t="s">
        <v>9043</v>
      </c>
      <c r="AV2245" t="s">
        <v>1950</v>
      </c>
    </row>
    <row r="2246" spans="46:48">
      <c r="AT2246" t="s">
        <v>9044</v>
      </c>
      <c r="AU2246" t="s">
        <v>9045</v>
      </c>
      <c r="AV2246" t="s">
        <v>1950</v>
      </c>
    </row>
    <row r="2247" spans="46:48">
      <c r="AT2247" t="s">
        <v>3799</v>
      </c>
      <c r="AU2247" t="s">
        <v>1950</v>
      </c>
      <c r="AV2247" t="s">
        <v>1950</v>
      </c>
    </row>
    <row r="2248" spans="46:48">
      <c r="AT2248" t="s">
        <v>9046</v>
      </c>
      <c r="AU2248" t="s">
        <v>9047</v>
      </c>
      <c r="AV2248" t="s">
        <v>1951</v>
      </c>
    </row>
    <row r="2249" spans="46:48">
      <c r="AT2249" t="s">
        <v>9048</v>
      </c>
      <c r="AU2249" t="s">
        <v>9049</v>
      </c>
      <c r="AV2249" t="s">
        <v>1951</v>
      </c>
    </row>
    <row r="2250" spans="46:48">
      <c r="AT2250" t="s">
        <v>9050</v>
      </c>
      <c r="AU2250" t="s">
        <v>9051</v>
      </c>
      <c r="AV2250" t="s">
        <v>1951</v>
      </c>
    </row>
    <row r="2251" spans="46:48">
      <c r="AT2251" t="s">
        <v>9052</v>
      </c>
      <c r="AU2251" t="s">
        <v>9053</v>
      </c>
      <c r="AV2251" t="s">
        <v>1951</v>
      </c>
    </row>
    <row r="2252" spans="46:48">
      <c r="AT2252" t="s">
        <v>9054</v>
      </c>
      <c r="AU2252" t="s">
        <v>9055</v>
      </c>
      <c r="AV2252" t="s">
        <v>1951</v>
      </c>
    </row>
    <row r="2253" spans="46:48">
      <c r="AT2253" t="s">
        <v>9056</v>
      </c>
      <c r="AU2253" t="s">
        <v>7150</v>
      </c>
      <c r="AV2253" t="s">
        <v>1951</v>
      </c>
    </row>
    <row r="2254" spans="46:48">
      <c r="AT2254" t="s">
        <v>9057</v>
      </c>
      <c r="AU2254" t="s">
        <v>9058</v>
      </c>
      <c r="AV2254" t="s">
        <v>1951</v>
      </c>
    </row>
    <row r="2255" spans="46:48">
      <c r="AT2255" t="s">
        <v>9059</v>
      </c>
      <c r="AU2255" t="s">
        <v>9060</v>
      </c>
      <c r="AV2255" t="s">
        <v>1952</v>
      </c>
    </row>
    <row r="2256" spans="46:48">
      <c r="AT2256" t="s">
        <v>9061</v>
      </c>
      <c r="AU2256" t="s">
        <v>9062</v>
      </c>
      <c r="AV2256" t="s">
        <v>1952</v>
      </c>
    </row>
    <row r="2257" spans="46:48">
      <c r="AT2257" t="s">
        <v>9063</v>
      </c>
      <c r="AU2257" t="s">
        <v>9064</v>
      </c>
      <c r="AV2257" t="s">
        <v>1952</v>
      </c>
    </row>
    <row r="2258" spans="46:48">
      <c r="AT2258" t="s">
        <v>9065</v>
      </c>
      <c r="AU2258" t="s">
        <v>9066</v>
      </c>
      <c r="AV2258" t="s">
        <v>1952</v>
      </c>
    </row>
    <row r="2259" spans="46:48">
      <c r="AT2259" t="s">
        <v>9067</v>
      </c>
      <c r="AU2259" t="s">
        <v>9068</v>
      </c>
      <c r="AV2259" t="s">
        <v>1952</v>
      </c>
    </row>
    <row r="2260" spans="46:48">
      <c r="AT2260" t="s">
        <v>9069</v>
      </c>
      <c r="AU2260" t="s">
        <v>9070</v>
      </c>
      <c r="AV2260" t="s">
        <v>1952</v>
      </c>
    </row>
    <row r="2261" spans="46:48">
      <c r="AT2261" t="s">
        <v>9071</v>
      </c>
      <c r="AU2261" t="s">
        <v>9072</v>
      </c>
      <c r="AV2261" t="s">
        <v>1952</v>
      </c>
    </row>
    <row r="2262" spans="46:48">
      <c r="AT2262" t="s">
        <v>9073</v>
      </c>
      <c r="AU2262" t="s">
        <v>9074</v>
      </c>
      <c r="AV2262" t="s">
        <v>1952</v>
      </c>
    </row>
    <row r="2263" spans="46:48">
      <c r="AT2263" t="s">
        <v>9075</v>
      </c>
      <c r="AU2263" t="s">
        <v>9076</v>
      </c>
      <c r="AV2263" t="s">
        <v>1952</v>
      </c>
    </row>
    <row r="2264" spans="46:48">
      <c r="AT2264" t="s">
        <v>9077</v>
      </c>
      <c r="AU2264" t="s">
        <v>9078</v>
      </c>
      <c r="AV2264" t="s">
        <v>1952</v>
      </c>
    </row>
    <row r="2265" spans="46:48">
      <c r="AT2265" t="s">
        <v>9079</v>
      </c>
      <c r="AU2265" t="s">
        <v>9080</v>
      </c>
      <c r="AV2265" t="s">
        <v>1952</v>
      </c>
    </row>
    <row r="2266" spans="46:48">
      <c r="AT2266" t="s">
        <v>9081</v>
      </c>
      <c r="AU2266" t="s">
        <v>9082</v>
      </c>
      <c r="AV2266" t="s">
        <v>1952</v>
      </c>
    </row>
    <row r="2267" spans="46:48">
      <c r="AT2267" t="s">
        <v>9083</v>
      </c>
      <c r="AU2267" t="s">
        <v>9084</v>
      </c>
      <c r="AV2267" t="s">
        <v>1952</v>
      </c>
    </row>
    <row r="2268" spans="46:48">
      <c r="AT2268" t="s">
        <v>9085</v>
      </c>
      <c r="AU2268" t="s">
        <v>9086</v>
      </c>
      <c r="AV2268" t="s">
        <v>1952</v>
      </c>
    </row>
    <row r="2269" spans="46:48">
      <c r="AT2269" t="s">
        <v>9087</v>
      </c>
      <c r="AU2269" t="s">
        <v>9088</v>
      </c>
      <c r="AV2269" t="s">
        <v>1952</v>
      </c>
    </row>
    <row r="2270" spans="46:48">
      <c r="AT2270" t="s">
        <v>9089</v>
      </c>
      <c r="AU2270" t="s">
        <v>9090</v>
      </c>
      <c r="AV2270" t="s">
        <v>1952</v>
      </c>
    </row>
    <row r="2271" spans="46:48">
      <c r="AT2271" t="s">
        <v>3814</v>
      </c>
      <c r="AU2271" t="s">
        <v>1952</v>
      </c>
      <c r="AV2271" t="s">
        <v>1952</v>
      </c>
    </row>
    <row r="2272" spans="46:48">
      <c r="AT2272" t="s">
        <v>9091</v>
      </c>
      <c r="AU2272" t="s">
        <v>9092</v>
      </c>
      <c r="AV2272" t="s">
        <v>1953</v>
      </c>
    </row>
    <row r="2273" spans="46:48">
      <c r="AT2273" t="s">
        <v>9093</v>
      </c>
      <c r="AU2273" t="s">
        <v>9094</v>
      </c>
      <c r="AV2273" t="s">
        <v>1953</v>
      </c>
    </row>
    <row r="2274" spans="46:48">
      <c r="AT2274" t="s">
        <v>9095</v>
      </c>
      <c r="AU2274" t="s">
        <v>8554</v>
      </c>
      <c r="AV2274" t="s">
        <v>1953</v>
      </c>
    </row>
    <row r="2275" spans="46:48">
      <c r="AT2275" t="s">
        <v>9096</v>
      </c>
      <c r="AU2275" t="s">
        <v>9097</v>
      </c>
      <c r="AV2275" t="s">
        <v>1953</v>
      </c>
    </row>
    <row r="2276" spans="46:48">
      <c r="AT2276" t="s">
        <v>9098</v>
      </c>
      <c r="AU2276" t="s">
        <v>9099</v>
      </c>
      <c r="AV2276" t="s">
        <v>1953</v>
      </c>
    </row>
    <row r="2277" spans="46:48">
      <c r="AT2277" t="s">
        <v>9100</v>
      </c>
      <c r="AU2277" t="s">
        <v>9101</v>
      </c>
      <c r="AV2277" t="s">
        <v>1953</v>
      </c>
    </row>
    <row r="2278" spans="46:48">
      <c r="AT2278" t="s">
        <v>9102</v>
      </c>
      <c r="AU2278" t="s">
        <v>9103</v>
      </c>
      <c r="AV2278" t="s">
        <v>1953</v>
      </c>
    </row>
    <row r="2279" spans="46:48">
      <c r="AT2279" t="s">
        <v>9104</v>
      </c>
      <c r="AU2279" t="s">
        <v>9105</v>
      </c>
      <c r="AV2279" t="s">
        <v>1953</v>
      </c>
    </row>
    <row r="2280" spans="46:48">
      <c r="AT2280" t="s">
        <v>9106</v>
      </c>
      <c r="AU2280" t="s">
        <v>9107</v>
      </c>
      <c r="AV2280" t="s">
        <v>1953</v>
      </c>
    </row>
    <row r="2281" spans="46:48">
      <c r="AT2281" t="s">
        <v>9108</v>
      </c>
      <c r="AU2281" t="s">
        <v>9109</v>
      </c>
      <c r="AV2281" t="s">
        <v>1953</v>
      </c>
    </row>
    <row r="2282" spans="46:48">
      <c r="AT2282" t="s">
        <v>9110</v>
      </c>
      <c r="AU2282" t="s">
        <v>9111</v>
      </c>
      <c r="AV2282" t="s">
        <v>1953</v>
      </c>
    </row>
    <row r="2283" spans="46:48">
      <c r="AT2283" t="s">
        <v>9112</v>
      </c>
      <c r="AU2283" t="s">
        <v>9113</v>
      </c>
      <c r="AV2283" t="s">
        <v>1953</v>
      </c>
    </row>
    <row r="2284" spans="46:48">
      <c r="AT2284" t="s">
        <v>9114</v>
      </c>
      <c r="AU2284" t="s">
        <v>9115</v>
      </c>
      <c r="AV2284" t="s">
        <v>1953</v>
      </c>
    </row>
    <row r="2285" spans="46:48">
      <c r="AT2285" t="s">
        <v>9116</v>
      </c>
      <c r="AU2285" t="s">
        <v>9117</v>
      </c>
      <c r="AV2285" t="s">
        <v>1953</v>
      </c>
    </row>
    <row r="2286" spans="46:48">
      <c r="AT2286" t="s">
        <v>9118</v>
      </c>
      <c r="AU2286" t="s">
        <v>9119</v>
      </c>
      <c r="AV2286" t="s">
        <v>1953</v>
      </c>
    </row>
    <row r="2287" spans="46:48">
      <c r="AT2287" t="s">
        <v>9120</v>
      </c>
      <c r="AU2287" t="s">
        <v>9121</v>
      </c>
      <c r="AV2287" t="s">
        <v>1953</v>
      </c>
    </row>
    <row r="2288" spans="46:48">
      <c r="AT2288" t="s">
        <v>3821</v>
      </c>
      <c r="AU2288" t="s">
        <v>1953</v>
      </c>
      <c r="AV2288" t="s">
        <v>1953</v>
      </c>
    </row>
    <row r="2289" spans="46:48">
      <c r="AT2289" t="s">
        <v>9122</v>
      </c>
      <c r="AU2289" t="s">
        <v>9123</v>
      </c>
      <c r="AV2289" t="s">
        <v>1954</v>
      </c>
    </row>
    <row r="2290" spans="46:48">
      <c r="AT2290" t="s">
        <v>9124</v>
      </c>
      <c r="AU2290" t="s">
        <v>9125</v>
      </c>
      <c r="AV2290" t="s">
        <v>1954</v>
      </c>
    </row>
    <row r="2291" spans="46:48">
      <c r="AT2291" t="s">
        <v>9126</v>
      </c>
      <c r="AU2291" t="s">
        <v>9127</v>
      </c>
      <c r="AV2291" t="s">
        <v>1954</v>
      </c>
    </row>
    <row r="2292" spans="46:48">
      <c r="AT2292" t="s">
        <v>9128</v>
      </c>
      <c r="AU2292" t="s">
        <v>6981</v>
      </c>
      <c r="AV2292" t="s">
        <v>1954</v>
      </c>
    </row>
    <row r="2293" spans="46:48">
      <c r="AT2293" t="s">
        <v>9129</v>
      </c>
      <c r="AU2293" t="s">
        <v>9130</v>
      </c>
      <c r="AV2293" t="s">
        <v>1954</v>
      </c>
    </row>
    <row r="2294" spans="46:48">
      <c r="AT2294" t="s">
        <v>9131</v>
      </c>
      <c r="AU2294" t="s">
        <v>9132</v>
      </c>
      <c r="AV2294" t="s">
        <v>1954</v>
      </c>
    </row>
    <row r="2295" spans="46:48">
      <c r="AT2295" t="s">
        <v>9133</v>
      </c>
      <c r="AU2295" t="s">
        <v>9134</v>
      </c>
      <c r="AV2295" t="s">
        <v>1954</v>
      </c>
    </row>
    <row r="2296" spans="46:48">
      <c r="AT2296" t="s">
        <v>9135</v>
      </c>
      <c r="AU2296" t="s">
        <v>9136</v>
      </c>
      <c r="AV2296" t="s">
        <v>1954</v>
      </c>
    </row>
    <row r="2297" spans="46:48">
      <c r="AT2297" t="s">
        <v>9137</v>
      </c>
      <c r="AU2297" t="s">
        <v>9138</v>
      </c>
      <c r="AV2297" t="s">
        <v>1954</v>
      </c>
    </row>
    <row r="2298" spans="46:48">
      <c r="AT2298" t="s">
        <v>9139</v>
      </c>
      <c r="AU2298" t="s">
        <v>9140</v>
      </c>
      <c r="AV2298" t="s">
        <v>1954</v>
      </c>
    </row>
    <row r="2299" spans="46:48">
      <c r="AT2299" t="s">
        <v>9141</v>
      </c>
      <c r="AU2299" t="s">
        <v>9142</v>
      </c>
      <c r="AV2299" t="s">
        <v>1954</v>
      </c>
    </row>
    <row r="2300" spans="46:48">
      <c r="AT2300" t="s">
        <v>9143</v>
      </c>
      <c r="AU2300" t="s">
        <v>9144</v>
      </c>
      <c r="AV2300" t="s">
        <v>1954</v>
      </c>
    </row>
    <row r="2301" spans="46:48">
      <c r="AT2301" t="s">
        <v>9145</v>
      </c>
      <c r="AU2301" t="s">
        <v>9146</v>
      </c>
      <c r="AV2301" t="s">
        <v>1954</v>
      </c>
    </row>
    <row r="2302" spans="46:48">
      <c r="AT2302" t="s">
        <v>3828</v>
      </c>
      <c r="AU2302" t="s">
        <v>1954</v>
      </c>
      <c r="AV2302" t="s">
        <v>1954</v>
      </c>
    </row>
    <row r="2303" spans="46:48">
      <c r="AT2303" t="s">
        <v>9147</v>
      </c>
      <c r="AU2303" t="s">
        <v>9148</v>
      </c>
      <c r="AV2303" t="s">
        <v>1955</v>
      </c>
    </row>
    <row r="2304" spans="46:48">
      <c r="AT2304" t="s">
        <v>9149</v>
      </c>
      <c r="AU2304" t="s">
        <v>9150</v>
      </c>
      <c r="AV2304" t="s">
        <v>1955</v>
      </c>
    </row>
    <row r="2305" spans="46:48">
      <c r="AT2305" t="s">
        <v>9151</v>
      </c>
      <c r="AU2305" t="s">
        <v>5315</v>
      </c>
      <c r="AV2305" t="s">
        <v>1955</v>
      </c>
    </row>
    <row r="2306" spans="46:48">
      <c r="AT2306" t="s">
        <v>9152</v>
      </c>
      <c r="AU2306" t="s">
        <v>9153</v>
      </c>
      <c r="AV2306" t="s">
        <v>1955</v>
      </c>
    </row>
    <row r="2307" spans="46:48">
      <c r="AT2307" t="s">
        <v>9154</v>
      </c>
      <c r="AU2307" t="s">
        <v>9155</v>
      </c>
      <c r="AV2307" t="s">
        <v>1955</v>
      </c>
    </row>
    <row r="2308" spans="46:48">
      <c r="AT2308" t="s">
        <v>9156</v>
      </c>
      <c r="AU2308" t="s">
        <v>9157</v>
      </c>
      <c r="AV2308" t="s">
        <v>1955</v>
      </c>
    </row>
    <row r="2309" spans="46:48">
      <c r="AT2309" t="s">
        <v>9158</v>
      </c>
      <c r="AU2309" t="s">
        <v>9159</v>
      </c>
      <c r="AV2309" t="s">
        <v>1955</v>
      </c>
    </row>
    <row r="2310" spans="46:48">
      <c r="AT2310" t="s">
        <v>9160</v>
      </c>
      <c r="AU2310" t="s">
        <v>9161</v>
      </c>
      <c r="AV2310" t="s">
        <v>1955</v>
      </c>
    </row>
    <row r="2311" spans="46:48">
      <c r="AT2311" t="s">
        <v>9162</v>
      </c>
      <c r="AU2311" t="s">
        <v>9163</v>
      </c>
      <c r="AV2311" t="s">
        <v>1955</v>
      </c>
    </row>
    <row r="2312" spans="46:48">
      <c r="AT2312" t="s">
        <v>9164</v>
      </c>
      <c r="AU2312" t="s">
        <v>9165</v>
      </c>
      <c r="AV2312" t="s">
        <v>1955</v>
      </c>
    </row>
    <row r="2313" spans="46:48">
      <c r="AT2313" t="s">
        <v>9166</v>
      </c>
      <c r="AU2313" t="s">
        <v>9167</v>
      </c>
      <c r="AV2313" t="s">
        <v>1955</v>
      </c>
    </row>
    <row r="2314" spans="46:48">
      <c r="AT2314" t="s">
        <v>9168</v>
      </c>
      <c r="AU2314" t="s">
        <v>9169</v>
      </c>
      <c r="AV2314" t="s">
        <v>1955</v>
      </c>
    </row>
    <row r="2315" spans="46:48">
      <c r="AT2315" t="s">
        <v>9170</v>
      </c>
      <c r="AU2315" t="s">
        <v>9171</v>
      </c>
      <c r="AV2315" t="s">
        <v>1955</v>
      </c>
    </row>
    <row r="2316" spans="46:48">
      <c r="AT2316" t="s">
        <v>9172</v>
      </c>
      <c r="AU2316" t="s">
        <v>9173</v>
      </c>
      <c r="AV2316" t="s">
        <v>1955</v>
      </c>
    </row>
    <row r="2317" spans="46:48">
      <c r="AT2317" t="s">
        <v>9174</v>
      </c>
      <c r="AU2317" t="s">
        <v>9175</v>
      </c>
      <c r="AV2317" t="s">
        <v>1955</v>
      </c>
    </row>
    <row r="2318" spans="46:48">
      <c r="AT2318" t="s">
        <v>9176</v>
      </c>
      <c r="AU2318" t="s">
        <v>6644</v>
      </c>
      <c r="AV2318" t="s">
        <v>1955</v>
      </c>
    </row>
    <row r="2319" spans="46:48">
      <c r="AT2319" t="s">
        <v>9177</v>
      </c>
      <c r="AU2319" t="s">
        <v>9178</v>
      </c>
      <c r="AV2319" t="s">
        <v>1955</v>
      </c>
    </row>
    <row r="2320" spans="46:48">
      <c r="AT2320" t="s">
        <v>9179</v>
      </c>
      <c r="AU2320" t="s">
        <v>9180</v>
      </c>
      <c r="AV2320" t="s">
        <v>1955</v>
      </c>
    </row>
    <row r="2321" spans="46:48">
      <c r="AT2321" t="s">
        <v>9181</v>
      </c>
      <c r="AU2321" t="s">
        <v>9182</v>
      </c>
      <c r="AV2321" t="s">
        <v>1955</v>
      </c>
    </row>
    <row r="2322" spans="46:48">
      <c r="AT2322" t="s">
        <v>9183</v>
      </c>
      <c r="AU2322" t="s">
        <v>9184</v>
      </c>
      <c r="AV2322" t="s">
        <v>1955</v>
      </c>
    </row>
    <row r="2323" spans="46:48">
      <c r="AT2323" t="s">
        <v>9185</v>
      </c>
      <c r="AU2323" t="s">
        <v>6646</v>
      </c>
      <c r="AV2323" t="s">
        <v>1955</v>
      </c>
    </row>
    <row r="2324" spans="46:48">
      <c r="AT2324" t="s">
        <v>9186</v>
      </c>
      <c r="AU2324" t="s">
        <v>9187</v>
      </c>
      <c r="AV2324" t="s">
        <v>1955</v>
      </c>
    </row>
    <row r="2325" spans="46:48">
      <c r="AT2325" t="s">
        <v>3834</v>
      </c>
      <c r="AU2325" t="s">
        <v>1955</v>
      </c>
      <c r="AV2325" t="s">
        <v>1955</v>
      </c>
    </row>
    <row r="2326" spans="46:48">
      <c r="AT2326" t="s">
        <v>9188</v>
      </c>
      <c r="AU2326" t="s">
        <v>9189</v>
      </c>
      <c r="AV2326" t="s">
        <v>1956</v>
      </c>
    </row>
    <row r="2327" spans="46:48">
      <c r="AT2327" t="s">
        <v>9190</v>
      </c>
      <c r="AU2327" t="s">
        <v>9191</v>
      </c>
      <c r="AV2327" t="s">
        <v>1956</v>
      </c>
    </row>
    <row r="2328" spans="46:48">
      <c r="AT2328" t="s">
        <v>9192</v>
      </c>
      <c r="AU2328" t="s">
        <v>5315</v>
      </c>
      <c r="AV2328" t="s">
        <v>1956</v>
      </c>
    </row>
    <row r="2329" spans="46:48">
      <c r="AT2329" t="s">
        <v>9193</v>
      </c>
      <c r="AU2329" t="s">
        <v>9194</v>
      </c>
      <c r="AV2329" t="s">
        <v>1956</v>
      </c>
    </row>
    <row r="2330" spans="46:48">
      <c r="AT2330" t="s">
        <v>9195</v>
      </c>
      <c r="AU2330" t="s">
        <v>9196</v>
      </c>
      <c r="AV2330" t="s">
        <v>1956</v>
      </c>
    </row>
    <row r="2331" spans="46:48">
      <c r="AT2331" t="s">
        <v>9197</v>
      </c>
      <c r="AU2331" t="s">
        <v>9198</v>
      </c>
      <c r="AV2331" t="s">
        <v>1956</v>
      </c>
    </row>
    <row r="2332" spans="46:48">
      <c r="AT2332" t="s">
        <v>9199</v>
      </c>
      <c r="AU2332" t="s">
        <v>9200</v>
      </c>
      <c r="AV2332" t="s">
        <v>1956</v>
      </c>
    </row>
    <row r="2333" spans="46:48">
      <c r="AT2333" t="s">
        <v>9201</v>
      </c>
      <c r="AU2333" t="s">
        <v>9202</v>
      </c>
      <c r="AV2333" t="s">
        <v>1956</v>
      </c>
    </row>
    <row r="2334" spans="46:48">
      <c r="AT2334" t="s">
        <v>9203</v>
      </c>
      <c r="AU2334" t="s">
        <v>9204</v>
      </c>
      <c r="AV2334" t="s">
        <v>1956</v>
      </c>
    </row>
    <row r="2335" spans="46:48">
      <c r="AT2335" t="s">
        <v>9205</v>
      </c>
      <c r="AU2335" t="s">
        <v>9206</v>
      </c>
      <c r="AV2335" t="s">
        <v>1956</v>
      </c>
    </row>
    <row r="2336" spans="46:48">
      <c r="AT2336" t="s">
        <v>9207</v>
      </c>
      <c r="AU2336" t="s">
        <v>9208</v>
      </c>
      <c r="AV2336" t="s">
        <v>1956</v>
      </c>
    </row>
    <row r="2337" spans="46:48">
      <c r="AT2337" t="s">
        <v>9209</v>
      </c>
      <c r="AU2337" t="s">
        <v>9210</v>
      </c>
      <c r="AV2337" t="s">
        <v>1956</v>
      </c>
    </row>
    <row r="2338" spans="46:48">
      <c r="AT2338" t="s">
        <v>9211</v>
      </c>
      <c r="AU2338" t="s">
        <v>9212</v>
      </c>
      <c r="AV2338" t="s">
        <v>1956</v>
      </c>
    </row>
    <row r="2339" spans="46:48">
      <c r="AT2339" t="s">
        <v>9213</v>
      </c>
      <c r="AU2339" t="s">
        <v>9214</v>
      </c>
      <c r="AV2339" t="s">
        <v>1956</v>
      </c>
    </row>
    <row r="2340" spans="46:48">
      <c r="AT2340" t="s">
        <v>9215</v>
      </c>
      <c r="AU2340" t="s">
        <v>9216</v>
      </c>
      <c r="AV2340" t="s">
        <v>1956</v>
      </c>
    </row>
    <row r="2341" spans="46:48">
      <c r="AT2341" t="s">
        <v>9217</v>
      </c>
      <c r="AU2341" t="s">
        <v>3659</v>
      </c>
      <c r="AV2341" t="s">
        <v>1956</v>
      </c>
    </row>
    <row r="2342" spans="46:48">
      <c r="AT2342" t="s">
        <v>9218</v>
      </c>
      <c r="AU2342" t="s">
        <v>9219</v>
      </c>
      <c r="AV2342" t="s">
        <v>1956</v>
      </c>
    </row>
    <row r="2343" spans="46:48">
      <c r="AT2343" t="s">
        <v>9220</v>
      </c>
      <c r="AU2343" t="s">
        <v>9221</v>
      </c>
      <c r="AV2343" t="s">
        <v>1956</v>
      </c>
    </row>
    <row r="2344" spans="46:48">
      <c r="AT2344" t="s">
        <v>3842</v>
      </c>
      <c r="AU2344" t="s">
        <v>1956</v>
      </c>
      <c r="AV2344" t="s">
        <v>1956</v>
      </c>
    </row>
    <row r="2345" spans="46:48">
      <c r="AT2345" t="s">
        <v>9222</v>
      </c>
      <c r="AU2345" t="s">
        <v>5435</v>
      </c>
      <c r="AV2345" t="s">
        <v>1957</v>
      </c>
    </row>
    <row r="2346" spans="46:48">
      <c r="AT2346" t="s">
        <v>9223</v>
      </c>
      <c r="AU2346" t="s">
        <v>9224</v>
      </c>
      <c r="AV2346" t="s">
        <v>1957</v>
      </c>
    </row>
    <row r="2347" spans="46:48">
      <c r="AT2347" t="s">
        <v>9225</v>
      </c>
      <c r="AU2347" t="s">
        <v>9226</v>
      </c>
      <c r="AV2347" t="s">
        <v>1957</v>
      </c>
    </row>
    <row r="2348" spans="46:48">
      <c r="AT2348" t="s">
        <v>9227</v>
      </c>
      <c r="AU2348" t="s">
        <v>9228</v>
      </c>
      <c r="AV2348" t="s">
        <v>1957</v>
      </c>
    </row>
    <row r="2349" spans="46:48">
      <c r="AT2349" t="s">
        <v>9229</v>
      </c>
      <c r="AU2349" t="s">
        <v>9230</v>
      </c>
      <c r="AV2349" t="s">
        <v>1957</v>
      </c>
    </row>
    <row r="2350" spans="46:48">
      <c r="AT2350" t="s">
        <v>9231</v>
      </c>
      <c r="AU2350" t="s">
        <v>9232</v>
      </c>
      <c r="AV2350" t="s">
        <v>1957</v>
      </c>
    </row>
    <row r="2351" spans="46:48">
      <c r="AT2351" t="s">
        <v>9233</v>
      </c>
      <c r="AU2351" t="s">
        <v>9234</v>
      </c>
      <c r="AV2351" t="s">
        <v>1957</v>
      </c>
    </row>
    <row r="2352" spans="46:48">
      <c r="AT2352" t="s">
        <v>9235</v>
      </c>
      <c r="AU2352" t="s">
        <v>9236</v>
      </c>
      <c r="AV2352" t="s">
        <v>1957</v>
      </c>
    </row>
    <row r="2353" spans="46:48">
      <c r="AT2353" t="s">
        <v>9237</v>
      </c>
      <c r="AU2353" t="s">
        <v>9238</v>
      </c>
      <c r="AV2353" t="s">
        <v>1957</v>
      </c>
    </row>
    <row r="2354" spans="46:48">
      <c r="AT2354" t="s">
        <v>9239</v>
      </c>
      <c r="AU2354" t="s">
        <v>9240</v>
      </c>
      <c r="AV2354" t="s">
        <v>1957</v>
      </c>
    </row>
    <row r="2355" spans="46:48">
      <c r="AT2355" t="s">
        <v>9241</v>
      </c>
      <c r="AU2355" t="s">
        <v>9242</v>
      </c>
      <c r="AV2355" t="s">
        <v>1957</v>
      </c>
    </row>
    <row r="2356" spans="46:48">
      <c r="AT2356" t="s">
        <v>9243</v>
      </c>
      <c r="AU2356" t="s">
        <v>9244</v>
      </c>
      <c r="AV2356" t="s">
        <v>1957</v>
      </c>
    </row>
    <row r="2357" spans="46:48">
      <c r="AT2357" t="s">
        <v>9245</v>
      </c>
      <c r="AU2357" t="s">
        <v>6547</v>
      </c>
      <c r="AV2357" t="s">
        <v>1957</v>
      </c>
    </row>
    <row r="2358" spans="46:48">
      <c r="AT2358" t="s">
        <v>9246</v>
      </c>
      <c r="AU2358" t="s">
        <v>9247</v>
      </c>
      <c r="AV2358" t="s">
        <v>1957</v>
      </c>
    </row>
    <row r="2359" spans="46:48">
      <c r="AT2359" t="s">
        <v>9248</v>
      </c>
      <c r="AU2359" t="s">
        <v>9249</v>
      </c>
      <c r="AV2359" t="s">
        <v>1957</v>
      </c>
    </row>
    <row r="2360" spans="46:48">
      <c r="AT2360" t="s">
        <v>9250</v>
      </c>
      <c r="AU2360" t="s">
        <v>9251</v>
      </c>
      <c r="AV2360" t="s">
        <v>1957</v>
      </c>
    </row>
    <row r="2361" spans="46:48">
      <c r="AT2361" t="s">
        <v>9252</v>
      </c>
      <c r="AU2361" t="s">
        <v>9253</v>
      </c>
      <c r="AV2361" t="s">
        <v>1957</v>
      </c>
    </row>
    <row r="2362" spans="46:48">
      <c r="AT2362" t="s">
        <v>9254</v>
      </c>
      <c r="AU2362" t="s">
        <v>9255</v>
      </c>
      <c r="AV2362" t="s">
        <v>1957</v>
      </c>
    </row>
    <row r="2363" spans="46:48">
      <c r="AT2363" t="s">
        <v>9256</v>
      </c>
      <c r="AU2363" t="s">
        <v>9257</v>
      </c>
      <c r="AV2363" t="s">
        <v>1957</v>
      </c>
    </row>
    <row r="2364" spans="46:48">
      <c r="AT2364" t="s">
        <v>9258</v>
      </c>
      <c r="AU2364" t="s">
        <v>9259</v>
      </c>
      <c r="AV2364" t="s">
        <v>1957</v>
      </c>
    </row>
    <row r="2365" spans="46:48">
      <c r="AT2365" t="s">
        <v>9260</v>
      </c>
      <c r="AU2365" t="s">
        <v>9261</v>
      </c>
      <c r="AV2365" t="s">
        <v>1957</v>
      </c>
    </row>
    <row r="2366" spans="46:48">
      <c r="AT2366" t="s">
        <v>9262</v>
      </c>
      <c r="AU2366" t="s">
        <v>9263</v>
      </c>
      <c r="AV2366" t="s">
        <v>1957</v>
      </c>
    </row>
    <row r="2367" spans="46:48">
      <c r="AT2367" t="s">
        <v>9264</v>
      </c>
      <c r="AU2367" t="s">
        <v>9265</v>
      </c>
      <c r="AV2367" t="s">
        <v>1957</v>
      </c>
    </row>
    <row r="2368" spans="46:48">
      <c r="AT2368" t="s">
        <v>9266</v>
      </c>
      <c r="AU2368" t="s">
        <v>9267</v>
      </c>
      <c r="AV2368" t="s">
        <v>1957</v>
      </c>
    </row>
    <row r="2369" spans="46:48">
      <c r="AT2369" t="s">
        <v>9268</v>
      </c>
      <c r="AU2369" t="s">
        <v>9269</v>
      </c>
      <c r="AV2369" t="s">
        <v>1957</v>
      </c>
    </row>
    <row r="2370" spans="46:48">
      <c r="AT2370" t="s">
        <v>9270</v>
      </c>
      <c r="AU2370" t="s">
        <v>9271</v>
      </c>
      <c r="AV2370" t="s">
        <v>1957</v>
      </c>
    </row>
    <row r="2371" spans="46:48">
      <c r="AT2371" t="s">
        <v>9272</v>
      </c>
      <c r="AU2371" t="s">
        <v>9273</v>
      </c>
      <c r="AV2371" t="s">
        <v>1958</v>
      </c>
    </row>
    <row r="2372" spans="46:48">
      <c r="AT2372" t="s">
        <v>9274</v>
      </c>
      <c r="AU2372" t="s">
        <v>9275</v>
      </c>
      <c r="AV2372" t="s">
        <v>1958</v>
      </c>
    </row>
    <row r="2373" spans="46:48">
      <c r="AT2373" t="s">
        <v>9276</v>
      </c>
      <c r="AU2373" t="s">
        <v>9277</v>
      </c>
      <c r="AV2373" t="s">
        <v>1958</v>
      </c>
    </row>
    <row r="2374" spans="46:48">
      <c r="AT2374" t="s">
        <v>9278</v>
      </c>
      <c r="AU2374" t="s">
        <v>9279</v>
      </c>
      <c r="AV2374" t="s">
        <v>1958</v>
      </c>
    </row>
    <row r="2375" spans="46:48">
      <c r="AT2375" t="s">
        <v>9280</v>
      </c>
      <c r="AU2375" t="s">
        <v>9281</v>
      </c>
      <c r="AV2375" t="s">
        <v>1958</v>
      </c>
    </row>
    <row r="2376" spans="46:48">
      <c r="AT2376" t="s">
        <v>9282</v>
      </c>
      <c r="AU2376" t="s">
        <v>9283</v>
      </c>
      <c r="AV2376" t="s">
        <v>1958</v>
      </c>
    </row>
    <row r="2377" spans="46:48">
      <c r="AT2377" t="s">
        <v>9284</v>
      </c>
      <c r="AU2377" t="s">
        <v>9285</v>
      </c>
      <c r="AV2377" t="s">
        <v>1958</v>
      </c>
    </row>
    <row r="2378" spans="46:48">
      <c r="AT2378" t="s">
        <v>9286</v>
      </c>
      <c r="AU2378" t="s">
        <v>9287</v>
      </c>
      <c r="AV2378" t="s">
        <v>1958</v>
      </c>
    </row>
    <row r="2379" spans="46:48">
      <c r="AT2379" t="s">
        <v>9288</v>
      </c>
      <c r="AU2379" t="s">
        <v>9289</v>
      </c>
      <c r="AV2379" t="s">
        <v>1958</v>
      </c>
    </row>
    <row r="2380" spans="46:48">
      <c r="AT2380" t="s">
        <v>9290</v>
      </c>
      <c r="AU2380" t="s">
        <v>9291</v>
      </c>
      <c r="AV2380" t="s">
        <v>1958</v>
      </c>
    </row>
    <row r="2381" spans="46:48">
      <c r="AT2381" t="s">
        <v>9292</v>
      </c>
      <c r="AU2381" t="s">
        <v>9293</v>
      </c>
      <c r="AV2381" t="s">
        <v>1958</v>
      </c>
    </row>
    <row r="2382" spans="46:48">
      <c r="AT2382" t="s">
        <v>9294</v>
      </c>
      <c r="AU2382" t="s">
        <v>9295</v>
      </c>
      <c r="AV2382" t="s">
        <v>1958</v>
      </c>
    </row>
    <row r="2383" spans="46:48">
      <c r="AT2383" t="s">
        <v>9296</v>
      </c>
      <c r="AU2383" t="s">
        <v>9297</v>
      </c>
      <c r="AV2383" t="s">
        <v>1958</v>
      </c>
    </row>
    <row r="2384" spans="46:48">
      <c r="AT2384" t="s">
        <v>9298</v>
      </c>
      <c r="AU2384" t="s">
        <v>9299</v>
      </c>
      <c r="AV2384" t="s">
        <v>1958</v>
      </c>
    </row>
    <row r="2385" spans="46:48">
      <c r="AT2385" t="s">
        <v>9300</v>
      </c>
      <c r="AU2385" t="s">
        <v>9301</v>
      </c>
      <c r="AV2385" t="s">
        <v>1958</v>
      </c>
    </row>
    <row r="2386" spans="46:48">
      <c r="AT2386" t="s">
        <v>9302</v>
      </c>
      <c r="AU2386" t="s">
        <v>9303</v>
      </c>
      <c r="AV2386" t="s">
        <v>1958</v>
      </c>
    </row>
    <row r="2387" spans="46:48">
      <c r="AT2387" t="s">
        <v>9304</v>
      </c>
      <c r="AU2387" t="s">
        <v>9305</v>
      </c>
      <c r="AV2387" t="s">
        <v>1958</v>
      </c>
    </row>
    <row r="2388" spans="46:48">
      <c r="AT2388" t="s">
        <v>3857</v>
      </c>
      <c r="AU2388" t="s">
        <v>1958</v>
      </c>
      <c r="AV2388" t="s">
        <v>1958</v>
      </c>
    </row>
    <row r="2389" spans="46:48">
      <c r="AT2389" t="s">
        <v>9306</v>
      </c>
      <c r="AU2389" t="s">
        <v>9307</v>
      </c>
      <c r="AV2389" t="s">
        <v>1959</v>
      </c>
    </row>
    <row r="2390" spans="46:48">
      <c r="AT2390" t="s">
        <v>9308</v>
      </c>
      <c r="AU2390" t="s">
        <v>9309</v>
      </c>
      <c r="AV2390" t="s">
        <v>1959</v>
      </c>
    </row>
    <row r="2391" spans="46:48">
      <c r="AT2391" t="s">
        <v>9310</v>
      </c>
      <c r="AU2391" t="s">
        <v>9311</v>
      </c>
      <c r="AV2391" t="s">
        <v>1959</v>
      </c>
    </row>
    <row r="2392" spans="46:48">
      <c r="AT2392" t="s">
        <v>9312</v>
      </c>
      <c r="AU2392" t="s">
        <v>9313</v>
      </c>
      <c r="AV2392" t="s">
        <v>1959</v>
      </c>
    </row>
    <row r="2393" spans="46:48">
      <c r="AT2393" t="s">
        <v>9314</v>
      </c>
      <c r="AU2393" t="s">
        <v>9315</v>
      </c>
      <c r="AV2393" t="s">
        <v>1959</v>
      </c>
    </row>
    <row r="2394" spans="46:48">
      <c r="AT2394" t="s">
        <v>9316</v>
      </c>
      <c r="AU2394" t="s">
        <v>9317</v>
      </c>
      <c r="AV2394" t="s">
        <v>1959</v>
      </c>
    </row>
    <row r="2395" spans="46:48">
      <c r="AT2395" t="s">
        <v>9318</v>
      </c>
      <c r="AU2395" t="s">
        <v>9319</v>
      </c>
      <c r="AV2395" t="s">
        <v>1959</v>
      </c>
    </row>
    <row r="2396" spans="46:48">
      <c r="AT2396" t="s">
        <v>9320</v>
      </c>
      <c r="AU2396" t="s">
        <v>9321</v>
      </c>
      <c r="AV2396" t="s">
        <v>1959</v>
      </c>
    </row>
    <row r="2397" spans="46:48">
      <c r="AT2397" t="s">
        <v>9322</v>
      </c>
      <c r="AU2397" t="s">
        <v>9323</v>
      </c>
      <c r="AV2397" t="s">
        <v>1959</v>
      </c>
    </row>
    <row r="2398" spans="46:48">
      <c r="AT2398" t="s">
        <v>9324</v>
      </c>
      <c r="AU2398" t="s">
        <v>9325</v>
      </c>
      <c r="AV2398" t="s">
        <v>1959</v>
      </c>
    </row>
    <row r="2399" spans="46:48">
      <c r="AT2399" t="s">
        <v>9326</v>
      </c>
      <c r="AU2399" t="s">
        <v>9327</v>
      </c>
      <c r="AV2399" t="s">
        <v>1959</v>
      </c>
    </row>
    <row r="2400" spans="46:48">
      <c r="AT2400" t="s">
        <v>9328</v>
      </c>
      <c r="AU2400" t="s">
        <v>9329</v>
      </c>
      <c r="AV2400" t="s">
        <v>1959</v>
      </c>
    </row>
    <row r="2401" spans="46:48">
      <c r="AT2401" t="s">
        <v>9330</v>
      </c>
      <c r="AU2401" t="s">
        <v>9331</v>
      </c>
      <c r="AV2401" t="s">
        <v>1959</v>
      </c>
    </row>
    <row r="2402" spans="46:48">
      <c r="AT2402" t="s">
        <v>9332</v>
      </c>
      <c r="AU2402" t="s">
        <v>9333</v>
      </c>
      <c r="AV2402" t="s">
        <v>1959</v>
      </c>
    </row>
    <row r="2403" spans="46:48">
      <c r="AT2403" t="s">
        <v>9334</v>
      </c>
      <c r="AU2403" t="s">
        <v>9335</v>
      </c>
      <c r="AV2403" t="s">
        <v>1959</v>
      </c>
    </row>
    <row r="2404" spans="46:48">
      <c r="AT2404" t="s">
        <v>9336</v>
      </c>
      <c r="AU2404" t="s">
        <v>9337</v>
      </c>
      <c r="AV2404" t="s">
        <v>1959</v>
      </c>
    </row>
    <row r="2405" spans="46:48">
      <c r="AT2405" t="s">
        <v>3871</v>
      </c>
      <c r="AU2405" t="s">
        <v>1959</v>
      </c>
      <c r="AV2405" t="s">
        <v>1959</v>
      </c>
    </row>
    <row r="2406" spans="46:48">
      <c r="AT2406" t="s">
        <v>9338</v>
      </c>
      <c r="AU2406" t="s">
        <v>9339</v>
      </c>
      <c r="AV2406" t="s">
        <v>1960</v>
      </c>
    </row>
    <row r="2407" spans="46:48">
      <c r="AT2407" t="s">
        <v>9340</v>
      </c>
      <c r="AU2407" t="s">
        <v>9341</v>
      </c>
      <c r="AV2407" t="s">
        <v>1960</v>
      </c>
    </row>
    <row r="2408" spans="46:48">
      <c r="AT2408" t="s">
        <v>9342</v>
      </c>
      <c r="AU2408" t="s">
        <v>9343</v>
      </c>
      <c r="AV2408" t="s">
        <v>1960</v>
      </c>
    </row>
    <row r="2409" spans="46:48">
      <c r="AT2409" t="s">
        <v>9344</v>
      </c>
      <c r="AU2409" t="s">
        <v>9345</v>
      </c>
      <c r="AV2409" t="s">
        <v>1960</v>
      </c>
    </row>
    <row r="2410" spans="46:48">
      <c r="AT2410" t="s">
        <v>9346</v>
      </c>
      <c r="AU2410" t="s">
        <v>9347</v>
      </c>
      <c r="AV2410" t="s">
        <v>1960</v>
      </c>
    </row>
    <row r="2411" spans="46:48">
      <c r="AT2411" t="s">
        <v>9348</v>
      </c>
      <c r="AU2411" t="s">
        <v>9349</v>
      </c>
      <c r="AV2411" t="s">
        <v>1960</v>
      </c>
    </row>
    <row r="2412" spans="46:48">
      <c r="AT2412" t="s">
        <v>9350</v>
      </c>
      <c r="AU2412" t="s">
        <v>9351</v>
      </c>
      <c r="AV2412" t="s">
        <v>1960</v>
      </c>
    </row>
    <row r="2413" spans="46:48">
      <c r="AT2413" t="s">
        <v>9352</v>
      </c>
      <c r="AU2413" t="s">
        <v>9353</v>
      </c>
      <c r="AV2413" t="s">
        <v>1960</v>
      </c>
    </row>
    <row r="2414" spans="46:48">
      <c r="AT2414" t="s">
        <v>9354</v>
      </c>
      <c r="AU2414" t="s">
        <v>9355</v>
      </c>
      <c r="AV2414" t="s">
        <v>1960</v>
      </c>
    </row>
    <row r="2415" spans="46:48">
      <c r="AT2415" t="s">
        <v>9356</v>
      </c>
      <c r="AU2415" t="s">
        <v>9357</v>
      </c>
      <c r="AV2415" t="s">
        <v>1960</v>
      </c>
    </row>
    <row r="2416" spans="46:48">
      <c r="AT2416" t="s">
        <v>9358</v>
      </c>
      <c r="AU2416" t="s">
        <v>9359</v>
      </c>
      <c r="AV2416" t="s">
        <v>1960</v>
      </c>
    </row>
    <row r="2417" spans="46:48">
      <c r="AT2417" t="s">
        <v>9360</v>
      </c>
      <c r="AU2417" t="s">
        <v>9361</v>
      </c>
      <c r="AV2417" t="s">
        <v>1960</v>
      </c>
    </row>
    <row r="2418" spans="46:48">
      <c r="AT2418" t="s">
        <v>9362</v>
      </c>
      <c r="AU2418" t="s">
        <v>9363</v>
      </c>
      <c r="AV2418" t="s">
        <v>1960</v>
      </c>
    </row>
    <row r="2419" spans="46:48">
      <c r="AT2419" t="s">
        <v>9364</v>
      </c>
      <c r="AU2419" t="s">
        <v>9365</v>
      </c>
      <c r="AV2419" t="s">
        <v>1960</v>
      </c>
    </row>
    <row r="2420" spans="46:48">
      <c r="AT2420" t="s">
        <v>9366</v>
      </c>
      <c r="AU2420" t="s">
        <v>9367</v>
      </c>
      <c r="AV2420" t="s">
        <v>1960</v>
      </c>
    </row>
    <row r="2421" spans="46:48">
      <c r="AT2421" t="s">
        <v>9368</v>
      </c>
      <c r="AU2421" t="s">
        <v>9369</v>
      </c>
      <c r="AV2421" t="s">
        <v>1960</v>
      </c>
    </row>
    <row r="2422" spans="46:48">
      <c r="AT2422" t="s">
        <v>9370</v>
      </c>
      <c r="AU2422" t="s">
        <v>9371</v>
      </c>
      <c r="AV2422" t="s">
        <v>1960</v>
      </c>
    </row>
    <row r="2423" spans="46:48">
      <c r="AT2423" t="s">
        <v>9372</v>
      </c>
      <c r="AU2423" t="s">
        <v>9373</v>
      </c>
      <c r="AV2423" t="s">
        <v>1960</v>
      </c>
    </row>
    <row r="2424" spans="46:48">
      <c r="AT2424" t="s">
        <v>9374</v>
      </c>
      <c r="AU2424" t="s">
        <v>9375</v>
      </c>
      <c r="AV2424" t="s">
        <v>1960</v>
      </c>
    </row>
    <row r="2425" spans="46:48">
      <c r="AT2425" t="s">
        <v>9376</v>
      </c>
      <c r="AU2425" t="s">
        <v>9377</v>
      </c>
      <c r="AV2425" t="s">
        <v>1960</v>
      </c>
    </row>
    <row r="2426" spans="46:48">
      <c r="AT2426" t="s">
        <v>3878</v>
      </c>
      <c r="AU2426" t="s">
        <v>1960</v>
      </c>
      <c r="AV2426" t="s">
        <v>1960</v>
      </c>
    </row>
    <row r="2427" spans="46:48">
      <c r="AT2427" t="s">
        <v>9378</v>
      </c>
      <c r="AU2427" t="s">
        <v>9379</v>
      </c>
      <c r="AV2427" t="s">
        <v>1961</v>
      </c>
    </row>
    <row r="2428" spans="46:48">
      <c r="AT2428" t="s">
        <v>9380</v>
      </c>
      <c r="AU2428" t="s">
        <v>9381</v>
      </c>
      <c r="AV2428" t="s">
        <v>1961</v>
      </c>
    </row>
    <row r="2429" spans="46:48">
      <c r="AT2429" t="s">
        <v>9382</v>
      </c>
      <c r="AU2429" t="s">
        <v>9383</v>
      </c>
      <c r="AV2429" t="s">
        <v>1961</v>
      </c>
    </row>
    <row r="2430" spans="46:48">
      <c r="AT2430" t="s">
        <v>9384</v>
      </c>
      <c r="AU2430" t="s">
        <v>9385</v>
      </c>
      <c r="AV2430" t="s">
        <v>1961</v>
      </c>
    </row>
    <row r="2431" spans="46:48">
      <c r="AT2431" t="s">
        <v>9386</v>
      </c>
      <c r="AU2431" t="s">
        <v>9387</v>
      </c>
      <c r="AV2431" t="s">
        <v>1961</v>
      </c>
    </row>
    <row r="2432" spans="46:48">
      <c r="AT2432" t="s">
        <v>9388</v>
      </c>
      <c r="AU2432" t="s">
        <v>9389</v>
      </c>
      <c r="AV2432" t="s">
        <v>1961</v>
      </c>
    </row>
    <row r="2433" spans="46:48">
      <c r="AT2433" t="s">
        <v>9390</v>
      </c>
      <c r="AU2433" t="s">
        <v>9391</v>
      </c>
      <c r="AV2433" t="s">
        <v>1961</v>
      </c>
    </row>
    <row r="2434" spans="46:48">
      <c r="AT2434" t="s">
        <v>9392</v>
      </c>
      <c r="AU2434" t="s">
        <v>9393</v>
      </c>
      <c r="AV2434" t="s">
        <v>1961</v>
      </c>
    </row>
    <row r="2435" spans="46:48">
      <c r="AT2435" t="s">
        <v>3893</v>
      </c>
      <c r="AU2435" t="s">
        <v>1961</v>
      </c>
      <c r="AV2435" t="s">
        <v>1961</v>
      </c>
    </row>
    <row r="2436" spans="46:48">
      <c r="AT2436" t="s">
        <v>9394</v>
      </c>
      <c r="AU2436" t="s">
        <v>9395</v>
      </c>
      <c r="AV2436" t="s">
        <v>1962</v>
      </c>
    </row>
    <row r="2437" spans="46:48">
      <c r="AT2437" t="s">
        <v>9396</v>
      </c>
      <c r="AU2437" t="s">
        <v>9397</v>
      </c>
      <c r="AV2437" t="s">
        <v>1962</v>
      </c>
    </row>
    <row r="2438" spans="46:48">
      <c r="AT2438" t="s">
        <v>9398</v>
      </c>
      <c r="AU2438" t="s">
        <v>9399</v>
      </c>
      <c r="AV2438" t="s">
        <v>1962</v>
      </c>
    </row>
    <row r="2439" spans="46:48">
      <c r="AT2439" t="s">
        <v>9400</v>
      </c>
      <c r="AU2439" t="s">
        <v>9401</v>
      </c>
      <c r="AV2439" t="s">
        <v>1962</v>
      </c>
    </row>
    <row r="2440" spans="46:48">
      <c r="AT2440" t="s">
        <v>9402</v>
      </c>
      <c r="AU2440" t="s">
        <v>9403</v>
      </c>
      <c r="AV2440" t="s">
        <v>1962</v>
      </c>
    </row>
    <row r="2441" spans="46:48">
      <c r="AT2441" t="s">
        <v>9404</v>
      </c>
      <c r="AU2441" t="s">
        <v>9405</v>
      </c>
      <c r="AV2441" t="s">
        <v>1962</v>
      </c>
    </row>
    <row r="2442" spans="46:48">
      <c r="AT2442" t="s">
        <v>9406</v>
      </c>
      <c r="AU2442" t="s">
        <v>9407</v>
      </c>
      <c r="AV2442" t="s">
        <v>1962</v>
      </c>
    </row>
    <row r="2443" spans="46:48">
      <c r="AT2443" t="s">
        <v>9408</v>
      </c>
      <c r="AU2443" t="s">
        <v>9409</v>
      </c>
      <c r="AV2443" t="s">
        <v>1962</v>
      </c>
    </row>
    <row r="2444" spans="46:48">
      <c r="AT2444" t="s">
        <v>9410</v>
      </c>
      <c r="AU2444" t="s">
        <v>9411</v>
      </c>
      <c r="AV2444" t="s">
        <v>1962</v>
      </c>
    </row>
    <row r="2445" spans="46:48">
      <c r="AT2445" t="s">
        <v>9412</v>
      </c>
      <c r="AU2445" t="s">
        <v>9413</v>
      </c>
      <c r="AV2445" t="s">
        <v>1962</v>
      </c>
    </row>
    <row r="2446" spans="46:48">
      <c r="AT2446" t="s">
        <v>9414</v>
      </c>
      <c r="AU2446" t="s">
        <v>9415</v>
      </c>
      <c r="AV2446" t="s">
        <v>1962</v>
      </c>
    </row>
    <row r="2447" spans="46:48">
      <c r="AT2447" t="s">
        <v>9416</v>
      </c>
      <c r="AU2447" t="s">
        <v>9417</v>
      </c>
      <c r="AV2447" t="s">
        <v>1962</v>
      </c>
    </row>
    <row r="2448" spans="46:48">
      <c r="AT2448" t="s">
        <v>9418</v>
      </c>
      <c r="AU2448" t="s">
        <v>8342</v>
      </c>
      <c r="AV2448" t="s">
        <v>1962</v>
      </c>
    </row>
    <row r="2449" spans="46:48">
      <c r="AT2449" t="s">
        <v>9419</v>
      </c>
      <c r="AU2449" t="s">
        <v>9420</v>
      </c>
      <c r="AV2449" t="s">
        <v>1962</v>
      </c>
    </row>
    <row r="2450" spans="46:48">
      <c r="AT2450" t="s">
        <v>9421</v>
      </c>
      <c r="AU2450" t="s">
        <v>9422</v>
      </c>
      <c r="AV2450" t="s">
        <v>1962</v>
      </c>
    </row>
    <row r="2451" spans="46:48">
      <c r="AT2451" t="s">
        <v>9423</v>
      </c>
      <c r="AU2451" t="s">
        <v>9424</v>
      </c>
      <c r="AV2451" t="s">
        <v>1962</v>
      </c>
    </row>
    <row r="2452" spans="46:48">
      <c r="AT2452" t="s">
        <v>9425</v>
      </c>
      <c r="AU2452" t="s">
        <v>9426</v>
      </c>
      <c r="AV2452" t="s">
        <v>1962</v>
      </c>
    </row>
    <row r="2453" spans="46:48">
      <c r="AT2453" t="s">
        <v>9427</v>
      </c>
      <c r="AU2453" t="s">
        <v>9428</v>
      </c>
      <c r="AV2453" t="s">
        <v>1962</v>
      </c>
    </row>
    <row r="2454" spans="46:48">
      <c r="AT2454" t="s">
        <v>9429</v>
      </c>
      <c r="AU2454" t="s">
        <v>9430</v>
      </c>
      <c r="AV2454" t="s">
        <v>1962</v>
      </c>
    </row>
    <row r="2455" spans="46:48">
      <c r="AT2455" t="s">
        <v>9431</v>
      </c>
      <c r="AU2455" t="s">
        <v>9432</v>
      </c>
      <c r="AV2455" t="s">
        <v>1962</v>
      </c>
    </row>
    <row r="2456" spans="46:48">
      <c r="AT2456" t="s">
        <v>9433</v>
      </c>
      <c r="AU2456" t="s">
        <v>9434</v>
      </c>
      <c r="AV2456" t="s">
        <v>1962</v>
      </c>
    </row>
    <row r="2457" spans="46:48">
      <c r="AT2457" t="s">
        <v>9435</v>
      </c>
      <c r="AU2457" t="s">
        <v>9436</v>
      </c>
      <c r="AV2457" t="s">
        <v>1962</v>
      </c>
    </row>
    <row r="2458" spans="46:48">
      <c r="AT2458" t="s">
        <v>9437</v>
      </c>
      <c r="AU2458" t="s">
        <v>9438</v>
      </c>
      <c r="AV2458" t="s">
        <v>1962</v>
      </c>
    </row>
    <row r="2459" spans="46:48">
      <c r="AT2459" t="s">
        <v>9439</v>
      </c>
      <c r="AU2459" t="s">
        <v>9440</v>
      </c>
      <c r="AV2459" t="s">
        <v>1962</v>
      </c>
    </row>
    <row r="2460" spans="46:48">
      <c r="AT2460" t="s">
        <v>9441</v>
      </c>
      <c r="AU2460" t="s">
        <v>9442</v>
      </c>
      <c r="AV2460" t="s">
        <v>1962</v>
      </c>
    </row>
    <row r="2461" spans="46:48">
      <c r="AT2461" t="s">
        <v>9443</v>
      </c>
      <c r="AU2461" t="s">
        <v>9444</v>
      </c>
      <c r="AV2461" t="s">
        <v>1962</v>
      </c>
    </row>
    <row r="2462" spans="46:48">
      <c r="AT2462" t="s">
        <v>9445</v>
      </c>
      <c r="AU2462" t="s">
        <v>9446</v>
      </c>
      <c r="AV2462" t="s">
        <v>1962</v>
      </c>
    </row>
    <row r="2463" spans="46:48">
      <c r="AT2463" t="s">
        <v>9447</v>
      </c>
      <c r="AU2463" t="s">
        <v>9448</v>
      </c>
      <c r="AV2463" t="s">
        <v>1962</v>
      </c>
    </row>
    <row r="2464" spans="46:48">
      <c r="AT2464" t="s">
        <v>9449</v>
      </c>
      <c r="AU2464" t="s">
        <v>9450</v>
      </c>
      <c r="AV2464" t="s">
        <v>1962</v>
      </c>
    </row>
    <row r="2465" spans="46:48">
      <c r="AT2465" t="s">
        <v>9451</v>
      </c>
      <c r="AU2465" t="s">
        <v>9452</v>
      </c>
      <c r="AV2465" t="s">
        <v>1962</v>
      </c>
    </row>
    <row r="2466" spans="46:48">
      <c r="AT2466" t="s">
        <v>9453</v>
      </c>
      <c r="AU2466" t="s">
        <v>9454</v>
      </c>
      <c r="AV2466" t="s">
        <v>1962</v>
      </c>
    </row>
    <row r="2467" spans="46:48">
      <c r="AT2467" t="s">
        <v>9455</v>
      </c>
      <c r="AU2467" t="s">
        <v>9456</v>
      </c>
      <c r="AV2467" t="s">
        <v>1962</v>
      </c>
    </row>
    <row r="2468" spans="46:48">
      <c r="AT2468" t="s">
        <v>9457</v>
      </c>
      <c r="AU2468" t="s">
        <v>9458</v>
      </c>
      <c r="AV2468" t="s">
        <v>1962</v>
      </c>
    </row>
    <row r="2469" spans="46:48">
      <c r="AT2469" t="s">
        <v>9459</v>
      </c>
      <c r="AU2469" t="s">
        <v>9460</v>
      </c>
      <c r="AV2469" t="s">
        <v>1962</v>
      </c>
    </row>
    <row r="2470" spans="46:48">
      <c r="AT2470" t="s">
        <v>9461</v>
      </c>
      <c r="AU2470" t="s">
        <v>9462</v>
      </c>
      <c r="AV2470" t="s">
        <v>1962</v>
      </c>
    </row>
    <row r="2471" spans="46:48">
      <c r="AT2471" t="s">
        <v>9463</v>
      </c>
      <c r="AU2471" t="s">
        <v>9464</v>
      </c>
      <c r="AV2471" t="s">
        <v>1962</v>
      </c>
    </row>
    <row r="2472" spans="46:48">
      <c r="AT2472" t="s">
        <v>9465</v>
      </c>
      <c r="AU2472" t="s">
        <v>9466</v>
      </c>
      <c r="AV2472" t="s">
        <v>1962</v>
      </c>
    </row>
    <row r="2473" spans="46:48">
      <c r="AT2473" t="s">
        <v>9467</v>
      </c>
      <c r="AU2473" t="s">
        <v>9468</v>
      </c>
      <c r="AV2473" t="s">
        <v>1962</v>
      </c>
    </row>
    <row r="2474" spans="46:48">
      <c r="AT2474" t="s">
        <v>9469</v>
      </c>
      <c r="AU2474" t="s">
        <v>9470</v>
      </c>
      <c r="AV2474" t="s">
        <v>1962</v>
      </c>
    </row>
    <row r="2475" spans="46:48">
      <c r="AT2475" t="s">
        <v>9471</v>
      </c>
      <c r="AU2475" t="s">
        <v>9472</v>
      </c>
      <c r="AV2475" t="s">
        <v>1962</v>
      </c>
    </row>
    <row r="2476" spans="46:48">
      <c r="AT2476" t="s">
        <v>9473</v>
      </c>
      <c r="AU2476" t="s">
        <v>9474</v>
      </c>
      <c r="AV2476" t="s">
        <v>1962</v>
      </c>
    </row>
    <row r="2477" spans="46:48">
      <c r="AT2477" t="s">
        <v>9475</v>
      </c>
      <c r="AU2477" t="s">
        <v>9476</v>
      </c>
      <c r="AV2477" t="s">
        <v>1962</v>
      </c>
    </row>
    <row r="2478" spans="46:48">
      <c r="AT2478" t="s">
        <v>3908</v>
      </c>
      <c r="AU2478" t="s">
        <v>1962</v>
      </c>
      <c r="AV2478" t="s">
        <v>1962</v>
      </c>
    </row>
    <row r="2479" spans="46:48">
      <c r="AT2479" t="s">
        <v>9477</v>
      </c>
      <c r="AU2479" t="s">
        <v>9478</v>
      </c>
      <c r="AV2479" t="s">
        <v>1963</v>
      </c>
    </row>
    <row r="2480" spans="46:48">
      <c r="AT2480" t="s">
        <v>9479</v>
      </c>
      <c r="AU2480" t="s">
        <v>9480</v>
      </c>
      <c r="AV2480" t="s">
        <v>1963</v>
      </c>
    </row>
    <row r="2481" spans="46:48">
      <c r="AT2481" t="s">
        <v>9481</v>
      </c>
      <c r="AU2481" t="s">
        <v>9482</v>
      </c>
      <c r="AV2481" t="s">
        <v>1963</v>
      </c>
    </row>
    <row r="2482" spans="46:48">
      <c r="AT2482" t="s">
        <v>9483</v>
      </c>
      <c r="AU2482" t="s">
        <v>9484</v>
      </c>
      <c r="AV2482" t="s">
        <v>1963</v>
      </c>
    </row>
    <row r="2483" spans="46:48">
      <c r="AT2483" t="s">
        <v>9485</v>
      </c>
      <c r="AU2483" t="s">
        <v>9486</v>
      </c>
      <c r="AV2483" t="s">
        <v>1963</v>
      </c>
    </row>
    <row r="2484" spans="46:48">
      <c r="AT2484" t="s">
        <v>9487</v>
      </c>
      <c r="AU2484" t="s">
        <v>9488</v>
      </c>
      <c r="AV2484" t="s">
        <v>1963</v>
      </c>
    </row>
    <row r="2485" spans="46:48">
      <c r="AT2485" t="s">
        <v>9489</v>
      </c>
      <c r="AU2485" t="s">
        <v>9490</v>
      </c>
      <c r="AV2485" t="s">
        <v>1963</v>
      </c>
    </row>
    <row r="2486" spans="46:48">
      <c r="AT2486" t="s">
        <v>9491</v>
      </c>
      <c r="AU2486" t="s">
        <v>9492</v>
      </c>
      <c r="AV2486" t="s">
        <v>1963</v>
      </c>
    </row>
    <row r="2487" spans="46:48">
      <c r="AT2487" t="s">
        <v>9493</v>
      </c>
      <c r="AU2487" t="s">
        <v>9494</v>
      </c>
      <c r="AV2487" t="s">
        <v>1963</v>
      </c>
    </row>
    <row r="2488" spans="46:48">
      <c r="AT2488" t="s">
        <v>9495</v>
      </c>
      <c r="AU2488" t="s">
        <v>9496</v>
      </c>
      <c r="AV2488" t="s">
        <v>1963</v>
      </c>
    </row>
    <row r="2489" spans="46:48">
      <c r="AT2489" t="s">
        <v>9497</v>
      </c>
      <c r="AU2489" t="s">
        <v>9498</v>
      </c>
      <c r="AV2489" t="s">
        <v>1963</v>
      </c>
    </row>
    <row r="2490" spans="46:48">
      <c r="AT2490" t="s">
        <v>9499</v>
      </c>
      <c r="AU2490" t="s">
        <v>9500</v>
      </c>
      <c r="AV2490" t="s">
        <v>1963</v>
      </c>
    </row>
    <row r="2491" spans="46:48">
      <c r="AT2491" t="s">
        <v>9501</v>
      </c>
      <c r="AU2491" t="s">
        <v>9502</v>
      </c>
      <c r="AV2491" t="s">
        <v>1963</v>
      </c>
    </row>
    <row r="2492" spans="46:48">
      <c r="AT2492" t="s">
        <v>9503</v>
      </c>
      <c r="AU2492" t="s">
        <v>9504</v>
      </c>
      <c r="AV2492" t="s">
        <v>1963</v>
      </c>
    </row>
    <row r="2493" spans="46:48">
      <c r="AT2493" t="s">
        <v>9505</v>
      </c>
      <c r="AU2493" t="s">
        <v>9506</v>
      </c>
      <c r="AV2493" t="s">
        <v>1963</v>
      </c>
    </row>
    <row r="2494" spans="46:48">
      <c r="AT2494" t="s">
        <v>9507</v>
      </c>
      <c r="AU2494" t="s">
        <v>9508</v>
      </c>
      <c r="AV2494" t="s">
        <v>1963</v>
      </c>
    </row>
    <row r="2495" spans="46:48">
      <c r="AT2495" t="s">
        <v>9509</v>
      </c>
      <c r="AU2495" t="s">
        <v>9510</v>
      </c>
      <c r="AV2495" t="s">
        <v>1963</v>
      </c>
    </row>
    <row r="2496" spans="46:48">
      <c r="AT2496" t="s">
        <v>9511</v>
      </c>
      <c r="AU2496" t="s">
        <v>9512</v>
      </c>
      <c r="AV2496" t="s">
        <v>1963</v>
      </c>
    </row>
    <row r="2497" spans="46:48">
      <c r="AT2497" t="s">
        <v>9513</v>
      </c>
      <c r="AU2497" t="s">
        <v>9514</v>
      </c>
      <c r="AV2497" t="s">
        <v>1963</v>
      </c>
    </row>
    <row r="2498" spans="46:48">
      <c r="AT2498" t="s">
        <v>9515</v>
      </c>
      <c r="AU2498" t="s">
        <v>9516</v>
      </c>
      <c r="AV2498" t="s">
        <v>1963</v>
      </c>
    </row>
    <row r="2499" spans="46:48">
      <c r="AT2499" t="s">
        <v>9517</v>
      </c>
      <c r="AU2499" t="s">
        <v>9518</v>
      </c>
      <c r="AV2499" t="s">
        <v>1963</v>
      </c>
    </row>
    <row r="2500" spans="46:48">
      <c r="AT2500" t="s">
        <v>9519</v>
      </c>
      <c r="AU2500" t="s">
        <v>9520</v>
      </c>
      <c r="AV2500" t="s">
        <v>1963</v>
      </c>
    </row>
    <row r="2501" spans="46:48">
      <c r="AT2501" t="s">
        <v>9521</v>
      </c>
      <c r="AU2501" t="s">
        <v>9522</v>
      </c>
      <c r="AV2501" t="s">
        <v>1963</v>
      </c>
    </row>
    <row r="2502" spans="46:48">
      <c r="AT2502" t="s">
        <v>9523</v>
      </c>
      <c r="AU2502" t="s">
        <v>9524</v>
      </c>
      <c r="AV2502" t="s">
        <v>1963</v>
      </c>
    </row>
    <row r="2503" spans="46:48">
      <c r="AT2503" t="s">
        <v>9525</v>
      </c>
      <c r="AU2503" t="s">
        <v>9526</v>
      </c>
      <c r="AV2503" t="s">
        <v>1963</v>
      </c>
    </row>
    <row r="2504" spans="46:48">
      <c r="AT2504" t="s">
        <v>9527</v>
      </c>
      <c r="AU2504" t="s">
        <v>9528</v>
      </c>
      <c r="AV2504" t="s">
        <v>1963</v>
      </c>
    </row>
    <row r="2505" spans="46:48">
      <c r="AT2505" t="s">
        <v>9529</v>
      </c>
      <c r="AU2505" t="s">
        <v>9530</v>
      </c>
      <c r="AV2505" t="s">
        <v>1963</v>
      </c>
    </row>
    <row r="2506" spans="46:48">
      <c r="AT2506" t="s">
        <v>9531</v>
      </c>
      <c r="AU2506" t="s">
        <v>9532</v>
      </c>
      <c r="AV2506" t="s">
        <v>1963</v>
      </c>
    </row>
    <row r="2507" spans="46:48">
      <c r="AT2507" t="s">
        <v>9533</v>
      </c>
      <c r="AU2507" t="s">
        <v>9534</v>
      </c>
      <c r="AV2507" t="s">
        <v>1963</v>
      </c>
    </row>
    <row r="2508" spans="46:48">
      <c r="AT2508" t="s">
        <v>9535</v>
      </c>
      <c r="AU2508" t="s">
        <v>9536</v>
      </c>
      <c r="AV2508" t="s">
        <v>1963</v>
      </c>
    </row>
    <row r="2509" spans="46:48">
      <c r="AT2509" t="s">
        <v>9537</v>
      </c>
      <c r="AU2509" t="s">
        <v>9538</v>
      </c>
      <c r="AV2509" t="s">
        <v>1963</v>
      </c>
    </row>
    <row r="2510" spans="46:48">
      <c r="AT2510" t="s">
        <v>9539</v>
      </c>
      <c r="AU2510" t="s">
        <v>9540</v>
      </c>
      <c r="AV2510" t="s">
        <v>1963</v>
      </c>
    </row>
    <row r="2511" spans="46:48">
      <c r="AT2511" t="s">
        <v>9541</v>
      </c>
      <c r="AU2511" t="s">
        <v>9542</v>
      </c>
      <c r="AV2511" t="s">
        <v>1963</v>
      </c>
    </row>
    <row r="2512" spans="46:48">
      <c r="AT2512" t="s">
        <v>9543</v>
      </c>
      <c r="AU2512" t="s">
        <v>9544</v>
      </c>
      <c r="AV2512" t="s">
        <v>1963</v>
      </c>
    </row>
    <row r="2513" spans="46:48">
      <c r="AT2513" t="s">
        <v>9545</v>
      </c>
      <c r="AU2513" t="s">
        <v>9546</v>
      </c>
      <c r="AV2513" t="s">
        <v>1963</v>
      </c>
    </row>
    <row r="2514" spans="46:48">
      <c r="AT2514" t="s">
        <v>9547</v>
      </c>
      <c r="AU2514" t="s">
        <v>9548</v>
      </c>
      <c r="AV2514" t="s">
        <v>1963</v>
      </c>
    </row>
    <row r="2515" spans="46:48">
      <c r="AT2515" t="s">
        <v>9549</v>
      </c>
      <c r="AU2515" t="s">
        <v>9550</v>
      </c>
      <c r="AV2515" t="s">
        <v>1963</v>
      </c>
    </row>
    <row r="2516" spans="46:48">
      <c r="AT2516" t="s">
        <v>9551</v>
      </c>
      <c r="AU2516" t="s">
        <v>9552</v>
      </c>
      <c r="AV2516" t="s">
        <v>1963</v>
      </c>
    </row>
    <row r="2517" spans="46:48">
      <c r="AT2517" t="s">
        <v>9553</v>
      </c>
      <c r="AU2517" t="s">
        <v>9554</v>
      </c>
      <c r="AV2517" t="s">
        <v>1963</v>
      </c>
    </row>
    <row r="2518" spans="46:48">
      <c r="AT2518" t="s">
        <v>9555</v>
      </c>
      <c r="AU2518" t="s">
        <v>9556</v>
      </c>
      <c r="AV2518" t="s">
        <v>1963</v>
      </c>
    </row>
    <row r="2519" spans="46:48">
      <c r="AT2519" t="s">
        <v>9557</v>
      </c>
      <c r="AU2519" t="s">
        <v>9558</v>
      </c>
      <c r="AV2519" t="s">
        <v>1963</v>
      </c>
    </row>
    <row r="2520" spans="46:48">
      <c r="AT2520" t="s">
        <v>9559</v>
      </c>
      <c r="AU2520" t="s">
        <v>9560</v>
      </c>
      <c r="AV2520" t="s">
        <v>1963</v>
      </c>
    </row>
    <row r="2521" spans="46:48">
      <c r="AT2521" t="s">
        <v>9561</v>
      </c>
      <c r="AU2521" t="s">
        <v>9562</v>
      </c>
      <c r="AV2521" t="s">
        <v>1963</v>
      </c>
    </row>
    <row r="2522" spans="46:48">
      <c r="AT2522" t="s">
        <v>9563</v>
      </c>
      <c r="AU2522" t="s">
        <v>9564</v>
      </c>
      <c r="AV2522" t="s">
        <v>1963</v>
      </c>
    </row>
    <row r="2523" spans="46:48">
      <c r="AT2523" t="s">
        <v>9565</v>
      </c>
      <c r="AU2523" t="s">
        <v>9566</v>
      </c>
      <c r="AV2523" t="s">
        <v>1963</v>
      </c>
    </row>
    <row r="2524" spans="46:48">
      <c r="AT2524" t="s">
        <v>9567</v>
      </c>
      <c r="AU2524" t="s">
        <v>9568</v>
      </c>
      <c r="AV2524" t="s">
        <v>1963</v>
      </c>
    </row>
    <row r="2525" spans="46:48">
      <c r="AT2525" t="s">
        <v>9569</v>
      </c>
      <c r="AU2525" t="s">
        <v>9570</v>
      </c>
      <c r="AV2525" t="s">
        <v>1963</v>
      </c>
    </row>
    <row r="2526" spans="46:48">
      <c r="AT2526" t="s">
        <v>9571</v>
      </c>
      <c r="AU2526" t="s">
        <v>9572</v>
      </c>
      <c r="AV2526" t="s">
        <v>1963</v>
      </c>
    </row>
    <row r="2527" spans="46:48">
      <c r="AT2527" t="s">
        <v>9573</v>
      </c>
      <c r="AU2527" t="s">
        <v>9574</v>
      </c>
      <c r="AV2527" t="s">
        <v>1963</v>
      </c>
    </row>
    <row r="2528" spans="46:48">
      <c r="AT2528" t="s">
        <v>9575</v>
      </c>
      <c r="AU2528" t="s">
        <v>9576</v>
      </c>
      <c r="AV2528" t="s">
        <v>1963</v>
      </c>
    </row>
    <row r="2529" spans="46:48">
      <c r="AT2529" t="s">
        <v>9577</v>
      </c>
      <c r="AU2529" t="s">
        <v>9578</v>
      </c>
      <c r="AV2529" t="s">
        <v>1963</v>
      </c>
    </row>
    <row r="2530" spans="46:48">
      <c r="AT2530" t="s">
        <v>9579</v>
      </c>
      <c r="AU2530" t="s">
        <v>9580</v>
      </c>
      <c r="AV2530" t="s">
        <v>1963</v>
      </c>
    </row>
    <row r="2531" spans="46:48">
      <c r="AT2531" t="s">
        <v>9581</v>
      </c>
      <c r="AU2531" t="s">
        <v>9582</v>
      </c>
      <c r="AV2531" t="s">
        <v>1963</v>
      </c>
    </row>
    <row r="2532" spans="46:48">
      <c r="AT2532" t="s">
        <v>9583</v>
      </c>
      <c r="AU2532" t="s">
        <v>9584</v>
      </c>
      <c r="AV2532" t="s">
        <v>1963</v>
      </c>
    </row>
    <row r="2533" spans="46:48">
      <c r="AT2533" t="s">
        <v>9585</v>
      </c>
      <c r="AU2533" t="s">
        <v>9586</v>
      </c>
      <c r="AV2533" t="s">
        <v>1963</v>
      </c>
    </row>
    <row r="2534" spans="46:48">
      <c r="AT2534" t="s">
        <v>9587</v>
      </c>
      <c r="AU2534" t="s">
        <v>9588</v>
      </c>
      <c r="AV2534" t="s">
        <v>1963</v>
      </c>
    </row>
    <row r="2535" spans="46:48">
      <c r="AT2535" t="s">
        <v>9589</v>
      </c>
      <c r="AU2535" t="s">
        <v>9590</v>
      </c>
      <c r="AV2535" t="s">
        <v>1963</v>
      </c>
    </row>
    <row r="2536" spans="46:48">
      <c r="AT2536" t="s">
        <v>9591</v>
      </c>
      <c r="AU2536" t="s">
        <v>9592</v>
      </c>
      <c r="AV2536" t="s">
        <v>1963</v>
      </c>
    </row>
    <row r="2537" spans="46:48">
      <c r="AT2537" t="s">
        <v>9593</v>
      </c>
      <c r="AU2537" t="s">
        <v>9594</v>
      </c>
      <c r="AV2537" t="s">
        <v>1963</v>
      </c>
    </row>
    <row r="2538" spans="46:48">
      <c r="AT2538" t="s">
        <v>9595</v>
      </c>
      <c r="AU2538" t="s">
        <v>9596</v>
      </c>
      <c r="AV2538" t="s">
        <v>1963</v>
      </c>
    </row>
    <row r="2539" spans="46:48">
      <c r="AT2539" t="s">
        <v>9597</v>
      </c>
      <c r="AU2539" t="s">
        <v>9598</v>
      </c>
      <c r="AV2539" t="s">
        <v>1963</v>
      </c>
    </row>
    <row r="2540" spans="46:48">
      <c r="AT2540" t="s">
        <v>9599</v>
      </c>
      <c r="AU2540" t="s">
        <v>9600</v>
      </c>
      <c r="AV2540" t="s">
        <v>1963</v>
      </c>
    </row>
    <row r="2541" spans="46:48">
      <c r="AT2541" t="s">
        <v>9601</v>
      </c>
      <c r="AU2541" t="s">
        <v>9602</v>
      </c>
      <c r="AV2541" t="s">
        <v>1963</v>
      </c>
    </row>
    <row r="2542" spans="46:48">
      <c r="AT2542" t="s">
        <v>9603</v>
      </c>
      <c r="AU2542" t="s">
        <v>9604</v>
      </c>
      <c r="AV2542" t="s">
        <v>1963</v>
      </c>
    </row>
    <row r="2543" spans="46:48">
      <c r="AT2543" t="s">
        <v>9605</v>
      </c>
      <c r="AU2543" t="s">
        <v>9606</v>
      </c>
      <c r="AV2543" t="s">
        <v>1963</v>
      </c>
    </row>
    <row r="2544" spans="46:48">
      <c r="AT2544" t="s">
        <v>9607</v>
      </c>
      <c r="AU2544" t="s">
        <v>9608</v>
      </c>
      <c r="AV2544" t="s">
        <v>1963</v>
      </c>
    </row>
    <row r="2545" spans="46:48">
      <c r="AT2545" t="s">
        <v>9609</v>
      </c>
      <c r="AU2545" t="s">
        <v>9610</v>
      </c>
      <c r="AV2545" t="s">
        <v>1963</v>
      </c>
    </row>
    <row r="2546" spans="46:48">
      <c r="AT2546" t="s">
        <v>9611</v>
      </c>
      <c r="AU2546" t="s">
        <v>9612</v>
      </c>
      <c r="AV2546" t="s">
        <v>1963</v>
      </c>
    </row>
    <row r="2547" spans="46:48">
      <c r="AT2547" t="s">
        <v>9613</v>
      </c>
      <c r="AU2547" t="s">
        <v>9614</v>
      </c>
      <c r="AV2547" t="s">
        <v>1963</v>
      </c>
    </row>
    <row r="2548" spans="46:48">
      <c r="AT2548" t="s">
        <v>9615</v>
      </c>
      <c r="AU2548" t="s">
        <v>9616</v>
      </c>
      <c r="AV2548" t="s">
        <v>1963</v>
      </c>
    </row>
    <row r="2549" spans="46:48">
      <c r="AT2549" t="s">
        <v>9617</v>
      </c>
      <c r="AU2549" t="s">
        <v>9618</v>
      </c>
      <c r="AV2549" t="s">
        <v>1963</v>
      </c>
    </row>
    <row r="2550" spans="46:48">
      <c r="AT2550" t="s">
        <v>9619</v>
      </c>
      <c r="AU2550" t="s">
        <v>9620</v>
      </c>
      <c r="AV2550" t="s">
        <v>1963</v>
      </c>
    </row>
    <row r="2551" spans="46:48">
      <c r="AT2551" t="s">
        <v>9621</v>
      </c>
      <c r="AU2551" t="s">
        <v>9622</v>
      </c>
      <c r="AV2551" t="s">
        <v>1963</v>
      </c>
    </row>
    <row r="2552" spans="46:48">
      <c r="AT2552" t="s">
        <v>9623</v>
      </c>
      <c r="AU2552" t="s">
        <v>9624</v>
      </c>
      <c r="AV2552" t="s">
        <v>1963</v>
      </c>
    </row>
    <row r="2553" spans="46:48">
      <c r="AT2553" t="s">
        <v>9625</v>
      </c>
      <c r="AU2553" t="s">
        <v>9626</v>
      </c>
      <c r="AV2553" t="s">
        <v>1963</v>
      </c>
    </row>
    <row r="2554" spans="46:48">
      <c r="AT2554" t="s">
        <v>9627</v>
      </c>
      <c r="AU2554" t="s">
        <v>9628</v>
      </c>
      <c r="AV2554" t="s">
        <v>1963</v>
      </c>
    </row>
    <row r="2555" spans="46:48">
      <c r="AT2555" t="s">
        <v>9629</v>
      </c>
      <c r="AU2555" t="s">
        <v>9630</v>
      </c>
      <c r="AV2555" t="s">
        <v>1963</v>
      </c>
    </row>
    <row r="2556" spans="46:48">
      <c r="AT2556" t="s">
        <v>9631</v>
      </c>
      <c r="AU2556" t="s">
        <v>9632</v>
      </c>
      <c r="AV2556" t="s">
        <v>1963</v>
      </c>
    </row>
    <row r="2557" spans="46:48">
      <c r="AT2557" t="s">
        <v>9633</v>
      </c>
      <c r="AU2557" t="s">
        <v>9634</v>
      </c>
      <c r="AV2557" t="s">
        <v>1963</v>
      </c>
    </row>
    <row r="2558" spans="46:48">
      <c r="AT2558" t="s">
        <v>9635</v>
      </c>
      <c r="AU2558" t="s">
        <v>9636</v>
      </c>
      <c r="AV2558" t="s">
        <v>1963</v>
      </c>
    </row>
    <row r="2559" spans="46:48">
      <c r="AT2559" t="s">
        <v>9637</v>
      </c>
      <c r="AU2559" t="s">
        <v>9638</v>
      </c>
      <c r="AV2559" t="s">
        <v>1963</v>
      </c>
    </row>
    <row r="2560" spans="46:48">
      <c r="AT2560" t="s">
        <v>9639</v>
      </c>
      <c r="AU2560" t="s">
        <v>9640</v>
      </c>
      <c r="AV2560" t="s">
        <v>1963</v>
      </c>
    </row>
    <row r="2561" spans="46:48">
      <c r="AT2561" t="s">
        <v>9641</v>
      </c>
      <c r="AU2561" t="s">
        <v>9642</v>
      </c>
      <c r="AV2561" t="s">
        <v>1963</v>
      </c>
    </row>
    <row r="2562" spans="46:48">
      <c r="AT2562" t="s">
        <v>3916</v>
      </c>
      <c r="AU2562" t="s">
        <v>1963</v>
      </c>
      <c r="AV2562" t="s">
        <v>1963</v>
      </c>
    </row>
    <row r="2563" spans="46:48">
      <c r="AT2563" t="s">
        <v>9643</v>
      </c>
      <c r="AU2563" t="s">
        <v>9644</v>
      </c>
      <c r="AV2563" t="s">
        <v>1964</v>
      </c>
    </row>
    <row r="2564" spans="46:48">
      <c r="AT2564" t="s">
        <v>9645</v>
      </c>
      <c r="AU2564" t="s">
        <v>6642</v>
      </c>
      <c r="AV2564" t="s">
        <v>1964</v>
      </c>
    </row>
    <row r="2565" spans="46:48">
      <c r="AT2565" t="s">
        <v>9646</v>
      </c>
      <c r="AU2565" t="s">
        <v>6644</v>
      </c>
      <c r="AV2565" t="s">
        <v>1964</v>
      </c>
    </row>
    <row r="2566" spans="46:48">
      <c r="AT2566" t="s">
        <v>9647</v>
      </c>
      <c r="AU2566" t="s">
        <v>6646</v>
      </c>
      <c r="AV2566" t="s">
        <v>1964</v>
      </c>
    </row>
    <row r="2567" spans="46:48">
      <c r="AT2567" t="s">
        <v>9648</v>
      </c>
      <c r="AU2567" t="s">
        <v>5399</v>
      </c>
      <c r="AV2567" t="s">
        <v>1964</v>
      </c>
    </row>
    <row r="2568" spans="46:48">
      <c r="AT2568" t="s">
        <v>3923</v>
      </c>
      <c r="AU2568" t="s">
        <v>1964</v>
      </c>
      <c r="AV2568" t="s">
        <v>1964</v>
      </c>
    </row>
    <row r="2569" spans="46:48">
      <c r="AT2569" t="s">
        <v>9649</v>
      </c>
      <c r="AU2569" t="s">
        <v>9650</v>
      </c>
      <c r="AV2569" t="s">
        <v>1965</v>
      </c>
    </row>
    <row r="2570" spans="46:48">
      <c r="AT2570" t="s">
        <v>9651</v>
      </c>
      <c r="AU2570" t="s">
        <v>9652</v>
      </c>
      <c r="AV2570" t="s">
        <v>1965</v>
      </c>
    </row>
    <row r="2571" spans="46:48">
      <c r="AT2571" t="s">
        <v>9653</v>
      </c>
      <c r="AU2571" t="s">
        <v>9654</v>
      </c>
      <c r="AV2571" t="s">
        <v>1965</v>
      </c>
    </row>
    <row r="2572" spans="46:48">
      <c r="AT2572" t="s">
        <v>3938</v>
      </c>
      <c r="AU2572" t="s">
        <v>1965</v>
      </c>
      <c r="AV2572" t="s">
        <v>1965</v>
      </c>
    </row>
    <row r="2573" spans="46:48">
      <c r="AT2573" t="s">
        <v>9655</v>
      </c>
      <c r="AU2573" t="s">
        <v>9656</v>
      </c>
      <c r="AV2573" t="s">
        <v>1966</v>
      </c>
    </row>
    <row r="2574" spans="46:48">
      <c r="AT2574" t="s">
        <v>9657</v>
      </c>
      <c r="AU2574" t="s">
        <v>9658</v>
      </c>
      <c r="AV2574" t="s">
        <v>1966</v>
      </c>
    </row>
    <row r="2575" spans="46:48">
      <c r="AT2575" t="s">
        <v>3945</v>
      </c>
      <c r="AU2575" t="s">
        <v>1966</v>
      </c>
      <c r="AV2575" t="s">
        <v>1966</v>
      </c>
    </row>
    <row r="2576" spans="46:48">
      <c r="AT2576" t="s">
        <v>9659</v>
      </c>
      <c r="AU2576" t="s">
        <v>9660</v>
      </c>
      <c r="AV2576" t="s">
        <v>1967</v>
      </c>
    </row>
    <row r="2577" spans="46:48">
      <c r="AT2577" t="s">
        <v>9661</v>
      </c>
      <c r="AU2577" t="s">
        <v>9662</v>
      </c>
      <c r="AV2577" t="s">
        <v>1967</v>
      </c>
    </row>
    <row r="2578" spans="46:48">
      <c r="AT2578" t="s">
        <v>9663</v>
      </c>
      <c r="AU2578" t="s">
        <v>9664</v>
      </c>
      <c r="AV2578" t="s">
        <v>1967</v>
      </c>
    </row>
    <row r="2579" spans="46:48">
      <c r="AT2579" t="s">
        <v>9665</v>
      </c>
      <c r="AU2579" t="s">
        <v>9666</v>
      </c>
      <c r="AV2579" t="s">
        <v>1967</v>
      </c>
    </row>
    <row r="2580" spans="46:48">
      <c r="AT2580" t="s">
        <v>9667</v>
      </c>
      <c r="AU2580" t="s">
        <v>9668</v>
      </c>
      <c r="AV2580" t="s">
        <v>1967</v>
      </c>
    </row>
    <row r="2581" spans="46:48">
      <c r="AT2581" t="s">
        <v>9669</v>
      </c>
      <c r="AU2581" t="s">
        <v>9670</v>
      </c>
      <c r="AV2581" t="s">
        <v>1967</v>
      </c>
    </row>
    <row r="2582" spans="46:48">
      <c r="AT2582" t="s">
        <v>9671</v>
      </c>
      <c r="AU2582" t="s">
        <v>9672</v>
      </c>
      <c r="AV2582" t="s">
        <v>1967</v>
      </c>
    </row>
    <row r="2583" spans="46:48">
      <c r="AT2583" t="s">
        <v>9673</v>
      </c>
      <c r="AU2583" t="s">
        <v>9674</v>
      </c>
      <c r="AV2583" t="s">
        <v>1967</v>
      </c>
    </row>
    <row r="2584" spans="46:48">
      <c r="AT2584" t="s">
        <v>9675</v>
      </c>
      <c r="AU2584" t="s">
        <v>9676</v>
      </c>
      <c r="AV2584" t="s">
        <v>1967</v>
      </c>
    </row>
    <row r="2585" spans="46:48">
      <c r="AT2585" t="s">
        <v>9677</v>
      </c>
      <c r="AU2585" t="s">
        <v>9678</v>
      </c>
      <c r="AV2585" t="s">
        <v>1967</v>
      </c>
    </row>
    <row r="2586" spans="46:48">
      <c r="AT2586" t="s">
        <v>3953</v>
      </c>
      <c r="AU2586" t="s">
        <v>1967</v>
      </c>
      <c r="AV2586" t="s">
        <v>1967</v>
      </c>
    </row>
    <row r="2587" spans="46:48">
      <c r="AT2587" t="s">
        <v>9679</v>
      </c>
      <c r="AU2587" t="s">
        <v>9680</v>
      </c>
      <c r="AV2587" t="s">
        <v>1968</v>
      </c>
    </row>
    <row r="2588" spans="46:48">
      <c r="AT2588" t="s">
        <v>9681</v>
      </c>
      <c r="AU2588" t="s">
        <v>4822</v>
      </c>
      <c r="AV2588" t="s">
        <v>1968</v>
      </c>
    </row>
    <row r="2589" spans="46:48">
      <c r="AT2589" t="s">
        <v>9682</v>
      </c>
      <c r="AU2589" t="s">
        <v>6406</v>
      </c>
      <c r="AV2589" t="s">
        <v>1968</v>
      </c>
    </row>
    <row r="2590" spans="46:48">
      <c r="AT2590" t="s">
        <v>9683</v>
      </c>
      <c r="AU2590" t="s">
        <v>3507</v>
      </c>
      <c r="AV2590" t="s">
        <v>1968</v>
      </c>
    </row>
    <row r="2591" spans="46:48">
      <c r="AT2591" t="s">
        <v>9684</v>
      </c>
      <c r="AU2591" t="s">
        <v>6415</v>
      </c>
      <c r="AV2591" t="s">
        <v>1968</v>
      </c>
    </row>
    <row r="2592" spans="46:48">
      <c r="AT2592" t="s">
        <v>9685</v>
      </c>
      <c r="AU2592" t="s">
        <v>9686</v>
      </c>
      <c r="AV2592" t="s">
        <v>1968</v>
      </c>
    </row>
    <row r="2593" spans="46:48">
      <c r="AT2593" t="s">
        <v>3976</v>
      </c>
      <c r="AU2593" t="s">
        <v>1968</v>
      </c>
      <c r="AV2593" t="s">
        <v>1968</v>
      </c>
    </row>
    <row r="2594" spans="46:48">
      <c r="AT2594" t="s">
        <v>9687</v>
      </c>
      <c r="AU2594" t="s">
        <v>9688</v>
      </c>
      <c r="AV2594" t="s">
        <v>1969</v>
      </c>
    </row>
    <row r="2595" spans="46:48">
      <c r="AT2595" t="s">
        <v>9689</v>
      </c>
      <c r="AU2595" t="s">
        <v>9690</v>
      </c>
      <c r="AV2595" t="s">
        <v>1969</v>
      </c>
    </row>
    <row r="2596" spans="46:48">
      <c r="AT2596" t="s">
        <v>9691</v>
      </c>
      <c r="AU2596" t="s">
        <v>9692</v>
      </c>
      <c r="AV2596" t="s">
        <v>1969</v>
      </c>
    </row>
    <row r="2597" spans="46:48">
      <c r="AT2597" t="s">
        <v>9693</v>
      </c>
      <c r="AU2597" t="s">
        <v>9694</v>
      </c>
      <c r="AV2597" t="s">
        <v>1969</v>
      </c>
    </row>
    <row r="2598" spans="46:48">
      <c r="AT2598" t="s">
        <v>9695</v>
      </c>
      <c r="AU2598" t="s">
        <v>9696</v>
      </c>
      <c r="AV2598" t="s">
        <v>1969</v>
      </c>
    </row>
    <row r="2599" spans="46:48">
      <c r="AT2599" t="s">
        <v>9697</v>
      </c>
      <c r="AU2599" t="s">
        <v>9698</v>
      </c>
      <c r="AV2599" t="s">
        <v>1969</v>
      </c>
    </row>
    <row r="2600" spans="46:48">
      <c r="AT2600" t="s">
        <v>9699</v>
      </c>
      <c r="AU2600" t="s">
        <v>9700</v>
      </c>
      <c r="AV2600" t="s">
        <v>1969</v>
      </c>
    </row>
    <row r="2601" spans="46:48">
      <c r="AT2601" t="s">
        <v>9701</v>
      </c>
      <c r="AU2601" t="s">
        <v>9702</v>
      </c>
      <c r="AV2601" t="s">
        <v>1969</v>
      </c>
    </row>
    <row r="2602" spans="46:48">
      <c r="AT2602" t="s">
        <v>9703</v>
      </c>
      <c r="AU2602" t="s">
        <v>9704</v>
      </c>
      <c r="AV2602" t="s">
        <v>1969</v>
      </c>
    </row>
    <row r="2603" spans="46:48">
      <c r="AT2603" t="s">
        <v>9705</v>
      </c>
      <c r="AU2603" t="s">
        <v>9706</v>
      </c>
      <c r="AV2603" t="s">
        <v>1969</v>
      </c>
    </row>
    <row r="2604" spans="46:48">
      <c r="AT2604" t="s">
        <v>9707</v>
      </c>
      <c r="AU2604" t="s">
        <v>9708</v>
      </c>
      <c r="AV2604" t="s">
        <v>1969</v>
      </c>
    </row>
    <row r="2605" spans="46:48">
      <c r="AT2605" t="s">
        <v>3983</v>
      </c>
      <c r="AU2605" t="s">
        <v>1969</v>
      </c>
      <c r="AV2605" t="s">
        <v>1969</v>
      </c>
    </row>
    <row r="2606" spans="46:48">
      <c r="AT2606" t="s">
        <v>9709</v>
      </c>
      <c r="AU2606" t="s">
        <v>9710</v>
      </c>
      <c r="AV2606" t="s">
        <v>1970</v>
      </c>
    </row>
    <row r="2607" spans="46:48">
      <c r="AT2607" t="s">
        <v>9711</v>
      </c>
      <c r="AU2607" t="s">
        <v>9712</v>
      </c>
      <c r="AV2607" t="s">
        <v>1970</v>
      </c>
    </row>
    <row r="2608" spans="46:48">
      <c r="AT2608" t="s">
        <v>9713</v>
      </c>
      <c r="AU2608" t="s">
        <v>9714</v>
      </c>
      <c r="AV2608" t="s">
        <v>1970</v>
      </c>
    </row>
    <row r="2609" spans="46:48">
      <c r="AT2609" t="s">
        <v>9715</v>
      </c>
      <c r="AU2609" t="s">
        <v>9716</v>
      </c>
      <c r="AV2609" t="s">
        <v>1970</v>
      </c>
    </row>
    <row r="2610" spans="46:48">
      <c r="AT2610" t="s">
        <v>9717</v>
      </c>
      <c r="AU2610" t="s">
        <v>9718</v>
      </c>
      <c r="AV2610" t="s">
        <v>1970</v>
      </c>
    </row>
    <row r="2611" spans="46:48">
      <c r="AT2611" t="s">
        <v>9719</v>
      </c>
      <c r="AU2611" t="s">
        <v>9720</v>
      </c>
      <c r="AV2611" t="s">
        <v>1970</v>
      </c>
    </row>
    <row r="2612" spans="46:48">
      <c r="AT2612" t="s">
        <v>9721</v>
      </c>
      <c r="AU2612" t="s">
        <v>9722</v>
      </c>
      <c r="AV2612" t="s">
        <v>1970</v>
      </c>
    </row>
    <row r="2613" spans="46:48">
      <c r="AT2613" t="s">
        <v>9723</v>
      </c>
      <c r="AU2613" t="s">
        <v>9724</v>
      </c>
      <c r="AV2613" t="s">
        <v>1970</v>
      </c>
    </row>
    <row r="2614" spans="46:48">
      <c r="AT2614" t="s">
        <v>9725</v>
      </c>
      <c r="AU2614" t="s">
        <v>9726</v>
      </c>
      <c r="AV2614" t="s">
        <v>1970</v>
      </c>
    </row>
    <row r="2615" spans="46:48">
      <c r="AT2615" t="s">
        <v>3991</v>
      </c>
      <c r="AU2615" t="s">
        <v>1970</v>
      </c>
      <c r="AV2615" t="s">
        <v>1970</v>
      </c>
    </row>
    <row r="2616" spans="46:48">
      <c r="AT2616" t="s">
        <v>9727</v>
      </c>
      <c r="AU2616" t="s">
        <v>9728</v>
      </c>
      <c r="AV2616" t="s">
        <v>1971</v>
      </c>
    </row>
    <row r="2617" spans="46:48">
      <c r="AT2617" t="s">
        <v>9729</v>
      </c>
      <c r="AU2617" t="s">
        <v>9730</v>
      </c>
      <c r="AV2617" t="s">
        <v>1971</v>
      </c>
    </row>
    <row r="2618" spans="46:48">
      <c r="AT2618" t="s">
        <v>9731</v>
      </c>
      <c r="AU2618" t="s">
        <v>9732</v>
      </c>
      <c r="AV2618" t="s">
        <v>1971</v>
      </c>
    </row>
    <row r="2619" spans="46:48">
      <c r="AT2619" t="s">
        <v>9733</v>
      </c>
      <c r="AU2619" t="s">
        <v>9734</v>
      </c>
      <c r="AV2619" t="s">
        <v>1971</v>
      </c>
    </row>
    <row r="2620" spans="46:48">
      <c r="AT2620" t="s">
        <v>9735</v>
      </c>
      <c r="AU2620" t="s">
        <v>9736</v>
      </c>
      <c r="AV2620" t="s">
        <v>1971</v>
      </c>
    </row>
    <row r="2621" spans="46:48">
      <c r="AT2621" t="s">
        <v>9737</v>
      </c>
      <c r="AU2621" t="s">
        <v>9738</v>
      </c>
      <c r="AV2621" t="s">
        <v>1971</v>
      </c>
    </row>
    <row r="2622" spans="46:48">
      <c r="AT2622" t="s">
        <v>9739</v>
      </c>
      <c r="AU2622" t="s">
        <v>9740</v>
      </c>
      <c r="AV2622" t="s">
        <v>1971</v>
      </c>
    </row>
    <row r="2623" spans="46:48">
      <c r="AT2623" t="s">
        <v>3999</v>
      </c>
      <c r="AU2623" t="s">
        <v>1971</v>
      </c>
      <c r="AV2623" t="s">
        <v>1971</v>
      </c>
    </row>
    <row r="2624" spans="46:48">
      <c r="AT2624" t="s">
        <v>9741</v>
      </c>
      <c r="AU2624" t="s">
        <v>9742</v>
      </c>
      <c r="AV2624" t="s">
        <v>1972</v>
      </c>
    </row>
    <row r="2625" spans="46:48">
      <c r="AT2625" t="s">
        <v>9743</v>
      </c>
      <c r="AU2625" t="s">
        <v>9744</v>
      </c>
      <c r="AV2625" t="s">
        <v>1972</v>
      </c>
    </row>
    <row r="2626" spans="46:48">
      <c r="AT2626" t="s">
        <v>9745</v>
      </c>
      <c r="AU2626" t="s">
        <v>9746</v>
      </c>
      <c r="AV2626" t="s">
        <v>1972</v>
      </c>
    </row>
    <row r="2627" spans="46:48">
      <c r="AT2627" t="s">
        <v>9747</v>
      </c>
      <c r="AU2627" t="s">
        <v>9748</v>
      </c>
      <c r="AV2627" t="s">
        <v>1972</v>
      </c>
    </row>
    <row r="2628" spans="46:48">
      <c r="AT2628" t="s">
        <v>9749</v>
      </c>
      <c r="AU2628" t="s">
        <v>9750</v>
      </c>
      <c r="AV2628" t="s">
        <v>1972</v>
      </c>
    </row>
    <row r="2629" spans="46:48">
      <c r="AT2629" t="s">
        <v>9751</v>
      </c>
      <c r="AU2629" t="s">
        <v>9752</v>
      </c>
      <c r="AV2629" t="s">
        <v>1972</v>
      </c>
    </row>
    <row r="2630" spans="46:48">
      <c r="AT2630" t="s">
        <v>9753</v>
      </c>
      <c r="AU2630" t="s">
        <v>9754</v>
      </c>
      <c r="AV2630" t="s">
        <v>1972</v>
      </c>
    </row>
    <row r="2631" spans="46:48">
      <c r="AT2631" t="s">
        <v>9755</v>
      </c>
      <c r="AU2631" t="s">
        <v>9756</v>
      </c>
      <c r="AV2631" t="s">
        <v>1972</v>
      </c>
    </row>
    <row r="2632" spans="46:48">
      <c r="AT2632" t="s">
        <v>9757</v>
      </c>
      <c r="AU2632" t="s">
        <v>9758</v>
      </c>
      <c r="AV2632" t="s">
        <v>1972</v>
      </c>
    </row>
    <row r="2633" spans="46:48">
      <c r="AT2633" t="s">
        <v>9759</v>
      </c>
      <c r="AU2633" t="s">
        <v>9760</v>
      </c>
      <c r="AV2633" t="s">
        <v>1972</v>
      </c>
    </row>
    <row r="2634" spans="46:48">
      <c r="AT2634" t="s">
        <v>9761</v>
      </c>
      <c r="AU2634" t="s">
        <v>9762</v>
      </c>
      <c r="AV2634" t="s">
        <v>1972</v>
      </c>
    </row>
    <row r="2635" spans="46:48">
      <c r="AT2635" t="s">
        <v>9763</v>
      </c>
      <c r="AU2635" t="s">
        <v>9764</v>
      </c>
      <c r="AV2635" t="s">
        <v>1972</v>
      </c>
    </row>
    <row r="2636" spans="46:48">
      <c r="AT2636" t="s">
        <v>9765</v>
      </c>
      <c r="AU2636" t="s">
        <v>9766</v>
      </c>
      <c r="AV2636" t="s">
        <v>1972</v>
      </c>
    </row>
    <row r="2637" spans="46:48">
      <c r="AT2637" t="s">
        <v>4006</v>
      </c>
      <c r="AU2637" t="s">
        <v>1972</v>
      </c>
      <c r="AV2637" t="s">
        <v>1972</v>
      </c>
    </row>
    <row r="2638" spans="46:48">
      <c r="AT2638" t="s">
        <v>9767</v>
      </c>
      <c r="AU2638" t="s">
        <v>9768</v>
      </c>
      <c r="AV2638" t="s">
        <v>1973</v>
      </c>
    </row>
    <row r="2639" spans="46:48">
      <c r="AT2639" t="s">
        <v>9769</v>
      </c>
      <c r="AU2639" t="s">
        <v>9770</v>
      </c>
      <c r="AV2639" t="s">
        <v>1973</v>
      </c>
    </row>
    <row r="2640" spans="46:48">
      <c r="AT2640" t="s">
        <v>9771</v>
      </c>
      <c r="AU2640" t="s">
        <v>9772</v>
      </c>
      <c r="AV2640" t="s">
        <v>1973</v>
      </c>
    </row>
    <row r="2641" spans="46:48">
      <c r="AT2641" t="s">
        <v>9773</v>
      </c>
      <c r="AU2641" t="s">
        <v>9774</v>
      </c>
      <c r="AV2641" t="s">
        <v>1973</v>
      </c>
    </row>
    <row r="2642" spans="46:48">
      <c r="AT2642" t="s">
        <v>9775</v>
      </c>
      <c r="AU2642" t="s">
        <v>9776</v>
      </c>
      <c r="AV2642" t="s">
        <v>1973</v>
      </c>
    </row>
    <row r="2643" spans="46:48">
      <c r="AT2643" t="s">
        <v>9777</v>
      </c>
      <c r="AU2643" t="s">
        <v>9778</v>
      </c>
      <c r="AV2643" t="s">
        <v>1973</v>
      </c>
    </row>
    <row r="2644" spans="46:48">
      <c r="AT2644" t="s">
        <v>9779</v>
      </c>
      <c r="AU2644" t="s">
        <v>9780</v>
      </c>
      <c r="AV2644" t="s">
        <v>1973</v>
      </c>
    </row>
    <row r="2645" spans="46:48">
      <c r="AT2645" t="s">
        <v>9781</v>
      </c>
      <c r="AU2645" t="s">
        <v>9782</v>
      </c>
      <c r="AV2645" t="s">
        <v>1973</v>
      </c>
    </row>
    <row r="2646" spans="46:48">
      <c r="AT2646" t="s">
        <v>9783</v>
      </c>
      <c r="AU2646" t="s">
        <v>9784</v>
      </c>
      <c r="AV2646" t="s">
        <v>1973</v>
      </c>
    </row>
    <row r="2647" spans="46:48">
      <c r="AT2647" t="s">
        <v>9785</v>
      </c>
      <c r="AU2647" t="s">
        <v>9786</v>
      </c>
      <c r="AV2647" t="s">
        <v>1973</v>
      </c>
    </row>
    <row r="2648" spans="46:48">
      <c r="AT2648" t="s">
        <v>9787</v>
      </c>
      <c r="AU2648" t="s">
        <v>9788</v>
      </c>
      <c r="AV2648" t="s">
        <v>1973</v>
      </c>
    </row>
    <row r="2649" spans="46:48">
      <c r="AT2649" t="s">
        <v>9789</v>
      </c>
      <c r="AU2649" t="s">
        <v>9790</v>
      </c>
      <c r="AV2649" t="s">
        <v>1973</v>
      </c>
    </row>
    <row r="2650" spans="46:48">
      <c r="AT2650" t="s">
        <v>9791</v>
      </c>
      <c r="AU2650" t="s">
        <v>9792</v>
      </c>
      <c r="AV2650" t="s">
        <v>1973</v>
      </c>
    </row>
    <row r="2651" spans="46:48">
      <c r="AT2651" t="s">
        <v>9793</v>
      </c>
      <c r="AU2651" t="s">
        <v>9794</v>
      </c>
      <c r="AV2651" t="s">
        <v>1973</v>
      </c>
    </row>
    <row r="2652" spans="46:48">
      <c r="AT2652" t="s">
        <v>4014</v>
      </c>
      <c r="AU2652" t="s">
        <v>1973</v>
      </c>
      <c r="AV2652" t="s">
        <v>1973</v>
      </c>
    </row>
    <row r="2653" spans="46:48">
      <c r="AT2653" t="s">
        <v>9795</v>
      </c>
      <c r="AU2653" t="s">
        <v>9796</v>
      </c>
      <c r="AV2653" t="s">
        <v>1974</v>
      </c>
    </row>
    <row r="2654" spans="46:48">
      <c r="AT2654" t="s">
        <v>9797</v>
      </c>
      <c r="AU2654" t="s">
        <v>9798</v>
      </c>
      <c r="AV2654" t="s">
        <v>1974</v>
      </c>
    </row>
    <row r="2655" spans="46:48">
      <c r="AT2655" t="s">
        <v>9799</v>
      </c>
      <c r="AU2655" t="s">
        <v>9800</v>
      </c>
      <c r="AV2655" t="s">
        <v>1974</v>
      </c>
    </row>
    <row r="2656" spans="46:48">
      <c r="AT2656" t="s">
        <v>9801</v>
      </c>
      <c r="AU2656" t="s">
        <v>9802</v>
      </c>
      <c r="AV2656" t="s">
        <v>1974</v>
      </c>
    </row>
    <row r="2657" spans="46:48">
      <c r="AT2657" t="s">
        <v>9803</v>
      </c>
      <c r="AU2657" t="s">
        <v>9804</v>
      </c>
      <c r="AV2657" t="s">
        <v>1974</v>
      </c>
    </row>
    <row r="2658" spans="46:48">
      <c r="AT2658" t="s">
        <v>9805</v>
      </c>
      <c r="AU2658" t="s">
        <v>9806</v>
      </c>
      <c r="AV2658" t="s">
        <v>1974</v>
      </c>
    </row>
    <row r="2659" spans="46:48">
      <c r="AT2659" t="s">
        <v>9807</v>
      </c>
      <c r="AU2659" t="s">
        <v>9808</v>
      </c>
      <c r="AV2659" t="s">
        <v>1974</v>
      </c>
    </row>
    <row r="2660" spans="46:48">
      <c r="AT2660" t="s">
        <v>9809</v>
      </c>
      <c r="AU2660" t="s">
        <v>9810</v>
      </c>
      <c r="AV2660" t="s">
        <v>1974</v>
      </c>
    </row>
    <row r="2661" spans="46:48">
      <c r="AT2661" t="s">
        <v>9811</v>
      </c>
      <c r="AU2661" t="s">
        <v>9812</v>
      </c>
      <c r="AV2661" t="s">
        <v>1974</v>
      </c>
    </row>
    <row r="2662" spans="46:48">
      <c r="AT2662" t="s">
        <v>9813</v>
      </c>
      <c r="AU2662" t="s">
        <v>9814</v>
      </c>
      <c r="AV2662" t="s">
        <v>1974</v>
      </c>
    </row>
    <row r="2663" spans="46:48">
      <c r="AT2663" t="s">
        <v>9815</v>
      </c>
      <c r="AU2663" t="s">
        <v>9816</v>
      </c>
      <c r="AV2663" t="s">
        <v>1974</v>
      </c>
    </row>
    <row r="2664" spans="46:48">
      <c r="AT2664" t="s">
        <v>9817</v>
      </c>
      <c r="AU2664" t="s">
        <v>9818</v>
      </c>
      <c r="AV2664" t="s">
        <v>1974</v>
      </c>
    </row>
    <row r="2665" spans="46:48">
      <c r="AT2665" t="s">
        <v>9819</v>
      </c>
      <c r="AU2665" t="s">
        <v>9820</v>
      </c>
      <c r="AV2665" t="s">
        <v>1974</v>
      </c>
    </row>
    <row r="2666" spans="46:48">
      <c r="AT2666" t="s">
        <v>9821</v>
      </c>
      <c r="AU2666" t="s">
        <v>9822</v>
      </c>
      <c r="AV2666" t="s">
        <v>1974</v>
      </c>
    </row>
    <row r="2667" spans="46:48">
      <c r="AT2667" t="s">
        <v>9823</v>
      </c>
      <c r="AU2667" t="s">
        <v>9824</v>
      </c>
      <c r="AV2667" t="s">
        <v>1974</v>
      </c>
    </row>
    <row r="2668" spans="46:48">
      <c r="AT2668" t="s">
        <v>9825</v>
      </c>
      <c r="AU2668" t="s">
        <v>9826</v>
      </c>
      <c r="AV2668" t="s">
        <v>1974</v>
      </c>
    </row>
    <row r="2669" spans="46:48">
      <c r="AT2669" t="s">
        <v>9827</v>
      </c>
      <c r="AU2669" t="s">
        <v>9828</v>
      </c>
      <c r="AV2669" t="s">
        <v>1974</v>
      </c>
    </row>
    <row r="2670" spans="46:48">
      <c r="AT2670" t="s">
        <v>9829</v>
      </c>
      <c r="AU2670" t="s">
        <v>9830</v>
      </c>
      <c r="AV2670" t="s">
        <v>1974</v>
      </c>
    </row>
    <row r="2671" spans="46:48">
      <c r="AT2671" t="s">
        <v>9831</v>
      </c>
      <c r="AU2671" t="s">
        <v>9832</v>
      </c>
      <c r="AV2671" t="s">
        <v>1974</v>
      </c>
    </row>
    <row r="2672" spans="46:48">
      <c r="AT2672" t="s">
        <v>9833</v>
      </c>
      <c r="AU2672" t="s">
        <v>9834</v>
      </c>
      <c r="AV2672" t="s">
        <v>1974</v>
      </c>
    </row>
    <row r="2673" spans="46:48">
      <c r="AT2673" t="s">
        <v>9835</v>
      </c>
      <c r="AU2673" t="s">
        <v>9836</v>
      </c>
      <c r="AV2673" t="s">
        <v>1974</v>
      </c>
    </row>
    <row r="2674" spans="46:48">
      <c r="AT2674" t="s">
        <v>9837</v>
      </c>
      <c r="AU2674" t="s">
        <v>9838</v>
      </c>
      <c r="AV2674" t="s">
        <v>1974</v>
      </c>
    </row>
    <row r="2675" spans="46:48">
      <c r="AT2675" t="s">
        <v>9839</v>
      </c>
      <c r="AU2675" t="s">
        <v>9840</v>
      </c>
      <c r="AV2675" t="s">
        <v>1974</v>
      </c>
    </row>
    <row r="2676" spans="46:48">
      <c r="AT2676" t="s">
        <v>9841</v>
      </c>
      <c r="AU2676" t="s">
        <v>9842</v>
      </c>
      <c r="AV2676" t="s">
        <v>1974</v>
      </c>
    </row>
    <row r="2677" spans="46:48">
      <c r="AT2677" t="s">
        <v>9843</v>
      </c>
      <c r="AU2677" t="s">
        <v>9844</v>
      </c>
      <c r="AV2677" t="s">
        <v>1974</v>
      </c>
    </row>
    <row r="2678" spans="46:48">
      <c r="AT2678" t="s">
        <v>9845</v>
      </c>
      <c r="AU2678" t="s">
        <v>9846</v>
      </c>
      <c r="AV2678" t="s">
        <v>1974</v>
      </c>
    </row>
    <row r="2679" spans="46:48">
      <c r="AT2679" t="s">
        <v>9847</v>
      </c>
      <c r="AU2679" t="s">
        <v>9848</v>
      </c>
      <c r="AV2679" t="s">
        <v>1974</v>
      </c>
    </row>
    <row r="2680" spans="46:48">
      <c r="AT2680" t="s">
        <v>9849</v>
      </c>
      <c r="AU2680" t="s">
        <v>9850</v>
      </c>
      <c r="AV2680" t="s">
        <v>1974</v>
      </c>
    </row>
    <row r="2681" spans="46:48">
      <c r="AT2681" t="s">
        <v>9851</v>
      </c>
      <c r="AU2681" t="s">
        <v>9852</v>
      </c>
      <c r="AV2681" t="s">
        <v>1974</v>
      </c>
    </row>
    <row r="2682" spans="46:48">
      <c r="AT2682" t="s">
        <v>9853</v>
      </c>
      <c r="AU2682" t="s">
        <v>9854</v>
      </c>
      <c r="AV2682" t="s">
        <v>1974</v>
      </c>
    </row>
    <row r="2683" spans="46:48">
      <c r="AT2683" t="s">
        <v>4021</v>
      </c>
      <c r="AU2683" t="s">
        <v>1974</v>
      </c>
      <c r="AV2683" t="s">
        <v>1974</v>
      </c>
    </row>
    <row r="2684" spans="46:48">
      <c r="AT2684" t="s">
        <v>9855</v>
      </c>
      <c r="AU2684" t="s">
        <v>9856</v>
      </c>
      <c r="AV2684" t="s">
        <v>1975</v>
      </c>
    </row>
    <row r="2685" spans="46:48">
      <c r="AT2685" t="s">
        <v>9857</v>
      </c>
      <c r="AU2685" t="s">
        <v>9858</v>
      </c>
      <c r="AV2685" t="s">
        <v>1975</v>
      </c>
    </row>
    <row r="2686" spans="46:48">
      <c r="AT2686" t="s">
        <v>9859</v>
      </c>
      <c r="AU2686" t="s">
        <v>9860</v>
      </c>
      <c r="AV2686" t="s">
        <v>1975</v>
      </c>
    </row>
    <row r="2687" spans="46:48">
      <c r="AT2687" t="s">
        <v>9861</v>
      </c>
      <c r="AU2687" t="s">
        <v>9862</v>
      </c>
      <c r="AV2687" t="s">
        <v>1975</v>
      </c>
    </row>
    <row r="2688" spans="46:48">
      <c r="AT2688" t="s">
        <v>9863</v>
      </c>
      <c r="AU2688" t="s">
        <v>9864</v>
      </c>
      <c r="AV2688" t="s">
        <v>1975</v>
      </c>
    </row>
    <row r="2689" spans="46:48">
      <c r="AT2689" t="s">
        <v>9865</v>
      </c>
      <c r="AU2689" t="s">
        <v>9866</v>
      </c>
      <c r="AV2689" t="s">
        <v>1975</v>
      </c>
    </row>
    <row r="2690" spans="46:48">
      <c r="AT2690" t="s">
        <v>9867</v>
      </c>
      <c r="AU2690" t="s">
        <v>9868</v>
      </c>
      <c r="AV2690" t="s">
        <v>1975</v>
      </c>
    </row>
    <row r="2691" spans="46:48">
      <c r="AT2691" t="s">
        <v>9869</v>
      </c>
      <c r="AU2691" t="s">
        <v>9870</v>
      </c>
      <c r="AV2691" t="s">
        <v>1975</v>
      </c>
    </row>
    <row r="2692" spans="46:48">
      <c r="AT2692" t="s">
        <v>9871</v>
      </c>
      <c r="AU2692" t="s">
        <v>9872</v>
      </c>
      <c r="AV2692" t="s">
        <v>1975</v>
      </c>
    </row>
    <row r="2693" spans="46:48">
      <c r="AT2693" t="s">
        <v>9873</v>
      </c>
      <c r="AU2693" t="s">
        <v>9874</v>
      </c>
      <c r="AV2693" t="s">
        <v>1975</v>
      </c>
    </row>
    <row r="2694" spans="46:48">
      <c r="AT2694" t="s">
        <v>9875</v>
      </c>
      <c r="AU2694" t="s">
        <v>9876</v>
      </c>
      <c r="AV2694" t="s">
        <v>1975</v>
      </c>
    </row>
    <row r="2695" spans="46:48">
      <c r="AT2695" t="s">
        <v>9877</v>
      </c>
      <c r="AU2695" t="s">
        <v>9878</v>
      </c>
      <c r="AV2695" t="s">
        <v>1975</v>
      </c>
    </row>
    <row r="2696" spans="46:48">
      <c r="AT2696" t="s">
        <v>9879</v>
      </c>
      <c r="AU2696" t="s">
        <v>9880</v>
      </c>
      <c r="AV2696" t="s">
        <v>1975</v>
      </c>
    </row>
    <row r="2697" spans="46:48">
      <c r="AT2697" t="s">
        <v>9881</v>
      </c>
      <c r="AU2697" t="s">
        <v>9882</v>
      </c>
      <c r="AV2697" t="s">
        <v>1975</v>
      </c>
    </row>
    <row r="2698" spans="46:48">
      <c r="AT2698" t="s">
        <v>9883</v>
      </c>
      <c r="AU2698" t="s">
        <v>9884</v>
      </c>
      <c r="AV2698" t="s">
        <v>1975</v>
      </c>
    </row>
    <row r="2699" spans="46:48">
      <c r="AT2699" t="s">
        <v>9885</v>
      </c>
      <c r="AU2699" t="s">
        <v>9886</v>
      </c>
      <c r="AV2699" t="s">
        <v>1975</v>
      </c>
    </row>
    <row r="2700" spans="46:48">
      <c r="AT2700" t="s">
        <v>9887</v>
      </c>
      <c r="AU2700" t="s">
        <v>9888</v>
      </c>
      <c r="AV2700" t="s">
        <v>1975</v>
      </c>
    </row>
    <row r="2701" spans="46:48">
      <c r="AT2701" t="s">
        <v>9889</v>
      </c>
      <c r="AU2701" t="s">
        <v>9890</v>
      </c>
      <c r="AV2701" t="s">
        <v>1975</v>
      </c>
    </row>
    <row r="2702" spans="46:48">
      <c r="AT2702" t="s">
        <v>9891</v>
      </c>
      <c r="AU2702" t="s">
        <v>9892</v>
      </c>
      <c r="AV2702" t="s">
        <v>1975</v>
      </c>
    </row>
    <row r="2703" spans="46:48">
      <c r="AT2703" t="s">
        <v>9893</v>
      </c>
      <c r="AU2703" t="s">
        <v>9894</v>
      </c>
      <c r="AV2703" t="s">
        <v>1975</v>
      </c>
    </row>
    <row r="2704" spans="46:48">
      <c r="AT2704" t="s">
        <v>9895</v>
      </c>
      <c r="AU2704" t="s">
        <v>9896</v>
      </c>
      <c r="AV2704" t="s">
        <v>1975</v>
      </c>
    </row>
    <row r="2705" spans="46:48">
      <c r="AT2705" t="s">
        <v>9897</v>
      </c>
      <c r="AU2705" t="s">
        <v>9898</v>
      </c>
      <c r="AV2705" t="s">
        <v>1975</v>
      </c>
    </row>
    <row r="2706" spans="46:48">
      <c r="AT2706" t="s">
        <v>9899</v>
      </c>
      <c r="AU2706" t="s">
        <v>9900</v>
      </c>
      <c r="AV2706" t="s">
        <v>1975</v>
      </c>
    </row>
    <row r="2707" spans="46:48">
      <c r="AT2707" t="s">
        <v>9901</v>
      </c>
      <c r="AU2707" t="s">
        <v>9902</v>
      </c>
      <c r="AV2707" t="s">
        <v>1975</v>
      </c>
    </row>
    <row r="2708" spans="46:48">
      <c r="AT2708" t="s">
        <v>9903</v>
      </c>
      <c r="AU2708" t="s">
        <v>9904</v>
      </c>
      <c r="AV2708" t="s">
        <v>1975</v>
      </c>
    </row>
    <row r="2709" spans="46:48">
      <c r="AT2709" t="s">
        <v>9905</v>
      </c>
      <c r="AU2709" t="s">
        <v>9906</v>
      </c>
      <c r="AV2709" t="s">
        <v>1975</v>
      </c>
    </row>
    <row r="2710" spans="46:48">
      <c r="AT2710" t="s">
        <v>9907</v>
      </c>
      <c r="AU2710" t="s">
        <v>9908</v>
      </c>
      <c r="AV2710" t="s">
        <v>1975</v>
      </c>
    </row>
    <row r="2711" spans="46:48">
      <c r="AT2711" t="s">
        <v>4029</v>
      </c>
      <c r="AU2711" t="s">
        <v>1975</v>
      </c>
      <c r="AV2711" t="s">
        <v>1975</v>
      </c>
    </row>
    <row r="2712" spans="46:48">
      <c r="AT2712" t="s">
        <v>9909</v>
      </c>
      <c r="AU2712" t="s">
        <v>6642</v>
      </c>
      <c r="AV2712" t="s">
        <v>1976</v>
      </c>
    </row>
    <row r="2713" spans="46:48">
      <c r="AT2713" t="s">
        <v>9910</v>
      </c>
      <c r="AU2713" t="s">
        <v>6644</v>
      </c>
      <c r="AV2713" t="s">
        <v>1976</v>
      </c>
    </row>
    <row r="2714" spans="46:48">
      <c r="AT2714" t="s">
        <v>9911</v>
      </c>
      <c r="AU2714" t="s">
        <v>9912</v>
      </c>
      <c r="AV2714" t="s">
        <v>1976</v>
      </c>
    </row>
    <row r="2715" spans="46:48">
      <c r="AT2715" t="s">
        <v>9913</v>
      </c>
      <c r="AU2715" t="s">
        <v>5399</v>
      </c>
      <c r="AV2715" t="s">
        <v>1976</v>
      </c>
    </row>
    <row r="2716" spans="46:48">
      <c r="AT2716" t="s">
        <v>9914</v>
      </c>
      <c r="AU2716" t="s">
        <v>9915</v>
      </c>
      <c r="AV2716" t="s">
        <v>1976</v>
      </c>
    </row>
    <row r="2717" spans="46:48">
      <c r="AT2717" t="s">
        <v>4036</v>
      </c>
      <c r="AU2717" t="s">
        <v>1976</v>
      </c>
      <c r="AV2717" t="s">
        <v>1976</v>
      </c>
    </row>
    <row r="2718" spans="46:48">
      <c r="AT2718" t="s">
        <v>9916</v>
      </c>
      <c r="AU2718" t="s">
        <v>9917</v>
      </c>
      <c r="AV2718" t="s">
        <v>1977</v>
      </c>
    </row>
    <row r="2719" spans="46:48">
      <c r="AT2719" t="s">
        <v>9918</v>
      </c>
      <c r="AU2719" t="s">
        <v>5381</v>
      </c>
      <c r="AV2719" t="s">
        <v>1977</v>
      </c>
    </row>
    <row r="2720" spans="46:48">
      <c r="AT2720" t="s">
        <v>9919</v>
      </c>
      <c r="AU2720" t="s">
        <v>9920</v>
      </c>
      <c r="AV2720" t="s">
        <v>1977</v>
      </c>
    </row>
    <row r="2721" spans="46:48">
      <c r="AT2721" t="s">
        <v>9921</v>
      </c>
      <c r="AU2721" t="s">
        <v>5392</v>
      </c>
      <c r="AV2721" t="s">
        <v>1977</v>
      </c>
    </row>
    <row r="2722" spans="46:48">
      <c r="AT2722" t="s">
        <v>9922</v>
      </c>
      <c r="AU2722" t="s">
        <v>9923</v>
      </c>
      <c r="AV2722" t="s">
        <v>1977</v>
      </c>
    </row>
    <row r="2723" spans="46:48">
      <c r="AT2723" t="s">
        <v>4043</v>
      </c>
      <c r="AU2723" t="s">
        <v>1977</v>
      </c>
      <c r="AV2723" t="s">
        <v>1977</v>
      </c>
    </row>
    <row r="2724" spans="46:48">
      <c r="AT2724" t="s">
        <v>9924</v>
      </c>
      <c r="AU2724" t="s">
        <v>9925</v>
      </c>
      <c r="AV2724" t="s">
        <v>1978</v>
      </c>
    </row>
    <row r="2725" spans="46:48">
      <c r="AT2725" t="s">
        <v>9926</v>
      </c>
      <c r="AU2725" t="s">
        <v>9927</v>
      </c>
      <c r="AV2725" t="s">
        <v>1978</v>
      </c>
    </row>
    <row r="2726" spans="46:48">
      <c r="AT2726" t="s">
        <v>9928</v>
      </c>
      <c r="AU2726" t="s">
        <v>9929</v>
      </c>
      <c r="AV2726" t="s">
        <v>1978</v>
      </c>
    </row>
    <row r="2727" spans="46:48">
      <c r="AT2727" t="s">
        <v>9930</v>
      </c>
      <c r="AU2727" t="s">
        <v>9931</v>
      </c>
      <c r="AV2727" t="s">
        <v>1978</v>
      </c>
    </row>
    <row r="2728" spans="46:48">
      <c r="AT2728" t="s">
        <v>9932</v>
      </c>
      <c r="AU2728" t="s">
        <v>9933</v>
      </c>
      <c r="AV2728" t="s">
        <v>1978</v>
      </c>
    </row>
    <row r="2729" spans="46:48">
      <c r="AT2729" t="s">
        <v>9934</v>
      </c>
      <c r="AU2729" t="s">
        <v>9935</v>
      </c>
      <c r="AV2729" t="s">
        <v>1978</v>
      </c>
    </row>
    <row r="2730" spans="46:48">
      <c r="AT2730" t="s">
        <v>9936</v>
      </c>
      <c r="AU2730" t="s">
        <v>9937</v>
      </c>
      <c r="AV2730" t="s">
        <v>1978</v>
      </c>
    </row>
    <row r="2731" spans="46:48">
      <c r="AT2731" t="s">
        <v>9938</v>
      </c>
      <c r="AU2731" t="s">
        <v>9939</v>
      </c>
      <c r="AV2731" t="s">
        <v>1978</v>
      </c>
    </row>
    <row r="2732" spans="46:48">
      <c r="AT2732" t="s">
        <v>4058</v>
      </c>
      <c r="AU2732" t="s">
        <v>1978</v>
      </c>
      <c r="AV2732" t="s">
        <v>1978</v>
      </c>
    </row>
    <row r="2733" spans="46:48">
      <c r="AT2733" t="s">
        <v>9940</v>
      </c>
      <c r="AU2733" t="s">
        <v>9941</v>
      </c>
      <c r="AV2733" t="s">
        <v>1979</v>
      </c>
    </row>
    <row r="2734" spans="46:48">
      <c r="AT2734" t="s">
        <v>9942</v>
      </c>
      <c r="AU2734" t="s">
        <v>9943</v>
      </c>
      <c r="AV2734" t="s">
        <v>1979</v>
      </c>
    </row>
    <row r="2735" spans="46:48">
      <c r="AT2735" t="s">
        <v>9944</v>
      </c>
      <c r="AU2735" t="s">
        <v>9945</v>
      </c>
      <c r="AV2735" t="s">
        <v>1979</v>
      </c>
    </row>
    <row r="2736" spans="46:48">
      <c r="AT2736" t="s">
        <v>9946</v>
      </c>
      <c r="AU2736" t="s">
        <v>9947</v>
      </c>
      <c r="AV2736" t="s">
        <v>1979</v>
      </c>
    </row>
    <row r="2737" spans="46:48">
      <c r="AT2737" t="s">
        <v>9948</v>
      </c>
      <c r="AU2737" t="s">
        <v>9949</v>
      </c>
      <c r="AV2737" t="s">
        <v>1979</v>
      </c>
    </row>
    <row r="2738" spans="46:48">
      <c r="AT2738" t="s">
        <v>9950</v>
      </c>
      <c r="AU2738" t="s">
        <v>9951</v>
      </c>
      <c r="AV2738" t="s">
        <v>1979</v>
      </c>
    </row>
    <row r="2739" spans="46:48">
      <c r="AT2739" t="s">
        <v>9952</v>
      </c>
      <c r="AU2739" t="s">
        <v>9953</v>
      </c>
      <c r="AV2739" t="s">
        <v>1979</v>
      </c>
    </row>
    <row r="2740" spans="46:48">
      <c r="AT2740" t="s">
        <v>9954</v>
      </c>
      <c r="AU2740" t="s">
        <v>9955</v>
      </c>
      <c r="AV2740" t="s">
        <v>1979</v>
      </c>
    </row>
    <row r="2741" spans="46:48">
      <c r="AT2741" t="s">
        <v>9956</v>
      </c>
      <c r="AU2741" t="s">
        <v>9957</v>
      </c>
      <c r="AV2741" t="s">
        <v>1979</v>
      </c>
    </row>
    <row r="2742" spans="46:48">
      <c r="AT2742" t="s">
        <v>9958</v>
      </c>
      <c r="AU2742" t="s">
        <v>9959</v>
      </c>
      <c r="AV2742" t="s">
        <v>1979</v>
      </c>
    </row>
    <row r="2743" spans="46:48">
      <c r="AT2743" t="s">
        <v>9960</v>
      </c>
      <c r="AU2743" t="s">
        <v>9961</v>
      </c>
      <c r="AV2743" t="s">
        <v>1979</v>
      </c>
    </row>
    <row r="2744" spans="46:48">
      <c r="AT2744" t="s">
        <v>9962</v>
      </c>
      <c r="AU2744" t="s">
        <v>9963</v>
      </c>
      <c r="AV2744" t="s">
        <v>1979</v>
      </c>
    </row>
    <row r="2745" spans="46:48">
      <c r="AT2745" t="s">
        <v>9964</v>
      </c>
      <c r="AU2745" t="s">
        <v>9965</v>
      </c>
      <c r="AV2745" t="s">
        <v>1979</v>
      </c>
    </row>
    <row r="2746" spans="46:48">
      <c r="AT2746" t="s">
        <v>9966</v>
      </c>
      <c r="AU2746" t="s">
        <v>9967</v>
      </c>
      <c r="AV2746" t="s">
        <v>1979</v>
      </c>
    </row>
    <row r="2747" spans="46:48">
      <c r="AT2747" t="s">
        <v>9968</v>
      </c>
      <c r="AU2747" t="s">
        <v>9969</v>
      </c>
      <c r="AV2747" t="s">
        <v>1979</v>
      </c>
    </row>
    <row r="2748" spans="46:48">
      <c r="AT2748" t="s">
        <v>9970</v>
      </c>
      <c r="AU2748" t="s">
        <v>9971</v>
      </c>
      <c r="AV2748" t="s">
        <v>1979</v>
      </c>
    </row>
    <row r="2749" spans="46:48">
      <c r="AT2749" t="s">
        <v>9972</v>
      </c>
      <c r="AU2749" t="s">
        <v>9973</v>
      </c>
      <c r="AV2749" t="s">
        <v>1979</v>
      </c>
    </row>
    <row r="2750" spans="46:48">
      <c r="AT2750" t="s">
        <v>9974</v>
      </c>
      <c r="AU2750" t="s">
        <v>9975</v>
      </c>
      <c r="AV2750" t="s">
        <v>1979</v>
      </c>
    </row>
    <row r="2751" spans="46:48">
      <c r="AT2751" t="s">
        <v>9976</v>
      </c>
      <c r="AU2751" t="s">
        <v>9977</v>
      </c>
      <c r="AV2751" t="s">
        <v>1979</v>
      </c>
    </row>
    <row r="2752" spans="46:48">
      <c r="AT2752" t="s">
        <v>9978</v>
      </c>
      <c r="AU2752" t="s">
        <v>9979</v>
      </c>
      <c r="AV2752" t="s">
        <v>1979</v>
      </c>
    </row>
    <row r="2753" spans="46:48">
      <c r="AT2753" t="s">
        <v>9980</v>
      </c>
      <c r="AU2753" t="s">
        <v>9981</v>
      </c>
      <c r="AV2753" t="s">
        <v>1979</v>
      </c>
    </row>
    <row r="2754" spans="46:48">
      <c r="AT2754" t="s">
        <v>9982</v>
      </c>
      <c r="AU2754" t="s">
        <v>9983</v>
      </c>
      <c r="AV2754" t="s">
        <v>1979</v>
      </c>
    </row>
    <row r="2755" spans="46:48">
      <c r="AT2755" t="s">
        <v>9984</v>
      </c>
      <c r="AU2755" t="s">
        <v>9985</v>
      </c>
      <c r="AV2755" t="s">
        <v>1979</v>
      </c>
    </row>
    <row r="2756" spans="46:48">
      <c r="AT2756" t="s">
        <v>9986</v>
      </c>
      <c r="AU2756" t="s">
        <v>9987</v>
      </c>
      <c r="AV2756" t="s">
        <v>1979</v>
      </c>
    </row>
    <row r="2757" spans="46:48">
      <c r="AT2757" t="s">
        <v>9988</v>
      </c>
      <c r="AU2757" t="s">
        <v>9989</v>
      </c>
      <c r="AV2757" t="s">
        <v>1979</v>
      </c>
    </row>
    <row r="2758" spans="46:48">
      <c r="AT2758" t="s">
        <v>9990</v>
      </c>
      <c r="AU2758" t="s">
        <v>9991</v>
      </c>
      <c r="AV2758" t="s">
        <v>1979</v>
      </c>
    </row>
    <row r="2759" spans="46:48">
      <c r="AT2759" t="s">
        <v>9992</v>
      </c>
      <c r="AU2759" t="s">
        <v>9993</v>
      </c>
      <c r="AV2759" t="s">
        <v>1979</v>
      </c>
    </row>
    <row r="2760" spans="46:48">
      <c r="AT2760" t="s">
        <v>9994</v>
      </c>
      <c r="AU2760" t="s">
        <v>9995</v>
      </c>
      <c r="AV2760" t="s">
        <v>1979</v>
      </c>
    </row>
    <row r="2761" spans="46:48">
      <c r="AT2761" t="s">
        <v>9996</v>
      </c>
      <c r="AU2761" t="s">
        <v>9997</v>
      </c>
      <c r="AV2761" t="s">
        <v>1979</v>
      </c>
    </row>
    <row r="2762" spans="46:48">
      <c r="AT2762" t="s">
        <v>9998</v>
      </c>
      <c r="AU2762" t="s">
        <v>9999</v>
      </c>
      <c r="AV2762" t="s">
        <v>1979</v>
      </c>
    </row>
    <row r="2763" spans="46:48">
      <c r="AT2763" t="s">
        <v>10000</v>
      </c>
      <c r="AU2763" t="s">
        <v>10001</v>
      </c>
      <c r="AV2763" t="s">
        <v>1979</v>
      </c>
    </row>
    <row r="2764" spans="46:48">
      <c r="AT2764" t="s">
        <v>10002</v>
      </c>
      <c r="AU2764" t="s">
        <v>10003</v>
      </c>
      <c r="AV2764" t="s">
        <v>1979</v>
      </c>
    </row>
    <row r="2765" spans="46:48">
      <c r="AT2765" t="s">
        <v>10004</v>
      </c>
      <c r="AU2765" t="s">
        <v>10005</v>
      </c>
      <c r="AV2765" t="s">
        <v>1979</v>
      </c>
    </row>
    <row r="2766" spans="46:48">
      <c r="AT2766" t="s">
        <v>10006</v>
      </c>
      <c r="AU2766" t="s">
        <v>10007</v>
      </c>
      <c r="AV2766" t="s">
        <v>1979</v>
      </c>
    </row>
    <row r="2767" spans="46:48">
      <c r="AT2767" t="s">
        <v>10008</v>
      </c>
      <c r="AU2767" t="s">
        <v>10009</v>
      </c>
      <c r="AV2767" t="s">
        <v>1979</v>
      </c>
    </row>
    <row r="2768" spans="46:48">
      <c r="AT2768" t="s">
        <v>10010</v>
      </c>
      <c r="AU2768" t="s">
        <v>10011</v>
      </c>
      <c r="AV2768" t="s">
        <v>1979</v>
      </c>
    </row>
    <row r="2769" spans="46:48">
      <c r="AT2769" t="s">
        <v>10012</v>
      </c>
      <c r="AU2769" t="s">
        <v>10013</v>
      </c>
      <c r="AV2769" t="s">
        <v>1979</v>
      </c>
    </row>
    <row r="2770" spans="46:48">
      <c r="AT2770" t="s">
        <v>10014</v>
      </c>
      <c r="AU2770" t="s">
        <v>10015</v>
      </c>
      <c r="AV2770" t="s">
        <v>1979</v>
      </c>
    </row>
    <row r="2771" spans="46:48">
      <c r="AT2771" t="s">
        <v>10016</v>
      </c>
      <c r="AU2771" t="s">
        <v>10017</v>
      </c>
      <c r="AV2771" t="s">
        <v>1979</v>
      </c>
    </row>
    <row r="2772" spans="46:48">
      <c r="AT2772" t="s">
        <v>10018</v>
      </c>
      <c r="AU2772" t="s">
        <v>10019</v>
      </c>
      <c r="AV2772" t="s">
        <v>1979</v>
      </c>
    </row>
    <row r="2773" spans="46:48">
      <c r="AT2773" t="s">
        <v>10020</v>
      </c>
      <c r="AU2773" t="s">
        <v>10021</v>
      </c>
      <c r="AV2773" t="s">
        <v>1979</v>
      </c>
    </row>
    <row r="2774" spans="46:48">
      <c r="AT2774" t="s">
        <v>10022</v>
      </c>
      <c r="AU2774" t="s">
        <v>10023</v>
      </c>
      <c r="AV2774" t="s">
        <v>1979</v>
      </c>
    </row>
    <row r="2775" spans="46:48">
      <c r="AT2775" t="s">
        <v>10024</v>
      </c>
      <c r="AU2775" t="s">
        <v>10025</v>
      </c>
      <c r="AV2775" t="s">
        <v>1979</v>
      </c>
    </row>
    <row r="2776" spans="46:48">
      <c r="AT2776" t="s">
        <v>10026</v>
      </c>
      <c r="AU2776" t="s">
        <v>10027</v>
      </c>
      <c r="AV2776" t="s">
        <v>1979</v>
      </c>
    </row>
    <row r="2777" spans="46:48">
      <c r="AT2777" t="s">
        <v>10028</v>
      </c>
      <c r="AU2777" t="s">
        <v>10029</v>
      </c>
      <c r="AV2777" t="s">
        <v>1979</v>
      </c>
    </row>
    <row r="2778" spans="46:48">
      <c r="AT2778" t="s">
        <v>10030</v>
      </c>
      <c r="AU2778" t="s">
        <v>10031</v>
      </c>
      <c r="AV2778" t="s">
        <v>1979</v>
      </c>
    </row>
    <row r="2779" spans="46:48">
      <c r="AT2779" t="s">
        <v>10032</v>
      </c>
      <c r="AU2779" t="s">
        <v>10033</v>
      </c>
      <c r="AV2779" t="s">
        <v>1979</v>
      </c>
    </row>
    <row r="2780" spans="46:48">
      <c r="AT2780" t="s">
        <v>10034</v>
      </c>
      <c r="AU2780" t="s">
        <v>10035</v>
      </c>
      <c r="AV2780" t="s">
        <v>1979</v>
      </c>
    </row>
    <row r="2781" spans="46:48">
      <c r="AT2781" t="s">
        <v>10036</v>
      </c>
      <c r="AU2781" t="s">
        <v>10037</v>
      </c>
      <c r="AV2781" t="s">
        <v>1979</v>
      </c>
    </row>
    <row r="2782" spans="46:48">
      <c r="AT2782" t="s">
        <v>10038</v>
      </c>
      <c r="AU2782" t="s">
        <v>10039</v>
      </c>
      <c r="AV2782" t="s">
        <v>1979</v>
      </c>
    </row>
    <row r="2783" spans="46:48">
      <c r="AT2783" t="s">
        <v>10040</v>
      </c>
      <c r="AU2783" t="s">
        <v>10041</v>
      </c>
      <c r="AV2783" t="s">
        <v>1979</v>
      </c>
    </row>
    <row r="2784" spans="46:48">
      <c r="AT2784" t="s">
        <v>10042</v>
      </c>
      <c r="AU2784" t="s">
        <v>10043</v>
      </c>
      <c r="AV2784" t="s">
        <v>1979</v>
      </c>
    </row>
    <row r="2785" spans="46:48">
      <c r="AT2785" t="s">
        <v>10044</v>
      </c>
      <c r="AU2785" t="s">
        <v>10045</v>
      </c>
      <c r="AV2785" t="s">
        <v>1979</v>
      </c>
    </row>
    <row r="2786" spans="46:48">
      <c r="AT2786" t="s">
        <v>10046</v>
      </c>
      <c r="AU2786" t="s">
        <v>10047</v>
      </c>
      <c r="AV2786" t="s">
        <v>1979</v>
      </c>
    </row>
    <row r="2787" spans="46:48">
      <c r="AT2787" t="s">
        <v>10048</v>
      </c>
      <c r="AU2787" t="s">
        <v>10049</v>
      </c>
      <c r="AV2787" t="s">
        <v>1979</v>
      </c>
    </row>
    <row r="2788" spans="46:48">
      <c r="AT2788" t="s">
        <v>10050</v>
      </c>
      <c r="AU2788" t="s">
        <v>10051</v>
      </c>
      <c r="AV2788" t="s">
        <v>1979</v>
      </c>
    </row>
    <row r="2789" spans="46:48">
      <c r="AT2789" t="s">
        <v>10052</v>
      </c>
      <c r="AU2789" t="s">
        <v>10053</v>
      </c>
      <c r="AV2789" t="s">
        <v>1979</v>
      </c>
    </row>
    <row r="2790" spans="46:48">
      <c r="AT2790" t="s">
        <v>10054</v>
      </c>
      <c r="AU2790" t="s">
        <v>10055</v>
      </c>
      <c r="AV2790" t="s">
        <v>1979</v>
      </c>
    </row>
    <row r="2791" spans="46:48">
      <c r="AT2791" t="s">
        <v>10056</v>
      </c>
      <c r="AU2791" t="s">
        <v>10057</v>
      </c>
      <c r="AV2791" t="s">
        <v>1979</v>
      </c>
    </row>
    <row r="2792" spans="46:48">
      <c r="AT2792" t="s">
        <v>10058</v>
      </c>
      <c r="AU2792" t="s">
        <v>10059</v>
      </c>
      <c r="AV2792" t="s">
        <v>1979</v>
      </c>
    </row>
    <row r="2793" spans="46:48">
      <c r="AT2793" t="s">
        <v>10060</v>
      </c>
      <c r="AU2793" t="s">
        <v>10061</v>
      </c>
      <c r="AV2793" t="s">
        <v>1979</v>
      </c>
    </row>
    <row r="2794" spans="46:48">
      <c r="AT2794" t="s">
        <v>10062</v>
      </c>
      <c r="AU2794" t="s">
        <v>10063</v>
      </c>
      <c r="AV2794" t="s">
        <v>1979</v>
      </c>
    </row>
    <row r="2795" spans="46:48">
      <c r="AT2795" t="s">
        <v>10064</v>
      </c>
      <c r="AU2795" t="s">
        <v>10065</v>
      </c>
      <c r="AV2795" t="s">
        <v>1979</v>
      </c>
    </row>
    <row r="2796" spans="46:48">
      <c r="AT2796" t="s">
        <v>10066</v>
      </c>
      <c r="AU2796" t="s">
        <v>10067</v>
      </c>
      <c r="AV2796" t="s">
        <v>1979</v>
      </c>
    </row>
    <row r="2797" spans="46:48">
      <c r="AT2797" t="s">
        <v>10068</v>
      </c>
      <c r="AU2797" t="s">
        <v>10069</v>
      </c>
      <c r="AV2797" t="s">
        <v>1979</v>
      </c>
    </row>
    <row r="2798" spans="46:48">
      <c r="AT2798" t="s">
        <v>10070</v>
      </c>
      <c r="AU2798" t="s">
        <v>10071</v>
      </c>
      <c r="AV2798" t="s">
        <v>1979</v>
      </c>
    </row>
    <row r="2799" spans="46:48">
      <c r="AT2799" t="s">
        <v>10072</v>
      </c>
      <c r="AU2799" t="s">
        <v>10073</v>
      </c>
      <c r="AV2799" t="s">
        <v>1979</v>
      </c>
    </row>
    <row r="2800" spans="46:48">
      <c r="AT2800" t="s">
        <v>10074</v>
      </c>
      <c r="AU2800" t="s">
        <v>10075</v>
      </c>
      <c r="AV2800" t="s">
        <v>1979</v>
      </c>
    </row>
    <row r="2801" spans="46:48">
      <c r="AT2801" t="s">
        <v>10076</v>
      </c>
      <c r="AU2801" t="s">
        <v>10077</v>
      </c>
      <c r="AV2801" t="s">
        <v>1979</v>
      </c>
    </row>
    <row r="2802" spans="46:48">
      <c r="AT2802" t="s">
        <v>10078</v>
      </c>
      <c r="AU2802" t="s">
        <v>10079</v>
      </c>
      <c r="AV2802" t="s">
        <v>1979</v>
      </c>
    </row>
    <row r="2803" spans="46:48">
      <c r="AT2803" t="s">
        <v>10080</v>
      </c>
      <c r="AU2803" t="s">
        <v>10081</v>
      </c>
      <c r="AV2803" t="s">
        <v>1979</v>
      </c>
    </row>
    <row r="2804" spans="46:48">
      <c r="AT2804" t="s">
        <v>10082</v>
      </c>
      <c r="AU2804" t="s">
        <v>10083</v>
      </c>
      <c r="AV2804" t="s">
        <v>1979</v>
      </c>
    </row>
    <row r="2805" spans="46:48">
      <c r="AT2805" t="s">
        <v>10084</v>
      </c>
      <c r="AU2805" t="s">
        <v>10085</v>
      </c>
      <c r="AV2805" t="s">
        <v>1979</v>
      </c>
    </row>
    <row r="2806" spans="46:48">
      <c r="AT2806" t="s">
        <v>10086</v>
      </c>
      <c r="AU2806" t="s">
        <v>10087</v>
      </c>
      <c r="AV2806" t="s">
        <v>1979</v>
      </c>
    </row>
    <row r="2807" spans="46:48">
      <c r="AT2807" t="s">
        <v>10088</v>
      </c>
      <c r="AU2807" t="s">
        <v>10089</v>
      </c>
      <c r="AV2807" t="s">
        <v>1979</v>
      </c>
    </row>
    <row r="2808" spans="46:48">
      <c r="AT2808" t="s">
        <v>10090</v>
      </c>
      <c r="AU2808" t="s">
        <v>10091</v>
      </c>
      <c r="AV2808" t="s">
        <v>1979</v>
      </c>
    </row>
    <row r="2809" spans="46:48">
      <c r="AT2809" t="s">
        <v>10092</v>
      </c>
      <c r="AU2809" t="s">
        <v>10093</v>
      </c>
      <c r="AV2809" t="s">
        <v>1979</v>
      </c>
    </row>
    <row r="2810" spans="46:48">
      <c r="AT2810" t="s">
        <v>10094</v>
      </c>
      <c r="AU2810" t="s">
        <v>10095</v>
      </c>
      <c r="AV2810" t="s">
        <v>1979</v>
      </c>
    </row>
    <row r="2811" spans="46:48">
      <c r="AT2811" t="s">
        <v>10096</v>
      </c>
      <c r="AU2811" t="s">
        <v>10097</v>
      </c>
      <c r="AV2811" t="s">
        <v>1979</v>
      </c>
    </row>
    <row r="2812" spans="46:48">
      <c r="AT2812" t="s">
        <v>10098</v>
      </c>
      <c r="AU2812" t="s">
        <v>10099</v>
      </c>
      <c r="AV2812" t="s">
        <v>1979</v>
      </c>
    </row>
    <row r="2813" spans="46:48">
      <c r="AT2813" t="s">
        <v>10100</v>
      </c>
      <c r="AU2813" t="s">
        <v>10101</v>
      </c>
      <c r="AV2813" t="s">
        <v>1979</v>
      </c>
    </row>
    <row r="2814" spans="46:48">
      <c r="AT2814" t="s">
        <v>10102</v>
      </c>
      <c r="AU2814" t="s">
        <v>10103</v>
      </c>
      <c r="AV2814" t="s">
        <v>1979</v>
      </c>
    </row>
    <row r="2815" spans="46:48">
      <c r="AT2815" t="s">
        <v>10104</v>
      </c>
      <c r="AU2815" t="s">
        <v>10105</v>
      </c>
      <c r="AV2815" t="s">
        <v>1979</v>
      </c>
    </row>
    <row r="2816" spans="46:48">
      <c r="AT2816" t="s">
        <v>10106</v>
      </c>
      <c r="AU2816" t="s">
        <v>10107</v>
      </c>
      <c r="AV2816" t="s">
        <v>1979</v>
      </c>
    </row>
    <row r="2817" spans="46:48">
      <c r="AT2817" t="s">
        <v>10108</v>
      </c>
      <c r="AU2817" t="s">
        <v>10109</v>
      </c>
      <c r="AV2817" t="s">
        <v>1979</v>
      </c>
    </row>
    <row r="2818" spans="46:48">
      <c r="AT2818" t="s">
        <v>10110</v>
      </c>
      <c r="AU2818" t="s">
        <v>10111</v>
      </c>
      <c r="AV2818" t="s">
        <v>1979</v>
      </c>
    </row>
    <row r="2819" spans="46:48">
      <c r="AT2819" t="s">
        <v>10112</v>
      </c>
      <c r="AU2819" t="s">
        <v>10113</v>
      </c>
      <c r="AV2819" t="s">
        <v>1979</v>
      </c>
    </row>
    <row r="2820" spans="46:48">
      <c r="AT2820" t="s">
        <v>10114</v>
      </c>
      <c r="AU2820" t="s">
        <v>10115</v>
      </c>
      <c r="AV2820" t="s">
        <v>1979</v>
      </c>
    </row>
    <row r="2821" spans="46:48">
      <c r="AT2821" t="s">
        <v>10116</v>
      </c>
      <c r="AU2821" t="s">
        <v>10117</v>
      </c>
      <c r="AV2821" t="s">
        <v>1979</v>
      </c>
    </row>
    <row r="2822" spans="46:48">
      <c r="AT2822" t="s">
        <v>10118</v>
      </c>
      <c r="AU2822" t="s">
        <v>10119</v>
      </c>
      <c r="AV2822" t="s">
        <v>1979</v>
      </c>
    </row>
    <row r="2823" spans="46:48">
      <c r="AT2823" t="s">
        <v>10120</v>
      </c>
      <c r="AU2823" t="s">
        <v>10121</v>
      </c>
      <c r="AV2823" t="s">
        <v>1979</v>
      </c>
    </row>
    <row r="2824" spans="46:48">
      <c r="AT2824" t="s">
        <v>10122</v>
      </c>
      <c r="AU2824" t="s">
        <v>10123</v>
      </c>
      <c r="AV2824" t="s">
        <v>1979</v>
      </c>
    </row>
    <row r="2825" spans="46:48">
      <c r="AT2825" t="s">
        <v>10124</v>
      </c>
      <c r="AU2825" t="s">
        <v>10125</v>
      </c>
      <c r="AV2825" t="s">
        <v>1979</v>
      </c>
    </row>
    <row r="2826" spans="46:48">
      <c r="AT2826" t="s">
        <v>10126</v>
      </c>
      <c r="AU2826" t="s">
        <v>10127</v>
      </c>
      <c r="AV2826" t="s">
        <v>1979</v>
      </c>
    </row>
    <row r="2827" spans="46:48">
      <c r="AT2827" t="s">
        <v>10128</v>
      </c>
      <c r="AU2827" t="s">
        <v>10129</v>
      </c>
      <c r="AV2827" t="s">
        <v>1979</v>
      </c>
    </row>
    <row r="2828" spans="46:48">
      <c r="AT2828" t="s">
        <v>10130</v>
      </c>
      <c r="AU2828" t="s">
        <v>10131</v>
      </c>
      <c r="AV2828" t="s">
        <v>1979</v>
      </c>
    </row>
    <row r="2829" spans="46:48">
      <c r="AT2829" t="s">
        <v>10132</v>
      </c>
      <c r="AU2829" t="s">
        <v>10133</v>
      </c>
      <c r="AV2829" t="s">
        <v>1979</v>
      </c>
    </row>
    <row r="2830" spans="46:48">
      <c r="AT2830" t="s">
        <v>10134</v>
      </c>
      <c r="AU2830" t="s">
        <v>10135</v>
      </c>
      <c r="AV2830" t="s">
        <v>1979</v>
      </c>
    </row>
    <row r="2831" spans="46:48">
      <c r="AT2831" t="s">
        <v>10136</v>
      </c>
      <c r="AU2831" t="s">
        <v>10137</v>
      </c>
      <c r="AV2831" t="s">
        <v>1979</v>
      </c>
    </row>
    <row r="2832" spans="46:48">
      <c r="AT2832" t="s">
        <v>10138</v>
      </c>
      <c r="AU2832" t="s">
        <v>10139</v>
      </c>
      <c r="AV2832" t="s">
        <v>1979</v>
      </c>
    </row>
    <row r="2833" spans="46:48">
      <c r="AT2833" t="s">
        <v>10140</v>
      </c>
      <c r="AU2833" t="s">
        <v>10141</v>
      </c>
      <c r="AV2833" t="s">
        <v>1979</v>
      </c>
    </row>
    <row r="2834" spans="46:48">
      <c r="AT2834" t="s">
        <v>10142</v>
      </c>
      <c r="AU2834" t="s">
        <v>10143</v>
      </c>
      <c r="AV2834" t="s">
        <v>1979</v>
      </c>
    </row>
    <row r="2835" spans="46:48">
      <c r="AT2835" t="s">
        <v>10144</v>
      </c>
      <c r="AU2835" t="s">
        <v>10145</v>
      </c>
      <c r="AV2835" t="s">
        <v>1979</v>
      </c>
    </row>
    <row r="2836" spans="46:48">
      <c r="AT2836" t="s">
        <v>10146</v>
      </c>
      <c r="AU2836" t="s">
        <v>10147</v>
      </c>
      <c r="AV2836" t="s">
        <v>1979</v>
      </c>
    </row>
    <row r="2837" spans="46:48">
      <c r="AT2837" t="s">
        <v>10148</v>
      </c>
      <c r="AU2837" t="s">
        <v>10149</v>
      </c>
      <c r="AV2837" t="s">
        <v>1979</v>
      </c>
    </row>
    <row r="2838" spans="46:48">
      <c r="AT2838" t="s">
        <v>10150</v>
      </c>
      <c r="AU2838" t="s">
        <v>10151</v>
      </c>
      <c r="AV2838" t="s">
        <v>1979</v>
      </c>
    </row>
    <row r="2839" spans="46:48">
      <c r="AT2839" t="s">
        <v>10152</v>
      </c>
      <c r="AU2839" t="s">
        <v>10153</v>
      </c>
      <c r="AV2839" t="s">
        <v>1979</v>
      </c>
    </row>
    <row r="2840" spans="46:48">
      <c r="AT2840" t="s">
        <v>10154</v>
      </c>
      <c r="AU2840" t="s">
        <v>10155</v>
      </c>
      <c r="AV2840" t="s">
        <v>1979</v>
      </c>
    </row>
    <row r="2841" spans="46:48">
      <c r="AT2841" t="s">
        <v>10156</v>
      </c>
      <c r="AU2841" t="s">
        <v>10157</v>
      </c>
      <c r="AV2841" t="s">
        <v>1979</v>
      </c>
    </row>
    <row r="2842" spans="46:48">
      <c r="AT2842" t="s">
        <v>10158</v>
      </c>
      <c r="AU2842" t="s">
        <v>10159</v>
      </c>
      <c r="AV2842" t="s">
        <v>1979</v>
      </c>
    </row>
    <row r="2843" spans="46:48">
      <c r="AT2843" t="s">
        <v>10160</v>
      </c>
      <c r="AU2843" t="s">
        <v>10161</v>
      </c>
      <c r="AV2843" t="s">
        <v>1979</v>
      </c>
    </row>
    <row r="2844" spans="46:48">
      <c r="AT2844" t="s">
        <v>10162</v>
      </c>
      <c r="AU2844" t="s">
        <v>10163</v>
      </c>
      <c r="AV2844" t="s">
        <v>1979</v>
      </c>
    </row>
    <row r="2845" spans="46:48">
      <c r="AT2845" t="s">
        <v>10164</v>
      </c>
      <c r="AU2845" t="s">
        <v>10165</v>
      </c>
      <c r="AV2845" t="s">
        <v>1979</v>
      </c>
    </row>
    <row r="2846" spans="46:48">
      <c r="AT2846" t="s">
        <v>10166</v>
      </c>
      <c r="AU2846" t="s">
        <v>10167</v>
      </c>
      <c r="AV2846" t="s">
        <v>1979</v>
      </c>
    </row>
    <row r="2847" spans="46:48">
      <c r="AT2847" t="s">
        <v>10168</v>
      </c>
      <c r="AU2847" t="s">
        <v>10169</v>
      </c>
      <c r="AV2847" t="s">
        <v>1979</v>
      </c>
    </row>
    <row r="2848" spans="46:48">
      <c r="AT2848" t="s">
        <v>10170</v>
      </c>
      <c r="AU2848" t="s">
        <v>10171</v>
      </c>
      <c r="AV2848" t="s">
        <v>1979</v>
      </c>
    </row>
    <row r="2849" spans="46:48">
      <c r="AT2849" t="s">
        <v>10172</v>
      </c>
      <c r="AU2849" t="s">
        <v>10173</v>
      </c>
      <c r="AV2849" t="s">
        <v>1979</v>
      </c>
    </row>
    <row r="2850" spans="46:48">
      <c r="AT2850" t="s">
        <v>10174</v>
      </c>
      <c r="AU2850" t="s">
        <v>10175</v>
      </c>
      <c r="AV2850" t="s">
        <v>1979</v>
      </c>
    </row>
    <row r="2851" spans="46:48">
      <c r="AT2851" t="s">
        <v>10176</v>
      </c>
      <c r="AU2851" t="s">
        <v>10177</v>
      </c>
      <c r="AV2851" t="s">
        <v>1979</v>
      </c>
    </row>
    <row r="2852" spans="46:48">
      <c r="AT2852" t="s">
        <v>10178</v>
      </c>
      <c r="AU2852" t="s">
        <v>10179</v>
      </c>
      <c r="AV2852" t="s">
        <v>1979</v>
      </c>
    </row>
    <row r="2853" spans="46:48">
      <c r="AT2853" t="s">
        <v>10180</v>
      </c>
      <c r="AU2853" t="s">
        <v>10181</v>
      </c>
      <c r="AV2853" t="s">
        <v>1979</v>
      </c>
    </row>
    <row r="2854" spans="46:48">
      <c r="AT2854" t="s">
        <v>10182</v>
      </c>
      <c r="AU2854" t="s">
        <v>10183</v>
      </c>
      <c r="AV2854" t="s">
        <v>1979</v>
      </c>
    </row>
    <row r="2855" spans="46:48">
      <c r="AT2855" t="s">
        <v>10184</v>
      </c>
      <c r="AU2855" t="s">
        <v>10185</v>
      </c>
      <c r="AV2855" t="s">
        <v>1979</v>
      </c>
    </row>
    <row r="2856" spans="46:48">
      <c r="AT2856" t="s">
        <v>10186</v>
      </c>
      <c r="AU2856" t="s">
        <v>10187</v>
      </c>
      <c r="AV2856" t="s">
        <v>1979</v>
      </c>
    </row>
    <row r="2857" spans="46:48">
      <c r="AT2857" t="s">
        <v>10188</v>
      </c>
      <c r="AU2857" t="s">
        <v>10189</v>
      </c>
      <c r="AV2857" t="s">
        <v>1979</v>
      </c>
    </row>
    <row r="2858" spans="46:48">
      <c r="AT2858" t="s">
        <v>10190</v>
      </c>
      <c r="AU2858" t="s">
        <v>10191</v>
      </c>
      <c r="AV2858" t="s">
        <v>1979</v>
      </c>
    </row>
    <row r="2859" spans="46:48">
      <c r="AT2859" t="s">
        <v>10192</v>
      </c>
      <c r="AU2859" t="s">
        <v>10193</v>
      </c>
      <c r="AV2859" t="s">
        <v>1979</v>
      </c>
    </row>
    <row r="2860" spans="46:48">
      <c r="AT2860" t="s">
        <v>10194</v>
      </c>
      <c r="AU2860" t="s">
        <v>10195</v>
      </c>
      <c r="AV2860" t="s">
        <v>1979</v>
      </c>
    </row>
    <row r="2861" spans="46:48">
      <c r="AT2861" t="s">
        <v>10196</v>
      </c>
      <c r="AU2861" t="s">
        <v>10197</v>
      </c>
      <c r="AV2861" t="s">
        <v>1979</v>
      </c>
    </row>
    <row r="2862" spans="46:48">
      <c r="AT2862" t="s">
        <v>10198</v>
      </c>
      <c r="AU2862" t="s">
        <v>10199</v>
      </c>
      <c r="AV2862" t="s">
        <v>1979</v>
      </c>
    </row>
    <row r="2863" spans="46:48">
      <c r="AT2863" t="s">
        <v>10200</v>
      </c>
      <c r="AU2863" t="s">
        <v>10201</v>
      </c>
      <c r="AV2863" t="s">
        <v>1979</v>
      </c>
    </row>
    <row r="2864" spans="46:48">
      <c r="AT2864" t="s">
        <v>10202</v>
      </c>
      <c r="AU2864" t="s">
        <v>10203</v>
      </c>
      <c r="AV2864" t="s">
        <v>1979</v>
      </c>
    </row>
    <row r="2865" spans="46:48">
      <c r="AT2865" t="s">
        <v>10204</v>
      </c>
      <c r="AU2865" t="s">
        <v>10205</v>
      </c>
      <c r="AV2865" t="s">
        <v>1979</v>
      </c>
    </row>
    <row r="2866" spans="46:48">
      <c r="AT2866" t="s">
        <v>10206</v>
      </c>
      <c r="AU2866" t="s">
        <v>10207</v>
      </c>
      <c r="AV2866" t="s">
        <v>1979</v>
      </c>
    </row>
    <row r="2867" spans="46:48">
      <c r="AT2867" t="s">
        <v>10208</v>
      </c>
      <c r="AU2867" t="s">
        <v>10209</v>
      </c>
      <c r="AV2867" t="s">
        <v>1979</v>
      </c>
    </row>
    <row r="2868" spans="46:48">
      <c r="AT2868" t="s">
        <v>10210</v>
      </c>
      <c r="AU2868" t="s">
        <v>10211</v>
      </c>
      <c r="AV2868" t="s">
        <v>1979</v>
      </c>
    </row>
    <row r="2869" spans="46:48">
      <c r="AT2869" t="s">
        <v>10212</v>
      </c>
      <c r="AU2869" t="s">
        <v>10213</v>
      </c>
      <c r="AV2869" t="s">
        <v>1979</v>
      </c>
    </row>
    <row r="2870" spans="46:48">
      <c r="AT2870" t="s">
        <v>10214</v>
      </c>
      <c r="AU2870" t="s">
        <v>10215</v>
      </c>
      <c r="AV2870" t="s">
        <v>1979</v>
      </c>
    </row>
    <row r="2871" spans="46:48">
      <c r="AT2871" t="s">
        <v>10216</v>
      </c>
      <c r="AU2871" t="s">
        <v>10217</v>
      </c>
      <c r="AV2871" t="s">
        <v>1979</v>
      </c>
    </row>
    <row r="2872" spans="46:48">
      <c r="AT2872" t="s">
        <v>10218</v>
      </c>
      <c r="AU2872" t="s">
        <v>10219</v>
      </c>
      <c r="AV2872" t="s">
        <v>1979</v>
      </c>
    </row>
    <row r="2873" spans="46:48">
      <c r="AT2873" t="s">
        <v>10220</v>
      </c>
      <c r="AU2873" t="s">
        <v>10221</v>
      </c>
      <c r="AV2873" t="s">
        <v>1979</v>
      </c>
    </row>
    <row r="2874" spans="46:48">
      <c r="AT2874" t="s">
        <v>10222</v>
      </c>
      <c r="AU2874" t="s">
        <v>10223</v>
      </c>
      <c r="AV2874" t="s">
        <v>1979</v>
      </c>
    </row>
    <row r="2875" spans="46:48">
      <c r="AT2875" t="s">
        <v>10224</v>
      </c>
      <c r="AU2875" t="s">
        <v>10225</v>
      </c>
      <c r="AV2875" t="s">
        <v>1979</v>
      </c>
    </row>
    <row r="2876" spans="46:48">
      <c r="AT2876" t="s">
        <v>10226</v>
      </c>
      <c r="AU2876" t="s">
        <v>10227</v>
      </c>
      <c r="AV2876" t="s">
        <v>1979</v>
      </c>
    </row>
    <row r="2877" spans="46:48">
      <c r="AT2877" t="s">
        <v>10228</v>
      </c>
      <c r="AU2877" t="s">
        <v>10229</v>
      </c>
      <c r="AV2877" t="s">
        <v>1979</v>
      </c>
    </row>
    <row r="2878" spans="46:48">
      <c r="AT2878" t="s">
        <v>10230</v>
      </c>
      <c r="AU2878" t="s">
        <v>10231</v>
      </c>
      <c r="AV2878" t="s">
        <v>1979</v>
      </c>
    </row>
    <row r="2879" spans="46:48">
      <c r="AT2879" t="s">
        <v>10232</v>
      </c>
      <c r="AU2879" t="s">
        <v>10233</v>
      </c>
      <c r="AV2879" t="s">
        <v>1979</v>
      </c>
    </row>
    <row r="2880" spans="46:48">
      <c r="AT2880" t="s">
        <v>10234</v>
      </c>
      <c r="AU2880" t="s">
        <v>10235</v>
      </c>
      <c r="AV2880" t="s">
        <v>1979</v>
      </c>
    </row>
    <row r="2881" spans="46:48">
      <c r="AT2881" t="s">
        <v>10236</v>
      </c>
      <c r="AU2881" t="s">
        <v>10237</v>
      </c>
      <c r="AV2881" t="s">
        <v>1979</v>
      </c>
    </row>
    <row r="2882" spans="46:48">
      <c r="AT2882" t="s">
        <v>10238</v>
      </c>
      <c r="AU2882" t="s">
        <v>10239</v>
      </c>
      <c r="AV2882" t="s">
        <v>1979</v>
      </c>
    </row>
    <row r="2883" spans="46:48">
      <c r="AT2883" t="s">
        <v>10240</v>
      </c>
      <c r="AU2883" t="s">
        <v>10241</v>
      </c>
      <c r="AV2883" t="s">
        <v>1979</v>
      </c>
    </row>
    <row r="2884" spans="46:48">
      <c r="AT2884" t="s">
        <v>10242</v>
      </c>
      <c r="AU2884" t="s">
        <v>10243</v>
      </c>
      <c r="AV2884" t="s">
        <v>1979</v>
      </c>
    </row>
    <row r="2885" spans="46:48">
      <c r="AT2885" t="s">
        <v>10244</v>
      </c>
      <c r="AU2885" t="s">
        <v>10245</v>
      </c>
      <c r="AV2885" t="s">
        <v>1979</v>
      </c>
    </row>
    <row r="2886" spans="46:48">
      <c r="AT2886" t="s">
        <v>10246</v>
      </c>
      <c r="AU2886" t="s">
        <v>10247</v>
      </c>
      <c r="AV2886" t="s">
        <v>1979</v>
      </c>
    </row>
    <row r="2887" spans="46:48">
      <c r="AT2887" t="s">
        <v>10248</v>
      </c>
      <c r="AU2887" t="s">
        <v>10249</v>
      </c>
      <c r="AV2887" t="s">
        <v>1979</v>
      </c>
    </row>
    <row r="2888" spans="46:48">
      <c r="AT2888" t="s">
        <v>10250</v>
      </c>
      <c r="AU2888" t="s">
        <v>10251</v>
      </c>
      <c r="AV2888" t="s">
        <v>1979</v>
      </c>
    </row>
    <row r="2889" spans="46:48">
      <c r="AT2889" t="s">
        <v>10252</v>
      </c>
      <c r="AU2889" t="s">
        <v>10253</v>
      </c>
      <c r="AV2889" t="s">
        <v>1979</v>
      </c>
    </row>
    <row r="2890" spans="46:48">
      <c r="AT2890" t="s">
        <v>10254</v>
      </c>
      <c r="AU2890" t="s">
        <v>10255</v>
      </c>
      <c r="AV2890" t="s">
        <v>1979</v>
      </c>
    </row>
    <row r="2891" spans="46:48">
      <c r="AT2891" t="s">
        <v>10256</v>
      </c>
      <c r="AU2891" t="s">
        <v>10257</v>
      </c>
      <c r="AV2891" t="s">
        <v>1979</v>
      </c>
    </row>
    <row r="2892" spans="46:48">
      <c r="AT2892" t="s">
        <v>10258</v>
      </c>
      <c r="AU2892" t="s">
        <v>10259</v>
      </c>
      <c r="AV2892" t="s">
        <v>1979</v>
      </c>
    </row>
    <row r="2893" spans="46:48">
      <c r="AT2893" t="s">
        <v>10260</v>
      </c>
      <c r="AU2893" t="s">
        <v>10261</v>
      </c>
      <c r="AV2893" t="s">
        <v>1979</v>
      </c>
    </row>
    <row r="2894" spans="46:48">
      <c r="AT2894" t="s">
        <v>10262</v>
      </c>
      <c r="AU2894" t="s">
        <v>10263</v>
      </c>
      <c r="AV2894" t="s">
        <v>1979</v>
      </c>
    </row>
    <row r="2895" spans="46:48">
      <c r="AT2895" t="s">
        <v>10264</v>
      </c>
      <c r="AU2895" t="s">
        <v>10265</v>
      </c>
      <c r="AV2895" t="s">
        <v>1979</v>
      </c>
    </row>
    <row r="2896" spans="46:48">
      <c r="AT2896" t="s">
        <v>10266</v>
      </c>
      <c r="AU2896" t="s">
        <v>10267</v>
      </c>
      <c r="AV2896" t="s">
        <v>1979</v>
      </c>
    </row>
    <row r="2897" spans="46:48">
      <c r="AT2897" t="s">
        <v>10268</v>
      </c>
      <c r="AU2897" t="s">
        <v>10269</v>
      </c>
      <c r="AV2897" t="s">
        <v>1979</v>
      </c>
    </row>
    <row r="2898" spans="46:48">
      <c r="AT2898" t="s">
        <v>10270</v>
      </c>
      <c r="AU2898" t="s">
        <v>10271</v>
      </c>
      <c r="AV2898" t="s">
        <v>1979</v>
      </c>
    </row>
    <row r="2899" spans="46:48">
      <c r="AT2899" t="s">
        <v>10272</v>
      </c>
      <c r="AU2899" t="s">
        <v>10273</v>
      </c>
      <c r="AV2899" t="s">
        <v>1979</v>
      </c>
    </row>
    <row r="2900" spans="46:48">
      <c r="AT2900" t="s">
        <v>10274</v>
      </c>
      <c r="AU2900" t="s">
        <v>10275</v>
      </c>
      <c r="AV2900" t="s">
        <v>1979</v>
      </c>
    </row>
    <row r="2901" spans="46:48">
      <c r="AT2901" t="s">
        <v>10276</v>
      </c>
      <c r="AU2901" t="s">
        <v>10277</v>
      </c>
      <c r="AV2901" t="s">
        <v>1979</v>
      </c>
    </row>
    <row r="2902" spans="46:48">
      <c r="AT2902" t="s">
        <v>10278</v>
      </c>
      <c r="AU2902" t="s">
        <v>10279</v>
      </c>
      <c r="AV2902" t="s">
        <v>1979</v>
      </c>
    </row>
    <row r="2903" spans="46:48">
      <c r="AT2903" t="s">
        <v>10280</v>
      </c>
      <c r="AU2903" t="s">
        <v>10281</v>
      </c>
      <c r="AV2903" t="s">
        <v>1979</v>
      </c>
    </row>
    <row r="2904" spans="46:48">
      <c r="AT2904" t="s">
        <v>10282</v>
      </c>
      <c r="AU2904" t="s">
        <v>10283</v>
      </c>
      <c r="AV2904" t="s">
        <v>1979</v>
      </c>
    </row>
    <row r="2905" spans="46:48">
      <c r="AT2905" t="s">
        <v>10284</v>
      </c>
      <c r="AU2905" t="s">
        <v>10285</v>
      </c>
      <c r="AV2905" t="s">
        <v>1979</v>
      </c>
    </row>
    <row r="2906" spans="46:48">
      <c r="AT2906" t="s">
        <v>10286</v>
      </c>
      <c r="AU2906" t="s">
        <v>10287</v>
      </c>
      <c r="AV2906" t="s">
        <v>1979</v>
      </c>
    </row>
    <row r="2907" spans="46:48">
      <c r="AT2907" t="s">
        <v>10288</v>
      </c>
      <c r="AU2907" t="s">
        <v>10289</v>
      </c>
      <c r="AV2907" t="s">
        <v>1979</v>
      </c>
    </row>
    <row r="2908" spans="46:48">
      <c r="AT2908" t="s">
        <v>10290</v>
      </c>
      <c r="AU2908" t="s">
        <v>10291</v>
      </c>
      <c r="AV2908" t="s">
        <v>1979</v>
      </c>
    </row>
    <row r="2909" spans="46:48">
      <c r="AT2909" t="s">
        <v>10292</v>
      </c>
      <c r="AU2909" t="s">
        <v>10293</v>
      </c>
      <c r="AV2909" t="s">
        <v>1979</v>
      </c>
    </row>
    <row r="2910" spans="46:48">
      <c r="AT2910" t="s">
        <v>10294</v>
      </c>
      <c r="AU2910" t="s">
        <v>10295</v>
      </c>
      <c r="AV2910" t="s">
        <v>1979</v>
      </c>
    </row>
    <row r="2911" spans="46:48">
      <c r="AT2911" t="s">
        <v>10296</v>
      </c>
      <c r="AU2911" t="s">
        <v>10297</v>
      </c>
      <c r="AV2911" t="s">
        <v>1979</v>
      </c>
    </row>
    <row r="2912" spans="46:48">
      <c r="AT2912" t="s">
        <v>10298</v>
      </c>
      <c r="AU2912" t="s">
        <v>10299</v>
      </c>
      <c r="AV2912" t="s">
        <v>1979</v>
      </c>
    </row>
    <row r="2913" spans="46:48">
      <c r="AT2913" t="s">
        <v>10300</v>
      </c>
      <c r="AU2913" t="s">
        <v>10301</v>
      </c>
      <c r="AV2913" t="s">
        <v>1979</v>
      </c>
    </row>
    <row r="2914" spans="46:48">
      <c r="AT2914" t="s">
        <v>10302</v>
      </c>
      <c r="AU2914" t="s">
        <v>10303</v>
      </c>
      <c r="AV2914" t="s">
        <v>1979</v>
      </c>
    </row>
    <row r="2915" spans="46:48">
      <c r="AT2915" t="s">
        <v>10304</v>
      </c>
      <c r="AU2915" t="s">
        <v>10305</v>
      </c>
      <c r="AV2915" t="s">
        <v>1979</v>
      </c>
    </row>
    <row r="2916" spans="46:48">
      <c r="AT2916" t="s">
        <v>10306</v>
      </c>
      <c r="AU2916" t="s">
        <v>10307</v>
      </c>
      <c r="AV2916" t="s">
        <v>1979</v>
      </c>
    </row>
    <row r="2917" spans="46:48">
      <c r="AT2917" t="s">
        <v>10308</v>
      </c>
      <c r="AU2917" t="s">
        <v>10309</v>
      </c>
      <c r="AV2917" t="s">
        <v>1979</v>
      </c>
    </row>
    <row r="2918" spans="46:48">
      <c r="AT2918" t="s">
        <v>10310</v>
      </c>
      <c r="AU2918" t="s">
        <v>10311</v>
      </c>
      <c r="AV2918" t="s">
        <v>1979</v>
      </c>
    </row>
    <row r="2919" spans="46:48">
      <c r="AT2919" t="s">
        <v>10312</v>
      </c>
      <c r="AU2919" t="s">
        <v>10313</v>
      </c>
      <c r="AV2919" t="s">
        <v>1979</v>
      </c>
    </row>
    <row r="2920" spans="46:48">
      <c r="AT2920" t="s">
        <v>10314</v>
      </c>
      <c r="AU2920" t="s">
        <v>10315</v>
      </c>
      <c r="AV2920" t="s">
        <v>1979</v>
      </c>
    </row>
    <row r="2921" spans="46:48">
      <c r="AT2921" t="s">
        <v>10316</v>
      </c>
      <c r="AU2921" t="s">
        <v>10317</v>
      </c>
      <c r="AV2921" t="s">
        <v>1979</v>
      </c>
    </row>
    <row r="2922" spans="46:48">
      <c r="AT2922" t="s">
        <v>10318</v>
      </c>
      <c r="AU2922" t="s">
        <v>10319</v>
      </c>
      <c r="AV2922" t="s">
        <v>1979</v>
      </c>
    </row>
    <row r="2923" spans="46:48">
      <c r="AT2923" t="s">
        <v>10320</v>
      </c>
      <c r="AU2923" t="s">
        <v>10321</v>
      </c>
      <c r="AV2923" t="s">
        <v>1979</v>
      </c>
    </row>
    <row r="2924" spans="46:48">
      <c r="AT2924" t="s">
        <v>10322</v>
      </c>
      <c r="AU2924" t="s">
        <v>10323</v>
      </c>
      <c r="AV2924" t="s">
        <v>1979</v>
      </c>
    </row>
    <row r="2925" spans="46:48">
      <c r="AT2925" t="s">
        <v>10324</v>
      </c>
      <c r="AU2925" t="s">
        <v>10325</v>
      </c>
      <c r="AV2925" t="s">
        <v>1979</v>
      </c>
    </row>
    <row r="2926" spans="46:48">
      <c r="AT2926" t="s">
        <v>10326</v>
      </c>
      <c r="AU2926" t="s">
        <v>10327</v>
      </c>
      <c r="AV2926" t="s">
        <v>1979</v>
      </c>
    </row>
    <row r="2927" spans="46:48">
      <c r="AT2927" t="s">
        <v>10328</v>
      </c>
      <c r="AU2927" t="s">
        <v>10329</v>
      </c>
      <c r="AV2927" t="s">
        <v>1979</v>
      </c>
    </row>
    <row r="2928" spans="46:48">
      <c r="AT2928" t="s">
        <v>10330</v>
      </c>
      <c r="AU2928" t="s">
        <v>10331</v>
      </c>
      <c r="AV2928" t="s">
        <v>1979</v>
      </c>
    </row>
    <row r="2929" spans="46:48">
      <c r="AT2929" t="s">
        <v>10332</v>
      </c>
      <c r="AU2929" t="s">
        <v>10333</v>
      </c>
      <c r="AV2929" t="s">
        <v>1979</v>
      </c>
    </row>
    <row r="2930" spans="46:48">
      <c r="AT2930" t="s">
        <v>10334</v>
      </c>
      <c r="AU2930" t="s">
        <v>10335</v>
      </c>
      <c r="AV2930" t="s">
        <v>1979</v>
      </c>
    </row>
    <row r="2931" spans="46:48">
      <c r="AT2931" t="s">
        <v>10336</v>
      </c>
      <c r="AU2931" t="s">
        <v>10337</v>
      </c>
      <c r="AV2931" t="s">
        <v>1979</v>
      </c>
    </row>
    <row r="2932" spans="46:48">
      <c r="AT2932" t="s">
        <v>10338</v>
      </c>
      <c r="AU2932" t="s">
        <v>10339</v>
      </c>
      <c r="AV2932" t="s">
        <v>1979</v>
      </c>
    </row>
    <row r="2933" spans="46:48">
      <c r="AT2933" t="s">
        <v>10340</v>
      </c>
      <c r="AU2933" t="s">
        <v>10341</v>
      </c>
      <c r="AV2933" t="s">
        <v>1979</v>
      </c>
    </row>
    <row r="2934" spans="46:48">
      <c r="AT2934" t="s">
        <v>10342</v>
      </c>
      <c r="AU2934" t="s">
        <v>10343</v>
      </c>
      <c r="AV2934" t="s">
        <v>1979</v>
      </c>
    </row>
    <row r="2935" spans="46:48">
      <c r="AT2935" t="s">
        <v>10344</v>
      </c>
      <c r="AU2935" t="s">
        <v>10345</v>
      </c>
      <c r="AV2935" t="s">
        <v>1979</v>
      </c>
    </row>
    <row r="2936" spans="46:48">
      <c r="AT2936" t="s">
        <v>10346</v>
      </c>
      <c r="AU2936" t="s">
        <v>10347</v>
      </c>
      <c r="AV2936" t="s">
        <v>1979</v>
      </c>
    </row>
    <row r="2937" spans="46:48">
      <c r="AT2937" t="s">
        <v>10348</v>
      </c>
      <c r="AU2937" t="s">
        <v>10349</v>
      </c>
      <c r="AV2937" t="s">
        <v>1979</v>
      </c>
    </row>
    <row r="2938" spans="46:48">
      <c r="AT2938" t="s">
        <v>10350</v>
      </c>
      <c r="AU2938" t="s">
        <v>10351</v>
      </c>
      <c r="AV2938" t="s">
        <v>1979</v>
      </c>
    </row>
    <row r="2939" spans="46:48">
      <c r="AT2939" t="s">
        <v>10352</v>
      </c>
      <c r="AU2939" t="s">
        <v>10353</v>
      </c>
      <c r="AV2939" t="s">
        <v>1979</v>
      </c>
    </row>
    <row r="2940" spans="46:48">
      <c r="AT2940" t="s">
        <v>10354</v>
      </c>
      <c r="AU2940" t="s">
        <v>10355</v>
      </c>
      <c r="AV2940" t="s">
        <v>1979</v>
      </c>
    </row>
    <row r="2941" spans="46:48">
      <c r="AT2941" t="s">
        <v>10356</v>
      </c>
      <c r="AU2941" t="s">
        <v>10357</v>
      </c>
      <c r="AV2941" t="s">
        <v>1979</v>
      </c>
    </row>
    <row r="2942" spans="46:48">
      <c r="AT2942" t="s">
        <v>10358</v>
      </c>
      <c r="AU2942" t="s">
        <v>10359</v>
      </c>
      <c r="AV2942" t="s">
        <v>1979</v>
      </c>
    </row>
    <row r="2943" spans="46:48">
      <c r="AT2943" t="s">
        <v>10360</v>
      </c>
      <c r="AU2943" t="s">
        <v>10361</v>
      </c>
      <c r="AV2943" t="s">
        <v>1979</v>
      </c>
    </row>
    <row r="2944" spans="46:48">
      <c r="AT2944" t="s">
        <v>10362</v>
      </c>
      <c r="AU2944" t="s">
        <v>10363</v>
      </c>
      <c r="AV2944" t="s">
        <v>1979</v>
      </c>
    </row>
    <row r="2945" spans="46:48">
      <c r="AT2945" t="s">
        <v>4065</v>
      </c>
      <c r="AU2945" t="s">
        <v>1979</v>
      </c>
      <c r="AV2945" t="s">
        <v>1979</v>
      </c>
    </row>
    <row r="2946" spans="46:48">
      <c r="AT2946" t="s">
        <v>10364</v>
      </c>
      <c r="AU2946" t="s">
        <v>5315</v>
      </c>
      <c r="AV2946" t="s">
        <v>1980</v>
      </c>
    </row>
    <row r="2947" spans="46:48">
      <c r="AT2947" t="s">
        <v>10365</v>
      </c>
      <c r="AU2947" t="s">
        <v>9664</v>
      </c>
      <c r="AV2947" t="s">
        <v>1980</v>
      </c>
    </row>
    <row r="2948" spans="46:48">
      <c r="AT2948" t="s">
        <v>10366</v>
      </c>
      <c r="AU2948" t="s">
        <v>10367</v>
      </c>
      <c r="AV2948" t="s">
        <v>1980</v>
      </c>
    </row>
    <row r="2949" spans="46:48">
      <c r="AT2949" t="s">
        <v>10368</v>
      </c>
      <c r="AU2949" t="s">
        <v>10369</v>
      </c>
      <c r="AV2949" t="s">
        <v>1980</v>
      </c>
    </row>
    <row r="2950" spans="46:48">
      <c r="AT2950" t="s">
        <v>10370</v>
      </c>
      <c r="AU2950" t="s">
        <v>10371</v>
      </c>
      <c r="AV2950" t="s">
        <v>1980</v>
      </c>
    </row>
    <row r="2951" spans="46:48">
      <c r="AT2951" t="s">
        <v>10372</v>
      </c>
      <c r="AU2951" t="s">
        <v>10373</v>
      </c>
      <c r="AV2951" t="s">
        <v>1980</v>
      </c>
    </row>
    <row r="2952" spans="46:48">
      <c r="AT2952" t="s">
        <v>10374</v>
      </c>
      <c r="AU2952" t="s">
        <v>10375</v>
      </c>
      <c r="AV2952" t="s">
        <v>1980</v>
      </c>
    </row>
    <row r="2953" spans="46:48">
      <c r="AT2953" t="s">
        <v>10376</v>
      </c>
      <c r="AU2953" t="s">
        <v>10377</v>
      </c>
      <c r="AV2953" t="s">
        <v>1980</v>
      </c>
    </row>
    <row r="2954" spans="46:48">
      <c r="AT2954" t="s">
        <v>10378</v>
      </c>
      <c r="AU2954" t="s">
        <v>10379</v>
      </c>
      <c r="AV2954" t="s">
        <v>1980</v>
      </c>
    </row>
    <row r="2955" spans="46:48">
      <c r="AT2955" t="s">
        <v>10380</v>
      </c>
      <c r="AU2955" t="s">
        <v>6646</v>
      </c>
      <c r="AV2955" t="s">
        <v>1980</v>
      </c>
    </row>
    <row r="2956" spans="46:48">
      <c r="AT2956" t="s">
        <v>4073</v>
      </c>
      <c r="AU2956" t="s">
        <v>1980</v>
      </c>
      <c r="AV2956" t="s">
        <v>1980</v>
      </c>
    </row>
    <row r="2957" spans="46:48">
      <c r="AT2957" t="s">
        <v>10381</v>
      </c>
      <c r="AU2957" t="s">
        <v>10382</v>
      </c>
      <c r="AV2957" t="s">
        <v>1981</v>
      </c>
    </row>
    <row r="2958" spans="46:48">
      <c r="AT2958" t="s">
        <v>10383</v>
      </c>
      <c r="AU2958" t="s">
        <v>10384</v>
      </c>
      <c r="AV2958" t="s">
        <v>1981</v>
      </c>
    </row>
    <row r="2959" spans="46:48">
      <c r="AT2959" t="s">
        <v>10385</v>
      </c>
      <c r="AU2959" t="s">
        <v>10386</v>
      </c>
      <c r="AV2959" t="s">
        <v>1981</v>
      </c>
    </row>
    <row r="2960" spans="46:48">
      <c r="AT2960" t="s">
        <v>10387</v>
      </c>
      <c r="AU2960" t="s">
        <v>10388</v>
      </c>
      <c r="AV2960" t="s">
        <v>1981</v>
      </c>
    </row>
    <row r="2961" spans="46:48">
      <c r="AT2961" t="s">
        <v>10389</v>
      </c>
      <c r="AU2961" t="s">
        <v>10390</v>
      </c>
      <c r="AV2961" t="s">
        <v>1981</v>
      </c>
    </row>
    <row r="2962" spans="46:48">
      <c r="AT2962" t="s">
        <v>10391</v>
      </c>
      <c r="AU2962" t="s">
        <v>10392</v>
      </c>
      <c r="AV2962" t="s">
        <v>1981</v>
      </c>
    </row>
    <row r="2963" spans="46:48">
      <c r="AT2963" t="s">
        <v>10393</v>
      </c>
      <c r="AU2963" t="s">
        <v>10394</v>
      </c>
      <c r="AV2963" t="s">
        <v>1981</v>
      </c>
    </row>
    <row r="2964" spans="46:48">
      <c r="AT2964" t="s">
        <v>10395</v>
      </c>
      <c r="AU2964" t="s">
        <v>10396</v>
      </c>
      <c r="AV2964" t="s">
        <v>1981</v>
      </c>
    </row>
    <row r="2965" spans="46:48">
      <c r="AT2965" t="s">
        <v>10397</v>
      </c>
      <c r="AU2965" t="s">
        <v>10398</v>
      </c>
      <c r="AV2965" t="s">
        <v>1981</v>
      </c>
    </row>
    <row r="2966" spans="46:48">
      <c r="AT2966" t="s">
        <v>10399</v>
      </c>
      <c r="AU2966" t="s">
        <v>10400</v>
      </c>
      <c r="AV2966" t="s">
        <v>1981</v>
      </c>
    </row>
    <row r="2967" spans="46:48">
      <c r="AT2967" t="s">
        <v>10401</v>
      </c>
      <c r="AU2967" t="s">
        <v>10402</v>
      </c>
      <c r="AV2967" t="s">
        <v>1981</v>
      </c>
    </row>
    <row r="2968" spans="46:48">
      <c r="AT2968" t="s">
        <v>10403</v>
      </c>
      <c r="AU2968" t="s">
        <v>10404</v>
      </c>
      <c r="AV2968" t="s">
        <v>1981</v>
      </c>
    </row>
    <row r="2969" spans="46:48">
      <c r="AT2969" t="s">
        <v>10405</v>
      </c>
      <c r="AU2969" t="s">
        <v>10406</v>
      </c>
      <c r="AV2969" t="s">
        <v>1981</v>
      </c>
    </row>
    <row r="2970" spans="46:48">
      <c r="AT2970" t="s">
        <v>10407</v>
      </c>
      <c r="AU2970" t="s">
        <v>10408</v>
      </c>
      <c r="AV2970" t="s">
        <v>1981</v>
      </c>
    </row>
    <row r="2971" spans="46:48">
      <c r="AT2971" t="s">
        <v>10409</v>
      </c>
      <c r="AU2971" t="s">
        <v>10410</v>
      </c>
      <c r="AV2971" t="s">
        <v>1981</v>
      </c>
    </row>
    <row r="2972" spans="46:48">
      <c r="AT2972" t="s">
        <v>10411</v>
      </c>
      <c r="AU2972" t="s">
        <v>10412</v>
      </c>
      <c r="AV2972" t="s">
        <v>1981</v>
      </c>
    </row>
    <row r="2973" spans="46:48">
      <c r="AT2973" t="s">
        <v>10413</v>
      </c>
      <c r="AU2973" t="s">
        <v>10414</v>
      </c>
      <c r="AV2973" t="s">
        <v>1981</v>
      </c>
    </row>
    <row r="2974" spans="46:48">
      <c r="AT2974" t="s">
        <v>10415</v>
      </c>
      <c r="AU2974" t="s">
        <v>10416</v>
      </c>
      <c r="AV2974" t="s">
        <v>1981</v>
      </c>
    </row>
    <row r="2975" spans="46:48">
      <c r="AT2975" t="s">
        <v>4081</v>
      </c>
      <c r="AU2975" t="s">
        <v>1981</v>
      </c>
      <c r="AV2975" t="s">
        <v>1981</v>
      </c>
    </row>
    <row r="2976" spans="46:48">
      <c r="AT2976" t="s">
        <v>10417</v>
      </c>
      <c r="AU2976" t="s">
        <v>10418</v>
      </c>
      <c r="AV2976" t="s">
        <v>1982</v>
      </c>
    </row>
    <row r="2977" spans="46:48">
      <c r="AT2977" t="s">
        <v>10419</v>
      </c>
      <c r="AU2977" t="s">
        <v>10420</v>
      </c>
      <c r="AV2977" t="s">
        <v>1982</v>
      </c>
    </row>
    <row r="2978" spans="46:48">
      <c r="AT2978" t="s">
        <v>10421</v>
      </c>
      <c r="AU2978" t="s">
        <v>10422</v>
      </c>
      <c r="AV2978" t="s">
        <v>1982</v>
      </c>
    </row>
    <row r="2979" spans="46:48">
      <c r="AT2979" t="s">
        <v>10423</v>
      </c>
      <c r="AU2979" t="s">
        <v>10424</v>
      </c>
      <c r="AV2979" t="s">
        <v>1982</v>
      </c>
    </row>
    <row r="2980" spans="46:48">
      <c r="AT2980" t="s">
        <v>10425</v>
      </c>
      <c r="AU2980" t="s">
        <v>10426</v>
      </c>
      <c r="AV2980" t="s">
        <v>1982</v>
      </c>
    </row>
    <row r="2981" spans="46:48">
      <c r="AT2981" t="s">
        <v>10427</v>
      </c>
      <c r="AU2981" t="s">
        <v>10428</v>
      </c>
      <c r="AV2981" t="s">
        <v>1982</v>
      </c>
    </row>
    <row r="2982" spans="46:48">
      <c r="AT2982" t="s">
        <v>10429</v>
      </c>
      <c r="AU2982" t="s">
        <v>10430</v>
      </c>
      <c r="AV2982" t="s">
        <v>1982</v>
      </c>
    </row>
    <row r="2983" spans="46:48">
      <c r="AT2983" t="s">
        <v>10431</v>
      </c>
      <c r="AU2983" t="s">
        <v>5875</v>
      </c>
      <c r="AV2983" t="s">
        <v>1982</v>
      </c>
    </row>
    <row r="2984" spans="46:48">
      <c r="AT2984" t="s">
        <v>10432</v>
      </c>
      <c r="AU2984" t="s">
        <v>10433</v>
      </c>
      <c r="AV2984" t="s">
        <v>1982</v>
      </c>
    </row>
    <row r="2985" spans="46:48">
      <c r="AT2985" t="s">
        <v>10434</v>
      </c>
      <c r="AU2985" t="s">
        <v>10435</v>
      </c>
      <c r="AV2985" t="s">
        <v>1983</v>
      </c>
    </row>
    <row r="2986" spans="46:48">
      <c r="AT2986" t="s">
        <v>10436</v>
      </c>
      <c r="AU2986" t="s">
        <v>10437</v>
      </c>
      <c r="AV2986" t="s">
        <v>1983</v>
      </c>
    </row>
    <row r="2987" spans="46:48">
      <c r="AT2987" t="s">
        <v>10438</v>
      </c>
      <c r="AU2987" t="s">
        <v>10439</v>
      </c>
      <c r="AV2987" t="s">
        <v>1983</v>
      </c>
    </row>
    <row r="2988" spans="46:48">
      <c r="AT2988" t="s">
        <v>10440</v>
      </c>
      <c r="AU2988" t="s">
        <v>10441</v>
      </c>
      <c r="AV2988" t="s">
        <v>1983</v>
      </c>
    </row>
    <row r="2989" spans="46:48">
      <c r="AT2989" t="s">
        <v>10442</v>
      </c>
      <c r="AU2989" t="s">
        <v>10443</v>
      </c>
      <c r="AV2989" t="s">
        <v>1983</v>
      </c>
    </row>
    <row r="2990" spans="46:48">
      <c r="AT2990" t="s">
        <v>10444</v>
      </c>
      <c r="AU2990" t="s">
        <v>10445</v>
      </c>
      <c r="AV2990" t="s">
        <v>1983</v>
      </c>
    </row>
    <row r="2991" spans="46:48">
      <c r="AT2991" t="s">
        <v>10446</v>
      </c>
      <c r="AU2991" t="s">
        <v>10447</v>
      </c>
      <c r="AV2991" t="s">
        <v>1983</v>
      </c>
    </row>
    <row r="2992" spans="46:48">
      <c r="AT2992" t="s">
        <v>10448</v>
      </c>
      <c r="AU2992" t="s">
        <v>10449</v>
      </c>
      <c r="AV2992" t="s">
        <v>1983</v>
      </c>
    </row>
    <row r="2993" spans="46:48">
      <c r="AT2993" t="s">
        <v>10450</v>
      </c>
      <c r="AU2993" t="s">
        <v>10451</v>
      </c>
      <c r="AV2993" t="s">
        <v>1983</v>
      </c>
    </row>
    <row r="2994" spans="46:48">
      <c r="AT2994" t="s">
        <v>10452</v>
      </c>
      <c r="AU2994" t="s">
        <v>10453</v>
      </c>
      <c r="AV2994" t="s">
        <v>1983</v>
      </c>
    </row>
    <row r="2995" spans="46:48">
      <c r="AT2995" t="s">
        <v>4103</v>
      </c>
      <c r="AU2995" t="s">
        <v>1983</v>
      </c>
      <c r="AV2995" t="s">
        <v>1983</v>
      </c>
    </row>
    <row r="2996" spans="46:48">
      <c r="AT2996" t="s">
        <v>10454</v>
      </c>
      <c r="AU2996" t="s">
        <v>10455</v>
      </c>
      <c r="AV2996" t="s">
        <v>1984</v>
      </c>
    </row>
    <row r="2997" spans="46:48">
      <c r="AT2997" t="s">
        <v>10456</v>
      </c>
      <c r="AU2997" t="s">
        <v>10457</v>
      </c>
      <c r="AV2997" t="s">
        <v>1984</v>
      </c>
    </row>
    <row r="2998" spans="46:48">
      <c r="AT2998" t="s">
        <v>10458</v>
      </c>
      <c r="AU2998" t="s">
        <v>10459</v>
      </c>
      <c r="AV2998" t="s">
        <v>1984</v>
      </c>
    </row>
    <row r="2999" spans="46:48">
      <c r="AT2999" t="s">
        <v>10460</v>
      </c>
      <c r="AU2999" t="s">
        <v>10461</v>
      </c>
      <c r="AV2999" t="s">
        <v>1984</v>
      </c>
    </row>
    <row r="3000" spans="46:48">
      <c r="AT3000" t="s">
        <v>10462</v>
      </c>
      <c r="AU3000" t="s">
        <v>10463</v>
      </c>
      <c r="AV3000" t="s">
        <v>1984</v>
      </c>
    </row>
    <row r="3001" spans="46:48">
      <c r="AT3001" t="s">
        <v>10464</v>
      </c>
      <c r="AU3001" t="s">
        <v>10465</v>
      </c>
      <c r="AV3001" t="s">
        <v>1984</v>
      </c>
    </row>
    <row r="3002" spans="46:48">
      <c r="AT3002" t="s">
        <v>10466</v>
      </c>
      <c r="AU3002" t="s">
        <v>10467</v>
      </c>
      <c r="AV3002" t="s">
        <v>1984</v>
      </c>
    </row>
    <row r="3003" spans="46:48">
      <c r="AT3003" t="s">
        <v>10468</v>
      </c>
      <c r="AU3003" t="s">
        <v>10469</v>
      </c>
      <c r="AV3003" t="s">
        <v>1984</v>
      </c>
    </row>
    <row r="3004" spans="46:48">
      <c r="AT3004" t="s">
        <v>10470</v>
      </c>
      <c r="AU3004" t="s">
        <v>10471</v>
      </c>
      <c r="AV3004" t="s">
        <v>1984</v>
      </c>
    </row>
    <row r="3005" spans="46:48">
      <c r="AT3005" t="s">
        <v>10472</v>
      </c>
      <c r="AU3005" t="s">
        <v>10473</v>
      </c>
      <c r="AV3005" t="s">
        <v>1984</v>
      </c>
    </row>
    <row r="3006" spans="46:48">
      <c r="AT3006" t="s">
        <v>10474</v>
      </c>
      <c r="AU3006" t="s">
        <v>10475</v>
      </c>
      <c r="AV3006" t="s">
        <v>1984</v>
      </c>
    </row>
    <row r="3007" spans="46:48">
      <c r="AT3007" t="s">
        <v>10476</v>
      </c>
      <c r="AU3007" t="s">
        <v>10477</v>
      </c>
      <c r="AV3007" t="s">
        <v>1984</v>
      </c>
    </row>
    <row r="3008" spans="46:48">
      <c r="AT3008" t="s">
        <v>10478</v>
      </c>
      <c r="AU3008" t="s">
        <v>10479</v>
      </c>
      <c r="AV3008" t="s">
        <v>1984</v>
      </c>
    </row>
    <row r="3009" spans="46:48">
      <c r="AT3009" t="s">
        <v>10480</v>
      </c>
      <c r="AU3009" t="s">
        <v>10481</v>
      </c>
      <c r="AV3009" t="s">
        <v>1984</v>
      </c>
    </row>
    <row r="3010" spans="46:48">
      <c r="AT3010" t="s">
        <v>10482</v>
      </c>
      <c r="AU3010" t="s">
        <v>10483</v>
      </c>
      <c r="AV3010" t="s">
        <v>1984</v>
      </c>
    </row>
    <row r="3011" spans="46:48">
      <c r="AT3011" t="s">
        <v>10484</v>
      </c>
      <c r="AU3011" t="s">
        <v>10485</v>
      </c>
      <c r="AV3011" t="s">
        <v>1984</v>
      </c>
    </row>
    <row r="3012" spans="46:48">
      <c r="AT3012" t="s">
        <v>10486</v>
      </c>
      <c r="AU3012" t="s">
        <v>10487</v>
      </c>
      <c r="AV3012" t="s">
        <v>1984</v>
      </c>
    </row>
    <row r="3013" spans="46:48">
      <c r="AT3013" t="s">
        <v>10488</v>
      </c>
      <c r="AU3013" t="s">
        <v>3608</v>
      </c>
      <c r="AV3013" t="s">
        <v>1984</v>
      </c>
    </row>
    <row r="3014" spans="46:48">
      <c r="AT3014" t="s">
        <v>10489</v>
      </c>
      <c r="AU3014" t="s">
        <v>10490</v>
      </c>
      <c r="AV3014" t="s">
        <v>1984</v>
      </c>
    </row>
    <row r="3015" spans="46:48">
      <c r="AT3015" t="s">
        <v>4110</v>
      </c>
      <c r="AU3015" t="s">
        <v>1984</v>
      </c>
      <c r="AV3015" t="s">
        <v>1984</v>
      </c>
    </row>
    <row r="3016" spans="46:48">
      <c r="AT3016" t="s">
        <v>10491</v>
      </c>
      <c r="AU3016" t="s">
        <v>10492</v>
      </c>
      <c r="AV3016" t="s">
        <v>1985</v>
      </c>
    </row>
    <row r="3017" spans="46:48">
      <c r="AT3017" t="s">
        <v>10493</v>
      </c>
      <c r="AU3017" t="s">
        <v>10494</v>
      </c>
      <c r="AV3017" t="s">
        <v>1985</v>
      </c>
    </row>
    <row r="3018" spans="46:48">
      <c r="AT3018" t="s">
        <v>10495</v>
      </c>
      <c r="AU3018" t="s">
        <v>10496</v>
      </c>
      <c r="AV3018" t="s">
        <v>1985</v>
      </c>
    </row>
    <row r="3019" spans="46:48">
      <c r="AT3019" t="s">
        <v>10497</v>
      </c>
      <c r="AU3019" t="s">
        <v>10498</v>
      </c>
      <c r="AV3019" t="s">
        <v>1985</v>
      </c>
    </row>
    <row r="3020" spans="46:48">
      <c r="AT3020" t="s">
        <v>10499</v>
      </c>
      <c r="AU3020" t="s">
        <v>10500</v>
      </c>
      <c r="AV3020" t="s">
        <v>1985</v>
      </c>
    </row>
    <row r="3021" spans="46:48">
      <c r="AT3021" t="s">
        <v>10501</v>
      </c>
      <c r="AU3021" t="s">
        <v>10502</v>
      </c>
      <c r="AV3021" t="s">
        <v>1985</v>
      </c>
    </row>
    <row r="3022" spans="46:48">
      <c r="AT3022" t="s">
        <v>10503</v>
      </c>
      <c r="AU3022" t="s">
        <v>10504</v>
      </c>
      <c r="AV3022" t="s">
        <v>1985</v>
      </c>
    </row>
    <row r="3023" spans="46:48">
      <c r="AT3023" t="s">
        <v>10505</v>
      </c>
      <c r="AU3023" t="s">
        <v>10506</v>
      </c>
      <c r="AV3023" t="s">
        <v>1985</v>
      </c>
    </row>
    <row r="3024" spans="46:48">
      <c r="AT3024" t="s">
        <v>10507</v>
      </c>
      <c r="AU3024" t="s">
        <v>10508</v>
      </c>
      <c r="AV3024" t="s">
        <v>1985</v>
      </c>
    </row>
    <row r="3025" spans="46:48">
      <c r="AT3025" t="s">
        <v>4117</v>
      </c>
      <c r="AU3025" t="s">
        <v>1985</v>
      </c>
      <c r="AV3025" t="s">
        <v>1985</v>
      </c>
    </row>
    <row r="3026" spans="46:48">
      <c r="AT3026" t="s">
        <v>10509</v>
      </c>
      <c r="AU3026" t="s">
        <v>10510</v>
      </c>
      <c r="AV3026" t="s">
        <v>1986</v>
      </c>
    </row>
    <row r="3027" spans="46:48">
      <c r="AT3027" t="s">
        <v>10511</v>
      </c>
      <c r="AU3027" t="s">
        <v>10512</v>
      </c>
      <c r="AV3027" t="s">
        <v>1986</v>
      </c>
    </row>
    <row r="3028" spans="46:48">
      <c r="AT3028" t="s">
        <v>10513</v>
      </c>
      <c r="AU3028" t="s">
        <v>10514</v>
      </c>
      <c r="AV3028" t="s">
        <v>1986</v>
      </c>
    </row>
    <row r="3029" spans="46:48">
      <c r="AT3029" t="s">
        <v>10515</v>
      </c>
      <c r="AU3029" t="s">
        <v>10516</v>
      </c>
      <c r="AV3029" t="s">
        <v>1986</v>
      </c>
    </row>
    <row r="3030" spans="46:48">
      <c r="AT3030" t="s">
        <v>10517</v>
      </c>
      <c r="AU3030" t="s">
        <v>10518</v>
      </c>
      <c r="AV3030" t="s">
        <v>1986</v>
      </c>
    </row>
    <row r="3031" spans="46:48">
      <c r="AT3031" t="s">
        <v>10519</v>
      </c>
      <c r="AU3031" t="s">
        <v>10520</v>
      </c>
      <c r="AV3031" t="s">
        <v>1986</v>
      </c>
    </row>
    <row r="3032" spans="46:48">
      <c r="AT3032" t="s">
        <v>10521</v>
      </c>
      <c r="AU3032" t="s">
        <v>10522</v>
      </c>
      <c r="AV3032" t="s">
        <v>1986</v>
      </c>
    </row>
    <row r="3033" spans="46:48">
      <c r="AT3033" t="s">
        <v>10523</v>
      </c>
      <c r="AU3033" t="s">
        <v>10524</v>
      </c>
      <c r="AV3033" t="s">
        <v>1986</v>
      </c>
    </row>
    <row r="3034" spans="46:48">
      <c r="AT3034" t="s">
        <v>10525</v>
      </c>
      <c r="AU3034" t="s">
        <v>10526</v>
      </c>
      <c r="AV3034" t="s">
        <v>1986</v>
      </c>
    </row>
    <row r="3035" spans="46:48">
      <c r="AT3035" t="s">
        <v>10527</v>
      </c>
      <c r="AU3035" t="s">
        <v>10528</v>
      </c>
      <c r="AV3035" t="s">
        <v>1986</v>
      </c>
    </row>
    <row r="3036" spans="46:48">
      <c r="AT3036" t="s">
        <v>10529</v>
      </c>
      <c r="AU3036" t="s">
        <v>10530</v>
      </c>
      <c r="AV3036" t="s">
        <v>1986</v>
      </c>
    </row>
    <row r="3037" spans="46:48">
      <c r="AT3037" t="s">
        <v>10531</v>
      </c>
      <c r="AU3037" t="s">
        <v>10532</v>
      </c>
      <c r="AV3037" t="s">
        <v>1986</v>
      </c>
    </row>
    <row r="3038" spans="46:48">
      <c r="AT3038" t="s">
        <v>10533</v>
      </c>
      <c r="AU3038" t="s">
        <v>10534</v>
      </c>
      <c r="AV3038" t="s">
        <v>1986</v>
      </c>
    </row>
    <row r="3039" spans="46:48">
      <c r="AT3039" t="s">
        <v>10535</v>
      </c>
      <c r="AU3039" t="s">
        <v>6644</v>
      </c>
      <c r="AV3039" t="s">
        <v>1986</v>
      </c>
    </row>
    <row r="3040" spans="46:48">
      <c r="AT3040" t="s">
        <v>10536</v>
      </c>
      <c r="AU3040" t="s">
        <v>10537</v>
      </c>
      <c r="AV3040" t="s">
        <v>1986</v>
      </c>
    </row>
    <row r="3041" spans="46:48">
      <c r="AT3041" t="s">
        <v>10538</v>
      </c>
      <c r="AU3041" t="s">
        <v>10539</v>
      </c>
      <c r="AV3041" t="s">
        <v>1986</v>
      </c>
    </row>
    <row r="3042" spans="46:48">
      <c r="AT3042" t="s">
        <v>10540</v>
      </c>
      <c r="AU3042" t="s">
        <v>6491</v>
      </c>
      <c r="AV3042" t="s">
        <v>1986</v>
      </c>
    </row>
    <row r="3043" spans="46:48">
      <c r="AT3043" t="s">
        <v>10541</v>
      </c>
      <c r="AU3043" t="s">
        <v>10542</v>
      </c>
      <c r="AV3043" t="s">
        <v>1986</v>
      </c>
    </row>
    <row r="3044" spans="46:48">
      <c r="AT3044" t="s">
        <v>4124</v>
      </c>
      <c r="AU3044" t="s">
        <v>1986</v>
      </c>
      <c r="AV3044" t="s">
        <v>1986</v>
      </c>
    </row>
    <row r="3045" spans="46:48">
      <c r="AT3045" t="s">
        <v>10543</v>
      </c>
      <c r="AU3045" t="s">
        <v>10544</v>
      </c>
      <c r="AV3045" t="s">
        <v>1987</v>
      </c>
    </row>
    <row r="3046" spans="46:48">
      <c r="AT3046" t="s">
        <v>10545</v>
      </c>
      <c r="AU3046" t="s">
        <v>10546</v>
      </c>
      <c r="AV3046" t="s">
        <v>1987</v>
      </c>
    </row>
    <row r="3047" spans="46:48">
      <c r="AT3047" t="s">
        <v>10547</v>
      </c>
      <c r="AU3047" t="s">
        <v>10548</v>
      </c>
      <c r="AV3047" t="s">
        <v>1987</v>
      </c>
    </row>
    <row r="3048" spans="46:48">
      <c r="AT3048" t="s">
        <v>10549</v>
      </c>
      <c r="AU3048" t="s">
        <v>10550</v>
      </c>
      <c r="AV3048" t="s">
        <v>1987</v>
      </c>
    </row>
    <row r="3049" spans="46:48">
      <c r="AT3049" t="s">
        <v>10551</v>
      </c>
      <c r="AU3049" t="s">
        <v>10552</v>
      </c>
      <c r="AV3049" t="s">
        <v>1987</v>
      </c>
    </row>
    <row r="3050" spans="46:48">
      <c r="AT3050" t="s">
        <v>10553</v>
      </c>
      <c r="AU3050" t="s">
        <v>10554</v>
      </c>
      <c r="AV3050" t="s">
        <v>1987</v>
      </c>
    </row>
    <row r="3051" spans="46:48">
      <c r="AT3051" t="s">
        <v>10555</v>
      </c>
      <c r="AU3051" t="s">
        <v>5504</v>
      </c>
      <c r="AV3051" t="s">
        <v>1987</v>
      </c>
    </row>
    <row r="3052" spans="46:48">
      <c r="AT3052" t="s">
        <v>10556</v>
      </c>
      <c r="AU3052" t="s">
        <v>10557</v>
      </c>
      <c r="AV3052" t="s">
        <v>1987</v>
      </c>
    </row>
    <row r="3053" spans="46:48">
      <c r="AT3053" t="s">
        <v>10558</v>
      </c>
      <c r="AU3053" t="s">
        <v>10559</v>
      </c>
      <c r="AV3053" t="s">
        <v>1987</v>
      </c>
    </row>
    <row r="3054" spans="46:48">
      <c r="AT3054" t="s">
        <v>10560</v>
      </c>
      <c r="AU3054" t="s">
        <v>10561</v>
      </c>
      <c r="AV3054" t="s">
        <v>1987</v>
      </c>
    </row>
    <row r="3055" spans="46:48">
      <c r="AT3055" t="s">
        <v>4131</v>
      </c>
      <c r="AU3055" t="s">
        <v>1987</v>
      </c>
      <c r="AV3055" t="s">
        <v>1987</v>
      </c>
    </row>
    <row r="3056" spans="46:48">
      <c r="AT3056" t="s">
        <v>10562</v>
      </c>
      <c r="AU3056" t="s">
        <v>10563</v>
      </c>
      <c r="AV3056" t="s">
        <v>1988</v>
      </c>
    </row>
    <row r="3057" spans="46:48">
      <c r="AT3057" t="s">
        <v>10564</v>
      </c>
      <c r="AU3057" t="s">
        <v>10565</v>
      </c>
      <c r="AV3057" t="s">
        <v>1988</v>
      </c>
    </row>
    <row r="3058" spans="46:48">
      <c r="AT3058" t="s">
        <v>10566</v>
      </c>
      <c r="AU3058" t="s">
        <v>10567</v>
      </c>
      <c r="AV3058" t="s">
        <v>1988</v>
      </c>
    </row>
    <row r="3059" spans="46:48">
      <c r="AT3059" t="s">
        <v>10568</v>
      </c>
      <c r="AU3059" t="s">
        <v>10569</v>
      </c>
      <c r="AV3059" t="s">
        <v>1988</v>
      </c>
    </row>
    <row r="3060" spans="46:48">
      <c r="AT3060" t="s">
        <v>10570</v>
      </c>
      <c r="AU3060" t="s">
        <v>10571</v>
      </c>
      <c r="AV3060" t="s">
        <v>1988</v>
      </c>
    </row>
    <row r="3061" spans="46:48">
      <c r="AT3061" t="s">
        <v>10572</v>
      </c>
      <c r="AU3061" t="s">
        <v>10573</v>
      </c>
      <c r="AV3061" t="s">
        <v>1988</v>
      </c>
    </row>
    <row r="3062" spans="46:48">
      <c r="AT3062" t="s">
        <v>10574</v>
      </c>
      <c r="AU3062" t="s">
        <v>10575</v>
      </c>
      <c r="AV3062" t="s">
        <v>1988</v>
      </c>
    </row>
    <row r="3063" spans="46:48">
      <c r="AT3063" t="s">
        <v>10576</v>
      </c>
      <c r="AU3063" t="s">
        <v>10577</v>
      </c>
      <c r="AV3063" t="s">
        <v>1988</v>
      </c>
    </row>
    <row r="3064" spans="46:48">
      <c r="AT3064" t="s">
        <v>10578</v>
      </c>
      <c r="AU3064" t="s">
        <v>10579</v>
      </c>
      <c r="AV3064" t="s">
        <v>1988</v>
      </c>
    </row>
    <row r="3065" spans="46:48">
      <c r="AT3065" t="s">
        <v>10580</v>
      </c>
      <c r="AU3065" t="s">
        <v>10581</v>
      </c>
      <c r="AV3065" t="s">
        <v>1988</v>
      </c>
    </row>
    <row r="3066" spans="46:48">
      <c r="AT3066" t="s">
        <v>10582</v>
      </c>
      <c r="AU3066" t="s">
        <v>10583</v>
      </c>
      <c r="AV3066" t="s">
        <v>1988</v>
      </c>
    </row>
    <row r="3067" spans="46:48">
      <c r="AT3067" t="s">
        <v>10584</v>
      </c>
      <c r="AU3067" t="s">
        <v>10585</v>
      </c>
      <c r="AV3067" t="s">
        <v>1988</v>
      </c>
    </row>
    <row r="3068" spans="46:48">
      <c r="AT3068" t="s">
        <v>10586</v>
      </c>
      <c r="AU3068" t="s">
        <v>10587</v>
      </c>
      <c r="AV3068" t="s">
        <v>1988</v>
      </c>
    </row>
    <row r="3069" spans="46:48">
      <c r="AT3069" t="s">
        <v>10588</v>
      </c>
      <c r="AU3069" t="s">
        <v>10589</v>
      </c>
      <c r="AV3069" t="s">
        <v>1988</v>
      </c>
    </row>
    <row r="3070" spans="46:48">
      <c r="AT3070" t="s">
        <v>10590</v>
      </c>
      <c r="AU3070" t="s">
        <v>10591</v>
      </c>
      <c r="AV3070" t="s">
        <v>1988</v>
      </c>
    </row>
    <row r="3071" spans="46:48">
      <c r="AT3071" t="s">
        <v>10592</v>
      </c>
      <c r="AU3071" t="s">
        <v>10593</v>
      </c>
      <c r="AV3071" t="s">
        <v>1988</v>
      </c>
    </row>
    <row r="3072" spans="46:48">
      <c r="AT3072" t="s">
        <v>10594</v>
      </c>
      <c r="AU3072" t="s">
        <v>10595</v>
      </c>
      <c r="AV3072" t="s">
        <v>1988</v>
      </c>
    </row>
    <row r="3073" spans="46:48">
      <c r="AT3073" t="s">
        <v>10596</v>
      </c>
      <c r="AU3073" t="s">
        <v>10597</v>
      </c>
      <c r="AV3073" t="s">
        <v>1988</v>
      </c>
    </row>
    <row r="3074" spans="46:48">
      <c r="AT3074" t="s">
        <v>10598</v>
      </c>
      <c r="AU3074" t="s">
        <v>10599</v>
      </c>
      <c r="AV3074" t="s">
        <v>1988</v>
      </c>
    </row>
    <row r="3075" spans="46:48">
      <c r="AT3075" t="s">
        <v>10600</v>
      </c>
      <c r="AU3075" t="s">
        <v>10601</v>
      </c>
      <c r="AV3075" t="s">
        <v>1988</v>
      </c>
    </row>
    <row r="3076" spans="46:48">
      <c r="AT3076" t="s">
        <v>10602</v>
      </c>
      <c r="AU3076" t="s">
        <v>10603</v>
      </c>
      <c r="AV3076" t="s">
        <v>1988</v>
      </c>
    </row>
    <row r="3077" spans="46:48">
      <c r="AT3077" t="s">
        <v>4146</v>
      </c>
      <c r="AU3077" t="s">
        <v>1988</v>
      </c>
      <c r="AV3077" t="s">
        <v>1988</v>
      </c>
    </row>
    <row r="3078" spans="46:48">
      <c r="AT3078" t="s">
        <v>10604</v>
      </c>
      <c r="AU3078" t="s">
        <v>10605</v>
      </c>
      <c r="AV3078" t="s">
        <v>1989</v>
      </c>
    </row>
    <row r="3079" spans="46:48">
      <c r="AT3079" t="s">
        <v>10606</v>
      </c>
      <c r="AU3079" t="s">
        <v>10607</v>
      </c>
      <c r="AV3079" t="s">
        <v>1989</v>
      </c>
    </row>
    <row r="3080" spans="46:48">
      <c r="AT3080" t="s">
        <v>10608</v>
      </c>
      <c r="AU3080" t="s">
        <v>10609</v>
      </c>
      <c r="AV3080" t="s">
        <v>1989</v>
      </c>
    </row>
    <row r="3081" spans="46:48">
      <c r="AT3081" t="s">
        <v>10610</v>
      </c>
      <c r="AU3081" t="s">
        <v>10611</v>
      </c>
      <c r="AV3081" t="s">
        <v>1989</v>
      </c>
    </row>
    <row r="3082" spans="46:48">
      <c r="AT3082" t="s">
        <v>10612</v>
      </c>
      <c r="AU3082" t="s">
        <v>10613</v>
      </c>
      <c r="AV3082" t="s">
        <v>1989</v>
      </c>
    </row>
    <row r="3083" spans="46:48">
      <c r="AT3083" t="s">
        <v>10614</v>
      </c>
      <c r="AU3083" t="s">
        <v>10615</v>
      </c>
      <c r="AV3083" t="s">
        <v>1989</v>
      </c>
    </row>
    <row r="3084" spans="46:48">
      <c r="AT3084" t="s">
        <v>10616</v>
      </c>
      <c r="AU3084" t="s">
        <v>10617</v>
      </c>
      <c r="AV3084" t="s">
        <v>1989</v>
      </c>
    </row>
    <row r="3085" spans="46:48">
      <c r="AT3085" t="s">
        <v>10618</v>
      </c>
      <c r="AU3085" t="s">
        <v>10619</v>
      </c>
      <c r="AV3085" t="s">
        <v>1989</v>
      </c>
    </row>
    <row r="3086" spans="46:48">
      <c r="AT3086" t="s">
        <v>10620</v>
      </c>
      <c r="AU3086" t="s">
        <v>10621</v>
      </c>
      <c r="AV3086" t="s">
        <v>1989</v>
      </c>
    </row>
    <row r="3087" spans="46:48">
      <c r="AT3087" t="s">
        <v>10622</v>
      </c>
      <c r="AU3087" t="s">
        <v>10623</v>
      </c>
      <c r="AV3087" t="s">
        <v>1989</v>
      </c>
    </row>
    <row r="3088" spans="46:48">
      <c r="AT3088" t="s">
        <v>10624</v>
      </c>
      <c r="AU3088" t="s">
        <v>10625</v>
      </c>
      <c r="AV3088" t="s">
        <v>1989</v>
      </c>
    </row>
    <row r="3089" spans="46:48">
      <c r="AT3089" t="s">
        <v>10626</v>
      </c>
      <c r="AU3089" t="s">
        <v>10627</v>
      </c>
      <c r="AV3089" t="s">
        <v>1989</v>
      </c>
    </row>
    <row r="3090" spans="46:48">
      <c r="AT3090" t="s">
        <v>10628</v>
      </c>
      <c r="AU3090" t="s">
        <v>10629</v>
      </c>
      <c r="AV3090" t="s">
        <v>1989</v>
      </c>
    </row>
    <row r="3091" spans="46:48">
      <c r="AT3091" t="s">
        <v>10630</v>
      </c>
      <c r="AU3091" t="s">
        <v>10631</v>
      </c>
      <c r="AV3091" t="s">
        <v>1989</v>
      </c>
    </row>
    <row r="3092" spans="46:48">
      <c r="AT3092" t="s">
        <v>10632</v>
      </c>
      <c r="AU3092" t="s">
        <v>10633</v>
      </c>
      <c r="AV3092" t="s">
        <v>1989</v>
      </c>
    </row>
    <row r="3093" spans="46:48">
      <c r="AT3093" t="s">
        <v>10634</v>
      </c>
      <c r="AU3093" t="s">
        <v>10635</v>
      </c>
      <c r="AV3093" t="s">
        <v>1989</v>
      </c>
    </row>
    <row r="3094" spans="46:48">
      <c r="AT3094" t="s">
        <v>10636</v>
      </c>
      <c r="AU3094" t="s">
        <v>10637</v>
      </c>
      <c r="AV3094" t="s">
        <v>1989</v>
      </c>
    </row>
    <row r="3095" spans="46:48">
      <c r="AT3095" t="s">
        <v>10638</v>
      </c>
      <c r="AU3095" t="s">
        <v>10639</v>
      </c>
      <c r="AV3095" t="s">
        <v>1989</v>
      </c>
    </row>
    <row r="3096" spans="46:48">
      <c r="AT3096" t="s">
        <v>10640</v>
      </c>
      <c r="AU3096" t="s">
        <v>10641</v>
      </c>
      <c r="AV3096" t="s">
        <v>1989</v>
      </c>
    </row>
    <row r="3097" spans="46:48">
      <c r="AT3097" t="s">
        <v>10642</v>
      </c>
      <c r="AU3097" t="s">
        <v>10643</v>
      </c>
      <c r="AV3097" t="s">
        <v>1989</v>
      </c>
    </row>
    <row r="3098" spans="46:48">
      <c r="AT3098" t="s">
        <v>10644</v>
      </c>
      <c r="AU3098" t="s">
        <v>10645</v>
      </c>
      <c r="AV3098" t="s">
        <v>1989</v>
      </c>
    </row>
    <row r="3099" spans="46:48">
      <c r="AT3099" t="s">
        <v>10646</v>
      </c>
      <c r="AU3099" t="s">
        <v>10647</v>
      </c>
      <c r="AV3099" t="s">
        <v>1989</v>
      </c>
    </row>
    <row r="3100" spans="46:48">
      <c r="AT3100" t="s">
        <v>10648</v>
      </c>
      <c r="AU3100" t="s">
        <v>10649</v>
      </c>
      <c r="AV3100" t="s">
        <v>1989</v>
      </c>
    </row>
    <row r="3101" spans="46:48">
      <c r="AT3101" t="s">
        <v>10650</v>
      </c>
      <c r="AU3101" t="s">
        <v>10651</v>
      </c>
      <c r="AV3101" t="s">
        <v>1989</v>
      </c>
    </row>
    <row r="3102" spans="46:48">
      <c r="AT3102" t="s">
        <v>10652</v>
      </c>
      <c r="AU3102" t="s">
        <v>10653</v>
      </c>
      <c r="AV3102" t="s">
        <v>1989</v>
      </c>
    </row>
    <row r="3103" spans="46:48">
      <c r="AT3103" t="s">
        <v>10654</v>
      </c>
      <c r="AU3103" t="s">
        <v>10655</v>
      </c>
      <c r="AV3103" t="s">
        <v>1989</v>
      </c>
    </row>
    <row r="3104" spans="46:48">
      <c r="AT3104" t="s">
        <v>4154</v>
      </c>
      <c r="AU3104" t="s">
        <v>1989</v>
      </c>
      <c r="AV3104" t="s">
        <v>1989</v>
      </c>
    </row>
    <row r="3105" spans="46:48">
      <c r="AT3105" t="s">
        <v>10656</v>
      </c>
      <c r="AU3105" t="s">
        <v>10657</v>
      </c>
      <c r="AV3105" t="s">
        <v>1990</v>
      </c>
    </row>
    <row r="3106" spans="46:48">
      <c r="AT3106" t="s">
        <v>10658</v>
      </c>
      <c r="AU3106" t="s">
        <v>10659</v>
      </c>
      <c r="AV3106" t="s">
        <v>1990</v>
      </c>
    </row>
    <row r="3107" spans="46:48">
      <c r="AT3107" t="s">
        <v>10660</v>
      </c>
      <c r="AU3107" t="s">
        <v>10661</v>
      </c>
      <c r="AV3107" t="s">
        <v>1990</v>
      </c>
    </row>
    <row r="3108" spans="46:48">
      <c r="AT3108" t="s">
        <v>10662</v>
      </c>
      <c r="AU3108" t="s">
        <v>10663</v>
      </c>
      <c r="AV3108" t="s">
        <v>1990</v>
      </c>
    </row>
    <row r="3109" spans="46:48">
      <c r="AT3109" t="s">
        <v>10664</v>
      </c>
      <c r="AU3109" t="s">
        <v>10665</v>
      </c>
      <c r="AV3109" t="s">
        <v>1990</v>
      </c>
    </row>
    <row r="3110" spans="46:48">
      <c r="AT3110" t="s">
        <v>10666</v>
      </c>
      <c r="AU3110" t="s">
        <v>10667</v>
      </c>
      <c r="AV3110" t="s">
        <v>1990</v>
      </c>
    </row>
    <row r="3111" spans="46:48">
      <c r="AT3111" t="s">
        <v>10668</v>
      </c>
      <c r="AU3111" t="s">
        <v>10669</v>
      </c>
      <c r="AV3111" t="s">
        <v>1990</v>
      </c>
    </row>
    <row r="3112" spans="46:48">
      <c r="AT3112" t="s">
        <v>10670</v>
      </c>
      <c r="AU3112" t="s">
        <v>10671</v>
      </c>
      <c r="AV3112" t="s">
        <v>1990</v>
      </c>
    </row>
    <row r="3113" spans="46:48">
      <c r="AT3113" t="s">
        <v>10672</v>
      </c>
      <c r="AU3113" t="s">
        <v>10673</v>
      </c>
      <c r="AV3113" t="s">
        <v>1990</v>
      </c>
    </row>
    <row r="3114" spans="46:48">
      <c r="AT3114" t="s">
        <v>10674</v>
      </c>
      <c r="AU3114" t="s">
        <v>10675</v>
      </c>
      <c r="AV3114" t="s">
        <v>1990</v>
      </c>
    </row>
    <row r="3115" spans="46:48">
      <c r="AT3115" t="s">
        <v>10676</v>
      </c>
      <c r="AU3115" t="s">
        <v>10677</v>
      </c>
      <c r="AV3115" t="s">
        <v>1990</v>
      </c>
    </row>
    <row r="3116" spans="46:48">
      <c r="AT3116" t="s">
        <v>10678</v>
      </c>
      <c r="AU3116" t="s">
        <v>10679</v>
      </c>
      <c r="AV3116" t="s">
        <v>1990</v>
      </c>
    </row>
    <row r="3117" spans="46:48">
      <c r="AT3117" t="s">
        <v>10680</v>
      </c>
      <c r="AU3117" t="s">
        <v>10681</v>
      </c>
      <c r="AV3117" t="s">
        <v>1990</v>
      </c>
    </row>
    <row r="3118" spans="46:48">
      <c r="AT3118" t="s">
        <v>10682</v>
      </c>
      <c r="AU3118" t="s">
        <v>10683</v>
      </c>
      <c r="AV3118" t="s">
        <v>1990</v>
      </c>
    </row>
    <row r="3119" spans="46:48">
      <c r="AT3119" t="s">
        <v>4161</v>
      </c>
      <c r="AU3119" t="s">
        <v>1990</v>
      </c>
      <c r="AV3119" t="s">
        <v>1990</v>
      </c>
    </row>
    <row r="3120" spans="46:48">
      <c r="AT3120" t="s">
        <v>10684</v>
      </c>
      <c r="AU3120" t="s">
        <v>10685</v>
      </c>
      <c r="AV3120" t="s">
        <v>1991</v>
      </c>
    </row>
    <row r="3121" spans="46:48">
      <c r="AT3121" t="s">
        <v>10686</v>
      </c>
      <c r="AU3121" t="s">
        <v>10687</v>
      </c>
      <c r="AV3121" t="s">
        <v>1991</v>
      </c>
    </row>
    <row r="3122" spans="46:48">
      <c r="AT3122" t="s">
        <v>10688</v>
      </c>
      <c r="AU3122" t="s">
        <v>10689</v>
      </c>
      <c r="AV3122" t="s">
        <v>1991</v>
      </c>
    </row>
    <row r="3123" spans="46:48">
      <c r="AT3123" t="s">
        <v>10690</v>
      </c>
      <c r="AU3123" t="s">
        <v>10691</v>
      </c>
      <c r="AV3123" t="s">
        <v>1991</v>
      </c>
    </row>
    <row r="3124" spans="46:48">
      <c r="AT3124" t="s">
        <v>10692</v>
      </c>
      <c r="AU3124" t="s">
        <v>10685</v>
      </c>
      <c r="AV3124" t="s">
        <v>1991</v>
      </c>
    </row>
    <row r="3125" spans="46:48">
      <c r="AT3125" t="s">
        <v>10693</v>
      </c>
      <c r="AU3125" t="s">
        <v>10687</v>
      </c>
      <c r="AV3125" t="s">
        <v>1991</v>
      </c>
    </row>
    <row r="3126" spans="46:48">
      <c r="AT3126" t="s">
        <v>10694</v>
      </c>
      <c r="AU3126" t="s">
        <v>10695</v>
      </c>
      <c r="AV3126" t="s">
        <v>1991</v>
      </c>
    </row>
    <row r="3127" spans="46:48">
      <c r="AT3127" t="s">
        <v>10696</v>
      </c>
      <c r="AU3127" t="s">
        <v>10697</v>
      </c>
      <c r="AV3127" t="s">
        <v>1991</v>
      </c>
    </row>
    <row r="3128" spans="46:48">
      <c r="AT3128" t="s">
        <v>10698</v>
      </c>
      <c r="AU3128" t="s">
        <v>10699</v>
      </c>
      <c r="AV3128" t="s">
        <v>1991</v>
      </c>
    </row>
    <row r="3129" spans="46:48">
      <c r="AT3129" t="s">
        <v>10700</v>
      </c>
      <c r="AU3129" t="s">
        <v>10701</v>
      </c>
      <c r="AV3129" t="s">
        <v>1991</v>
      </c>
    </row>
    <row r="3130" spans="46:48">
      <c r="AT3130" t="s">
        <v>10702</v>
      </c>
      <c r="AU3130" t="s">
        <v>10703</v>
      </c>
      <c r="AV3130" t="s">
        <v>1991</v>
      </c>
    </row>
    <row r="3131" spans="46:48">
      <c r="AT3131" t="s">
        <v>10704</v>
      </c>
      <c r="AU3131" t="s">
        <v>10705</v>
      </c>
      <c r="AV3131" t="s">
        <v>1991</v>
      </c>
    </row>
    <row r="3132" spans="46:48">
      <c r="AT3132" t="s">
        <v>10706</v>
      </c>
      <c r="AU3132" t="s">
        <v>10707</v>
      </c>
      <c r="AV3132" t="s">
        <v>1991</v>
      </c>
    </row>
    <row r="3133" spans="46:48">
      <c r="AT3133" t="s">
        <v>10708</v>
      </c>
      <c r="AU3133" t="s">
        <v>10709</v>
      </c>
      <c r="AV3133" t="s">
        <v>1991</v>
      </c>
    </row>
    <row r="3134" spans="46:48">
      <c r="AT3134" t="s">
        <v>10710</v>
      </c>
      <c r="AU3134" t="s">
        <v>10711</v>
      </c>
      <c r="AV3134" t="s">
        <v>1991</v>
      </c>
    </row>
    <row r="3135" spans="46:48">
      <c r="AT3135" t="s">
        <v>10712</v>
      </c>
      <c r="AU3135" t="s">
        <v>10713</v>
      </c>
      <c r="AV3135" t="s">
        <v>1991</v>
      </c>
    </row>
    <row r="3136" spans="46:48">
      <c r="AT3136" t="s">
        <v>10714</v>
      </c>
      <c r="AU3136" t="s">
        <v>10715</v>
      </c>
      <c r="AV3136" t="s">
        <v>1991</v>
      </c>
    </row>
    <row r="3137" spans="46:48">
      <c r="AT3137" t="s">
        <v>10716</v>
      </c>
      <c r="AU3137" t="s">
        <v>10717</v>
      </c>
      <c r="AV3137" t="s">
        <v>1991</v>
      </c>
    </row>
    <row r="3138" spans="46:48">
      <c r="AT3138" t="s">
        <v>10718</v>
      </c>
      <c r="AU3138" t="s">
        <v>10719</v>
      </c>
      <c r="AV3138" t="s">
        <v>1991</v>
      </c>
    </row>
    <row r="3139" spans="46:48">
      <c r="AT3139" t="s">
        <v>10720</v>
      </c>
      <c r="AU3139" t="s">
        <v>10721</v>
      </c>
      <c r="AV3139" t="s">
        <v>1991</v>
      </c>
    </row>
    <row r="3140" spans="46:48">
      <c r="AT3140" t="s">
        <v>10722</v>
      </c>
      <c r="AU3140" t="s">
        <v>10723</v>
      </c>
      <c r="AV3140" t="s">
        <v>1991</v>
      </c>
    </row>
    <row r="3141" spans="46:48">
      <c r="AT3141" t="s">
        <v>10724</v>
      </c>
      <c r="AU3141" t="s">
        <v>10725</v>
      </c>
      <c r="AV3141" t="s">
        <v>1991</v>
      </c>
    </row>
    <row r="3142" spans="46:48">
      <c r="AT3142" t="s">
        <v>4169</v>
      </c>
      <c r="AU3142" t="s">
        <v>1991</v>
      </c>
      <c r="AV3142" t="s">
        <v>1991</v>
      </c>
    </row>
    <row r="3143" spans="46:48">
      <c r="AT3143" t="s">
        <v>10726</v>
      </c>
      <c r="AU3143" t="s">
        <v>10727</v>
      </c>
      <c r="AV3143" t="s">
        <v>1992</v>
      </c>
    </row>
    <row r="3144" spans="46:48">
      <c r="AT3144" t="s">
        <v>10728</v>
      </c>
      <c r="AU3144" t="s">
        <v>10729</v>
      </c>
      <c r="AV3144" t="s">
        <v>1992</v>
      </c>
    </row>
    <row r="3145" spans="46:48">
      <c r="AT3145" t="s">
        <v>10730</v>
      </c>
      <c r="AU3145" t="s">
        <v>10731</v>
      </c>
      <c r="AV3145" t="s">
        <v>1992</v>
      </c>
    </row>
    <row r="3146" spans="46:48">
      <c r="AT3146" t="s">
        <v>10732</v>
      </c>
      <c r="AU3146" t="s">
        <v>10733</v>
      </c>
      <c r="AV3146" t="s">
        <v>1992</v>
      </c>
    </row>
    <row r="3147" spans="46:48">
      <c r="AT3147" t="s">
        <v>10734</v>
      </c>
      <c r="AU3147" t="s">
        <v>10735</v>
      </c>
      <c r="AV3147" t="s">
        <v>1992</v>
      </c>
    </row>
    <row r="3148" spans="46:48">
      <c r="AT3148" t="s">
        <v>10736</v>
      </c>
      <c r="AU3148" t="s">
        <v>10737</v>
      </c>
      <c r="AV3148" t="s">
        <v>1993</v>
      </c>
    </row>
    <row r="3149" spans="46:48">
      <c r="AT3149" t="s">
        <v>10738</v>
      </c>
      <c r="AU3149" t="s">
        <v>10739</v>
      </c>
      <c r="AV3149" t="s">
        <v>1993</v>
      </c>
    </row>
    <row r="3150" spans="46:48">
      <c r="AT3150" t="s">
        <v>10740</v>
      </c>
      <c r="AU3150" t="s">
        <v>10741</v>
      </c>
      <c r="AV3150" t="s">
        <v>1993</v>
      </c>
    </row>
    <row r="3151" spans="46:48">
      <c r="AT3151" t="s">
        <v>10742</v>
      </c>
      <c r="AU3151" t="s">
        <v>10743</v>
      </c>
      <c r="AV3151" t="s">
        <v>1993</v>
      </c>
    </row>
    <row r="3152" spans="46:48">
      <c r="AT3152" t="s">
        <v>10744</v>
      </c>
      <c r="AU3152" t="s">
        <v>10745</v>
      </c>
      <c r="AV3152" t="s">
        <v>1993</v>
      </c>
    </row>
    <row r="3153" spans="46:48">
      <c r="AT3153" t="s">
        <v>10746</v>
      </c>
      <c r="AU3153" t="s">
        <v>10747</v>
      </c>
      <c r="AV3153" t="s">
        <v>1993</v>
      </c>
    </row>
    <row r="3154" spans="46:48">
      <c r="AT3154" t="s">
        <v>10748</v>
      </c>
      <c r="AU3154" t="s">
        <v>10749</v>
      </c>
      <c r="AV3154" t="s">
        <v>1993</v>
      </c>
    </row>
    <row r="3155" spans="46:48">
      <c r="AT3155" t="s">
        <v>10750</v>
      </c>
      <c r="AU3155" t="s">
        <v>10751</v>
      </c>
      <c r="AV3155" t="s">
        <v>1993</v>
      </c>
    </row>
    <row r="3156" spans="46:48">
      <c r="AT3156" t="s">
        <v>10752</v>
      </c>
      <c r="AU3156" t="s">
        <v>10753</v>
      </c>
      <c r="AV3156" t="s">
        <v>1993</v>
      </c>
    </row>
    <row r="3157" spans="46:48">
      <c r="AT3157" t="s">
        <v>10754</v>
      </c>
      <c r="AU3157" t="s">
        <v>10755</v>
      </c>
      <c r="AV3157" t="s">
        <v>1993</v>
      </c>
    </row>
    <row r="3158" spans="46:48">
      <c r="AT3158" t="s">
        <v>10756</v>
      </c>
      <c r="AU3158" t="s">
        <v>10757</v>
      </c>
      <c r="AV3158" t="s">
        <v>1993</v>
      </c>
    </row>
    <row r="3159" spans="46:48">
      <c r="AT3159" t="s">
        <v>10758</v>
      </c>
      <c r="AU3159" t="s">
        <v>10759</v>
      </c>
      <c r="AV3159" t="s">
        <v>1993</v>
      </c>
    </row>
    <row r="3160" spans="46:48">
      <c r="AT3160" t="s">
        <v>10760</v>
      </c>
      <c r="AU3160" t="s">
        <v>10761</v>
      </c>
      <c r="AV3160" t="s">
        <v>1993</v>
      </c>
    </row>
    <row r="3161" spans="46:48">
      <c r="AT3161" t="s">
        <v>10762</v>
      </c>
      <c r="AU3161" t="s">
        <v>10763</v>
      </c>
      <c r="AV3161" t="s">
        <v>1993</v>
      </c>
    </row>
    <row r="3162" spans="46:48">
      <c r="AT3162" t="s">
        <v>10764</v>
      </c>
      <c r="AU3162" t="s">
        <v>10765</v>
      </c>
      <c r="AV3162" t="s">
        <v>1993</v>
      </c>
    </row>
    <row r="3163" spans="46:48">
      <c r="AT3163" t="s">
        <v>10766</v>
      </c>
      <c r="AU3163" t="s">
        <v>10767</v>
      </c>
      <c r="AV3163" t="s">
        <v>1993</v>
      </c>
    </row>
    <row r="3164" spans="46:48">
      <c r="AT3164" t="s">
        <v>10768</v>
      </c>
      <c r="AU3164" t="s">
        <v>10769</v>
      </c>
      <c r="AV3164" t="s">
        <v>1993</v>
      </c>
    </row>
    <row r="3165" spans="46:48">
      <c r="AT3165" t="s">
        <v>10770</v>
      </c>
      <c r="AU3165" t="s">
        <v>10771</v>
      </c>
      <c r="AV3165" t="s">
        <v>1993</v>
      </c>
    </row>
    <row r="3166" spans="46:48">
      <c r="AT3166" t="s">
        <v>10772</v>
      </c>
      <c r="AU3166" t="s">
        <v>10773</v>
      </c>
      <c r="AV3166" t="s">
        <v>1993</v>
      </c>
    </row>
    <row r="3167" spans="46:48">
      <c r="AT3167" t="s">
        <v>10774</v>
      </c>
      <c r="AU3167" t="s">
        <v>10775</v>
      </c>
      <c r="AV3167" t="s">
        <v>1993</v>
      </c>
    </row>
    <row r="3168" spans="46:48">
      <c r="AT3168" t="s">
        <v>10776</v>
      </c>
      <c r="AU3168" t="s">
        <v>10777</v>
      </c>
      <c r="AV3168" t="s">
        <v>1993</v>
      </c>
    </row>
    <row r="3169" spans="46:48">
      <c r="AT3169" t="s">
        <v>10778</v>
      </c>
      <c r="AU3169" t="s">
        <v>10779</v>
      </c>
      <c r="AV3169" t="s">
        <v>1993</v>
      </c>
    </row>
    <row r="3170" spans="46:48">
      <c r="AT3170" t="s">
        <v>10780</v>
      </c>
      <c r="AU3170" t="s">
        <v>10781</v>
      </c>
      <c r="AV3170" t="s">
        <v>1993</v>
      </c>
    </row>
    <row r="3171" spans="46:48">
      <c r="AT3171" t="s">
        <v>10782</v>
      </c>
      <c r="AU3171" t="s">
        <v>10783</v>
      </c>
      <c r="AV3171" t="s">
        <v>1993</v>
      </c>
    </row>
    <row r="3172" spans="46:48">
      <c r="AT3172" t="s">
        <v>10784</v>
      </c>
      <c r="AU3172" t="s">
        <v>10785</v>
      </c>
      <c r="AV3172" t="s">
        <v>1993</v>
      </c>
    </row>
    <row r="3173" spans="46:48">
      <c r="AT3173" t="s">
        <v>10786</v>
      </c>
      <c r="AU3173" t="s">
        <v>10787</v>
      </c>
      <c r="AV3173" t="s">
        <v>1993</v>
      </c>
    </row>
    <row r="3174" spans="46:48">
      <c r="AT3174" t="s">
        <v>10788</v>
      </c>
      <c r="AU3174" t="s">
        <v>10789</v>
      </c>
      <c r="AV3174" t="s">
        <v>1993</v>
      </c>
    </row>
    <row r="3175" spans="46:48">
      <c r="AT3175" t="s">
        <v>10790</v>
      </c>
      <c r="AU3175" t="s">
        <v>10791</v>
      </c>
      <c r="AV3175" t="s">
        <v>1993</v>
      </c>
    </row>
    <row r="3176" spans="46:48">
      <c r="AT3176" t="s">
        <v>10792</v>
      </c>
      <c r="AU3176" t="s">
        <v>10793</v>
      </c>
      <c r="AV3176" t="s">
        <v>1993</v>
      </c>
    </row>
    <row r="3177" spans="46:48">
      <c r="AT3177" t="s">
        <v>10794</v>
      </c>
      <c r="AU3177" t="s">
        <v>10795</v>
      </c>
      <c r="AV3177" t="s">
        <v>1993</v>
      </c>
    </row>
    <row r="3178" spans="46:48">
      <c r="AT3178" t="s">
        <v>10796</v>
      </c>
      <c r="AU3178" t="s">
        <v>10797</v>
      </c>
      <c r="AV3178" t="s">
        <v>1993</v>
      </c>
    </row>
    <row r="3179" spans="46:48">
      <c r="AT3179" t="s">
        <v>4184</v>
      </c>
      <c r="AU3179" t="s">
        <v>1993</v>
      </c>
      <c r="AV3179" t="s">
        <v>1993</v>
      </c>
    </row>
    <row r="3180" spans="46:48">
      <c r="AT3180" t="s">
        <v>10798</v>
      </c>
      <c r="AU3180" t="s">
        <v>10799</v>
      </c>
      <c r="AV3180" t="s">
        <v>1994</v>
      </c>
    </row>
    <row r="3181" spans="46:48">
      <c r="AT3181" t="s">
        <v>10800</v>
      </c>
      <c r="AU3181" t="s">
        <v>10801</v>
      </c>
      <c r="AV3181" t="s">
        <v>1994</v>
      </c>
    </row>
    <row r="3182" spans="46:48">
      <c r="AT3182" t="s">
        <v>10802</v>
      </c>
      <c r="AU3182" t="s">
        <v>10803</v>
      </c>
      <c r="AV3182" t="s">
        <v>1994</v>
      </c>
    </row>
    <row r="3183" spans="46:48">
      <c r="AT3183" t="s">
        <v>10804</v>
      </c>
      <c r="AU3183" t="s">
        <v>10805</v>
      </c>
      <c r="AV3183" t="s">
        <v>1994</v>
      </c>
    </row>
    <row r="3184" spans="46:48">
      <c r="AT3184" t="s">
        <v>10806</v>
      </c>
      <c r="AU3184" t="s">
        <v>10807</v>
      </c>
      <c r="AV3184" t="s">
        <v>1994</v>
      </c>
    </row>
    <row r="3185" spans="46:48">
      <c r="AT3185" t="s">
        <v>10808</v>
      </c>
      <c r="AU3185" t="s">
        <v>10809</v>
      </c>
      <c r="AV3185" t="s">
        <v>1994</v>
      </c>
    </row>
    <row r="3186" spans="46:48">
      <c r="AT3186" t="s">
        <v>10810</v>
      </c>
      <c r="AU3186" t="s">
        <v>10811</v>
      </c>
      <c r="AV3186" t="s">
        <v>1994</v>
      </c>
    </row>
    <row r="3187" spans="46:48">
      <c r="AT3187" t="s">
        <v>10812</v>
      </c>
      <c r="AU3187" t="s">
        <v>10813</v>
      </c>
      <c r="AV3187" t="s">
        <v>1994</v>
      </c>
    </row>
    <row r="3188" spans="46:48">
      <c r="AT3188" t="s">
        <v>10814</v>
      </c>
      <c r="AU3188" t="s">
        <v>10815</v>
      </c>
      <c r="AV3188" t="s">
        <v>1994</v>
      </c>
    </row>
    <row r="3189" spans="46:48">
      <c r="AT3189" t="s">
        <v>10816</v>
      </c>
      <c r="AU3189" t="s">
        <v>10817</v>
      </c>
      <c r="AV3189" t="s">
        <v>1994</v>
      </c>
    </row>
    <row r="3190" spans="46:48">
      <c r="AT3190" t="s">
        <v>10818</v>
      </c>
      <c r="AU3190" t="s">
        <v>10819</v>
      </c>
      <c r="AV3190" t="s">
        <v>1994</v>
      </c>
    </row>
    <row r="3191" spans="46:48">
      <c r="AT3191" t="s">
        <v>10820</v>
      </c>
      <c r="AU3191" t="s">
        <v>10821</v>
      </c>
      <c r="AV3191" t="s">
        <v>1994</v>
      </c>
    </row>
    <row r="3192" spans="46:48">
      <c r="AT3192" t="s">
        <v>10822</v>
      </c>
      <c r="AU3192" t="s">
        <v>10823</v>
      </c>
      <c r="AV3192" t="s">
        <v>1994</v>
      </c>
    </row>
    <row r="3193" spans="46:48">
      <c r="AT3193" t="s">
        <v>10824</v>
      </c>
      <c r="AU3193" t="s">
        <v>10825</v>
      </c>
      <c r="AV3193" t="s">
        <v>1994</v>
      </c>
    </row>
    <row r="3194" spans="46:48">
      <c r="AT3194" t="s">
        <v>10826</v>
      </c>
      <c r="AU3194" t="s">
        <v>10827</v>
      </c>
      <c r="AV3194" t="s">
        <v>1994</v>
      </c>
    </row>
    <row r="3195" spans="46:48">
      <c r="AT3195" t="s">
        <v>10828</v>
      </c>
      <c r="AU3195" t="s">
        <v>10829</v>
      </c>
      <c r="AV3195" t="s">
        <v>1994</v>
      </c>
    </row>
    <row r="3196" spans="46:48">
      <c r="AT3196" t="s">
        <v>10830</v>
      </c>
      <c r="AU3196" t="s">
        <v>10831</v>
      </c>
      <c r="AV3196" t="s">
        <v>1994</v>
      </c>
    </row>
    <row r="3197" spans="46:48">
      <c r="AT3197" t="s">
        <v>10832</v>
      </c>
      <c r="AU3197" t="s">
        <v>10833</v>
      </c>
      <c r="AV3197" t="s">
        <v>1994</v>
      </c>
    </row>
    <row r="3198" spans="46:48">
      <c r="AT3198" t="s">
        <v>10834</v>
      </c>
      <c r="AU3198" t="s">
        <v>10835</v>
      </c>
      <c r="AV3198" t="s">
        <v>1994</v>
      </c>
    </row>
    <row r="3199" spans="46:48">
      <c r="AT3199" t="s">
        <v>10836</v>
      </c>
      <c r="AU3199" t="s">
        <v>10837</v>
      </c>
      <c r="AV3199" t="s">
        <v>1994</v>
      </c>
    </row>
    <row r="3200" spans="46:48">
      <c r="AT3200" t="s">
        <v>10838</v>
      </c>
      <c r="AU3200" t="s">
        <v>10839</v>
      </c>
      <c r="AV3200" t="s">
        <v>1994</v>
      </c>
    </row>
    <row r="3201" spans="46:48">
      <c r="AT3201" t="s">
        <v>10840</v>
      </c>
      <c r="AU3201" t="s">
        <v>10841</v>
      </c>
      <c r="AV3201" t="s">
        <v>1994</v>
      </c>
    </row>
    <row r="3202" spans="46:48">
      <c r="AT3202" t="s">
        <v>10842</v>
      </c>
      <c r="AU3202" t="s">
        <v>10843</v>
      </c>
      <c r="AV3202" t="s">
        <v>1994</v>
      </c>
    </row>
    <row r="3203" spans="46:48">
      <c r="AT3203" t="s">
        <v>10844</v>
      </c>
      <c r="AU3203" t="s">
        <v>10845</v>
      </c>
      <c r="AV3203" t="s">
        <v>1994</v>
      </c>
    </row>
    <row r="3204" spans="46:48">
      <c r="AT3204" t="s">
        <v>10846</v>
      </c>
      <c r="AU3204" t="s">
        <v>10847</v>
      </c>
      <c r="AV3204" t="s">
        <v>1994</v>
      </c>
    </row>
    <row r="3205" spans="46:48">
      <c r="AT3205" t="s">
        <v>10848</v>
      </c>
      <c r="AU3205" t="s">
        <v>10849</v>
      </c>
      <c r="AV3205" t="s">
        <v>1994</v>
      </c>
    </row>
    <row r="3206" spans="46:48">
      <c r="AT3206" t="s">
        <v>10850</v>
      </c>
      <c r="AU3206" t="s">
        <v>10851</v>
      </c>
      <c r="AV3206" t="s">
        <v>1994</v>
      </c>
    </row>
    <row r="3207" spans="46:48">
      <c r="AT3207" t="s">
        <v>10852</v>
      </c>
      <c r="AU3207" t="s">
        <v>10853</v>
      </c>
      <c r="AV3207" t="s">
        <v>1994</v>
      </c>
    </row>
    <row r="3208" spans="46:48">
      <c r="AT3208" t="s">
        <v>10854</v>
      </c>
      <c r="AU3208" t="s">
        <v>10855</v>
      </c>
      <c r="AV3208" t="s">
        <v>1994</v>
      </c>
    </row>
    <row r="3209" spans="46:48">
      <c r="AT3209" t="s">
        <v>10856</v>
      </c>
      <c r="AU3209" t="s">
        <v>10857</v>
      </c>
      <c r="AV3209" t="s">
        <v>1994</v>
      </c>
    </row>
    <row r="3210" spans="46:48">
      <c r="AT3210" t="s">
        <v>10858</v>
      </c>
      <c r="AU3210" t="s">
        <v>10859</v>
      </c>
      <c r="AV3210" t="s">
        <v>1994</v>
      </c>
    </row>
    <row r="3211" spans="46:48">
      <c r="AT3211" t="s">
        <v>10860</v>
      </c>
      <c r="AU3211" t="s">
        <v>10861</v>
      </c>
      <c r="AV3211" t="s">
        <v>1994</v>
      </c>
    </row>
    <row r="3212" spans="46:48">
      <c r="AT3212" t="s">
        <v>10862</v>
      </c>
      <c r="AU3212" t="s">
        <v>10863</v>
      </c>
      <c r="AV3212" t="s">
        <v>1994</v>
      </c>
    </row>
    <row r="3213" spans="46:48">
      <c r="AT3213" t="s">
        <v>10864</v>
      </c>
      <c r="AU3213" t="s">
        <v>10865</v>
      </c>
      <c r="AV3213" t="s">
        <v>1994</v>
      </c>
    </row>
    <row r="3214" spans="46:48">
      <c r="AT3214" t="s">
        <v>10866</v>
      </c>
      <c r="AU3214" t="s">
        <v>10867</v>
      </c>
      <c r="AV3214" t="s">
        <v>1994</v>
      </c>
    </row>
    <row r="3215" spans="46:48">
      <c r="AT3215" t="s">
        <v>10868</v>
      </c>
      <c r="AU3215" t="s">
        <v>10869</v>
      </c>
      <c r="AV3215" t="s">
        <v>1994</v>
      </c>
    </row>
    <row r="3216" spans="46:48">
      <c r="AT3216" t="s">
        <v>10870</v>
      </c>
      <c r="AU3216" t="s">
        <v>10871</v>
      </c>
      <c r="AV3216" t="s">
        <v>1994</v>
      </c>
    </row>
    <row r="3217" spans="46:48">
      <c r="AT3217" t="s">
        <v>10872</v>
      </c>
      <c r="AU3217" t="s">
        <v>10873</v>
      </c>
      <c r="AV3217" t="s">
        <v>1994</v>
      </c>
    </row>
    <row r="3218" spans="46:48">
      <c r="AT3218" t="s">
        <v>10874</v>
      </c>
      <c r="AU3218" t="s">
        <v>10875</v>
      </c>
      <c r="AV3218" t="s">
        <v>1994</v>
      </c>
    </row>
    <row r="3219" spans="46:48">
      <c r="AT3219" t="s">
        <v>10876</v>
      </c>
      <c r="AU3219" t="s">
        <v>10877</v>
      </c>
      <c r="AV3219" t="s">
        <v>1994</v>
      </c>
    </row>
    <row r="3220" spans="46:48">
      <c r="AT3220" t="s">
        <v>10878</v>
      </c>
      <c r="AU3220" t="s">
        <v>10879</v>
      </c>
      <c r="AV3220" t="s">
        <v>1994</v>
      </c>
    </row>
    <row r="3221" spans="46:48">
      <c r="AT3221" t="s">
        <v>10880</v>
      </c>
      <c r="AU3221" t="s">
        <v>10881</v>
      </c>
      <c r="AV3221" t="s">
        <v>1994</v>
      </c>
    </row>
    <row r="3222" spans="46:48">
      <c r="AT3222" t="s">
        <v>10882</v>
      </c>
      <c r="AU3222" t="s">
        <v>10883</v>
      </c>
      <c r="AV3222" t="s">
        <v>1994</v>
      </c>
    </row>
    <row r="3223" spans="46:48">
      <c r="AT3223" t="s">
        <v>10884</v>
      </c>
      <c r="AU3223" t="s">
        <v>10885</v>
      </c>
      <c r="AV3223" t="s">
        <v>1994</v>
      </c>
    </row>
    <row r="3224" spans="46:48">
      <c r="AT3224" t="s">
        <v>10886</v>
      </c>
      <c r="AU3224" t="s">
        <v>10887</v>
      </c>
      <c r="AV3224" t="s">
        <v>1994</v>
      </c>
    </row>
    <row r="3225" spans="46:48">
      <c r="AT3225" t="s">
        <v>10888</v>
      </c>
      <c r="AU3225" t="s">
        <v>10889</v>
      </c>
      <c r="AV3225" t="s">
        <v>1994</v>
      </c>
    </row>
    <row r="3226" spans="46:48">
      <c r="AT3226" t="s">
        <v>10890</v>
      </c>
      <c r="AU3226" t="s">
        <v>10891</v>
      </c>
      <c r="AV3226" t="s">
        <v>1994</v>
      </c>
    </row>
    <row r="3227" spans="46:48">
      <c r="AT3227" t="s">
        <v>10892</v>
      </c>
      <c r="AU3227" t="s">
        <v>10893</v>
      </c>
      <c r="AV3227" t="s">
        <v>1994</v>
      </c>
    </row>
    <row r="3228" spans="46:48">
      <c r="AT3228" t="s">
        <v>10894</v>
      </c>
      <c r="AU3228" t="s">
        <v>10895</v>
      </c>
      <c r="AV3228" t="s">
        <v>1994</v>
      </c>
    </row>
    <row r="3229" spans="46:48">
      <c r="AT3229" t="s">
        <v>10896</v>
      </c>
      <c r="AU3229" t="s">
        <v>10897</v>
      </c>
      <c r="AV3229" t="s">
        <v>1994</v>
      </c>
    </row>
    <row r="3230" spans="46:48">
      <c r="AT3230" t="s">
        <v>10898</v>
      </c>
      <c r="AU3230" t="s">
        <v>10899</v>
      </c>
      <c r="AV3230" t="s">
        <v>1994</v>
      </c>
    </row>
    <row r="3231" spans="46:48">
      <c r="AT3231" t="s">
        <v>10900</v>
      </c>
      <c r="AU3231" t="s">
        <v>10901</v>
      </c>
      <c r="AV3231" t="s">
        <v>1994</v>
      </c>
    </row>
    <row r="3232" spans="46:48">
      <c r="AT3232" t="s">
        <v>10902</v>
      </c>
      <c r="AU3232" t="s">
        <v>10903</v>
      </c>
      <c r="AV3232" t="s">
        <v>1994</v>
      </c>
    </row>
    <row r="3233" spans="46:48">
      <c r="AT3233" t="s">
        <v>10904</v>
      </c>
      <c r="AU3233" t="s">
        <v>10905</v>
      </c>
      <c r="AV3233" t="s">
        <v>1994</v>
      </c>
    </row>
    <row r="3234" spans="46:48">
      <c r="AT3234" t="s">
        <v>10906</v>
      </c>
      <c r="AU3234" t="s">
        <v>10907</v>
      </c>
      <c r="AV3234" t="s">
        <v>1994</v>
      </c>
    </row>
    <row r="3235" spans="46:48">
      <c r="AT3235" t="s">
        <v>10908</v>
      </c>
      <c r="AU3235" t="s">
        <v>10909</v>
      </c>
      <c r="AV3235" t="s">
        <v>1994</v>
      </c>
    </row>
    <row r="3236" spans="46:48">
      <c r="AT3236" t="s">
        <v>10910</v>
      </c>
      <c r="AU3236" t="s">
        <v>10911</v>
      </c>
      <c r="AV3236" t="s">
        <v>1994</v>
      </c>
    </row>
    <row r="3237" spans="46:48">
      <c r="AT3237" t="s">
        <v>10912</v>
      </c>
      <c r="AU3237" t="s">
        <v>10913</v>
      </c>
      <c r="AV3237" t="s">
        <v>1994</v>
      </c>
    </row>
    <row r="3238" spans="46:48">
      <c r="AT3238" t="s">
        <v>10914</v>
      </c>
      <c r="AU3238" t="s">
        <v>10915</v>
      </c>
      <c r="AV3238" t="s">
        <v>1994</v>
      </c>
    </row>
    <row r="3239" spans="46:48">
      <c r="AT3239" t="s">
        <v>10916</v>
      </c>
      <c r="AU3239" t="s">
        <v>10917</v>
      </c>
      <c r="AV3239" t="s">
        <v>1994</v>
      </c>
    </row>
    <row r="3240" spans="46:48">
      <c r="AT3240" t="s">
        <v>10918</v>
      </c>
      <c r="AU3240" t="s">
        <v>10919</v>
      </c>
      <c r="AV3240" t="s">
        <v>1994</v>
      </c>
    </row>
    <row r="3241" spans="46:48">
      <c r="AT3241" t="s">
        <v>10920</v>
      </c>
      <c r="AU3241" t="s">
        <v>10921</v>
      </c>
      <c r="AV3241" t="s">
        <v>1994</v>
      </c>
    </row>
    <row r="3242" spans="46:48">
      <c r="AT3242" t="s">
        <v>10922</v>
      </c>
      <c r="AU3242" t="s">
        <v>10923</v>
      </c>
      <c r="AV3242" t="s">
        <v>1994</v>
      </c>
    </row>
    <row r="3243" spans="46:48">
      <c r="AT3243" t="s">
        <v>10924</v>
      </c>
      <c r="AU3243" t="s">
        <v>10925</v>
      </c>
      <c r="AV3243" t="s">
        <v>1994</v>
      </c>
    </row>
    <row r="3244" spans="46:48">
      <c r="AT3244" t="s">
        <v>10926</v>
      </c>
      <c r="AU3244" t="s">
        <v>10927</v>
      </c>
      <c r="AV3244" t="s">
        <v>1994</v>
      </c>
    </row>
    <row r="3245" spans="46:48">
      <c r="AT3245" t="s">
        <v>10928</v>
      </c>
      <c r="AU3245" t="s">
        <v>10929</v>
      </c>
      <c r="AV3245" t="s">
        <v>1994</v>
      </c>
    </row>
    <row r="3246" spans="46:48">
      <c r="AT3246" t="s">
        <v>10930</v>
      </c>
      <c r="AU3246" t="s">
        <v>10931</v>
      </c>
      <c r="AV3246" t="s">
        <v>1994</v>
      </c>
    </row>
    <row r="3247" spans="46:48">
      <c r="AT3247" t="s">
        <v>10932</v>
      </c>
      <c r="AU3247" t="s">
        <v>10933</v>
      </c>
      <c r="AV3247" t="s">
        <v>1994</v>
      </c>
    </row>
    <row r="3248" spans="46:48">
      <c r="AT3248" t="s">
        <v>10934</v>
      </c>
      <c r="AU3248" t="s">
        <v>10935</v>
      </c>
      <c r="AV3248" t="s">
        <v>1994</v>
      </c>
    </row>
    <row r="3249" spans="46:48">
      <c r="AT3249" t="s">
        <v>10936</v>
      </c>
      <c r="AU3249" t="s">
        <v>10937</v>
      </c>
      <c r="AV3249" t="s">
        <v>1994</v>
      </c>
    </row>
    <row r="3250" spans="46:48">
      <c r="AT3250" t="s">
        <v>10938</v>
      </c>
      <c r="AU3250" t="s">
        <v>10939</v>
      </c>
      <c r="AV3250" t="s">
        <v>1994</v>
      </c>
    </row>
    <row r="3251" spans="46:48">
      <c r="AT3251" t="s">
        <v>10940</v>
      </c>
      <c r="AU3251" t="s">
        <v>10941</v>
      </c>
      <c r="AV3251" t="s">
        <v>1994</v>
      </c>
    </row>
    <row r="3252" spans="46:48">
      <c r="AT3252" t="s">
        <v>10942</v>
      </c>
      <c r="AU3252" t="s">
        <v>10943</v>
      </c>
      <c r="AV3252" t="s">
        <v>1994</v>
      </c>
    </row>
    <row r="3253" spans="46:48">
      <c r="AT3253" t="s">
        <v>10944</v>
      </c>
      <c r="AU3253" t="s">
        <v>10945</v>
      </c>
      <c r="AV3253" t="s">
        <v>1994</v>
      </c>
    </row>
    <row r="3254" spans="46:48">
      <c r="AT3254" t="s">
        <v>10946</v>
      </c>
      <c r="AU3254" t="s">
        <v>10947</v>
      </c>
      <c r="AV3254" t="s">
        <v>1994</v>
      </c>
    </row>
    <row r="3255" spans="46:48">
      <c r="AT3255" t="s">
        <v>10948</v>
      </c>
      <c r="AU3255" t="s">
        <v>10949</v>
      </c>
      <c r="AV3255" t="s">
        <v>1994</v>
      </c>
    </row>
    <row r="3256" spans="46:48">
      <c r="AT3256" t="s">
        <v>10950</v>
      </c>
      <c r="AU3256" t="s">
        <v>10951</v>
      </c>
      <c r="AV3256" t="s">
        <v>1994</v>
      </c>
    </row>
    <row r="3257" spans="46:48">
      <c r="AT3257" t="s">
        <v>10952</v>
      </c>
      <c r="AU3257" t="s">
        <v>10953</v>
      </c>
      <c r="AV3257" t="s">
        <v>1994</v>
      </c>
    </row>
    <row r="3258" spans="46:48">
      <c r="AT3258" t="s">
        <v>4192</v>
      </c>
      <c r="AU3258" t="s">
        <v>1994</v>
      </c>
      <c r="AV3258" t="s">
        <v>1994</v>
      </c>
    </row>
    <row r="3259" spans="46:48">
      <c r="AT3259" t="s">
        <v>10954</v>
      </c>
      <c r="AU3259" t="s">
        <v>10955</v>
      </c>
      <c r="AV3259" t="s">
        <v>1995</v>
      </c>
    </row>
    <row r="3260" spans="46:48">
      <c r="AT3260" t="s">
        <v>10956</v>
      </c>
      <c r="AU3260" t="s">
        <v>10957</v>
      </c>
      <c r="AV3260" t="s">
        <v>1995</v>
      </c>
    </row>
    <row r="3261" spans="46:48">
      <c r="AT3261" t="s">
        <v>10958</v>
      </c>
      <c r="AU3261" t="s">
        <v>10959</v>
      </c>
      <c r="AV3261" t="s">
        <v>1995</v>
      </c>
    </row>
    <row r="3262" spans="46:48">
      <c r="AT3262" t="s">
        <v>10960</v>
      </c>
      <c r="AU3262" t="s">
        <v>10961</v>
      </c>
      <c r="AV3262" t="s">
        <v>1995</v>
      </c>
    </row>
    <row r="3263" spans="46:48">
      <c r="AT3263" t="s">
        <v>10962</v>
      </c>
      <c r="AU3263" t="s">
        <v>10963</v>
      </c>
      <c r="AV3263" t="s">
        <v>1995</v>
      </c>
    </row>
    <row r="3264" spans="46:48">
      <c r="AT3264" t="s">
        <v>10964</v>
      </c>
      <c r="AU3264" t="s">
        <v>10965</v>
      </c>
      <c r="AV3264" t="s">
        <v>1995</v>
      </c>
    </row>
    <row r="3265" spans="46:48">
      <c r="AT3265" t="s">
        <v>10966</v>
      </c>
      <c r="AU3265" t="s">
        <v>10967</v>
      </c>
      <c r="AV3265" t="s">
        <v>1995</v>
      </c>
    </row>
    <row r="3266" spans="46:48">
      <c r="AT3266" t="s">
        <v>10968</v>
      </c>
      <c r="AU3266" t="s">
        <v>10969</v>
      </c>
      <c r="AV3266" t="s">
        <v>1995</v>
      </c>
    </row>
    <row r="3267" spans="46:48">
      <c r="AT3267" t="s">
        <v>10970</v>
      </c>
      <c r="AU3267" t="s">
        <v>10971</v>
      </c>
      <c r="AV3267" t="s">
        <v>1995</v>
      </c>
    </row>
    <row r="3268" spans="46:48">
      <c r="AT3268" t="s">
        <v>10972</v>
      </c>
      <c r="AU3268" t="s">
        <v>10973</v>
      </c>
      <c r="AV3268" t="s">
        <v>1995</v>
      </c>
    </row>
    <row r="3269" spans="46:48">
      <c r="AT3269" t="s">
        <v>10974</v>
      </c>
      <c r="AU3269" t="s">
        <v>10975</v>
      </c>
      <c r="AV3269" t="s">
        <v>1995</v>
      </c>
    </row>
    <row r="3270" spans="46:48">
      <c r="AT3270" t="s">
        <v>10976</v>
      </c>
      <c r="AU3270" t="s">
        <v>10977</v>
      </c>
      <c r="AV3270" t="s">
        <v>1995</v>
      </c>
    </row>
    <row r="3271" spans="46:48">
      <c r="AT3271" t="s">
        <v>10978</v>
      </c>
      <c r="AU3271" t="s">
        <v>10979</v>
      </c>
      <c r="AV3271" t="s">
        <v>1995</v>
      </c>
    </row>
    <row r="3272" spans="46:48">
      <c r="AT3272" t="s">
        <v>4199</v>
      </c>
      <c r="AU3272" t="s">
        <v>1995</v>
      </c>
      <c r="AV3272" t="s">
        <v>1995</v>
      </c>
    </row>
    <row r="3273" spans="46:48">
      <c r="AT3273" t="s">
        <v>10980</v>
      </c>
      <c r="AU3273" t="s">
        <v>10981</v>
      </c>
      <c r="AV3273" t="s">
        <v>1996</v>
      </c>
    </row>
    <row r="3274" spans="46:48">
      <c r="AT3274" t="s">
        <v>10982</v>
      </c>
      <c r="AU3274" t="s">
        <v>10983</v>
      </c>
      <c r="AV3274" t="s">
        <v>1996</v>
      </c>
    </row>
    <row r="3275" spans="46:48">
      <c r="AT3275" t="s">
        <v>10984</v>
      </c>
      <c r="AU3275" t="s">
        <v>10985</v>
      </c>
      <c r="AV3275" t="s">
        <v>1996</v>
      </c>
    </row>
    <row r="3276" spans="46:48">
      <c r="AT3276" t="s">
        <v>10986</v>
      </c>
      <c r="AU3276" t="s">
        <v>6210</v>
      </c>
      <c r="AV3276" t="s">
        <v>1996</v>
      </c>
    </row>
    <row r="3277" spans="46:48">
      <c r="AT3277" t="s">
        <v>10987</v>
      </c>
      <c r="AU3277" t="s">
        <v>6262</v>
      </c>
      <c r="AV3277" t="s">
        <v>1996</v>
      </c>
    </row>
    <row r="3278" spans="46:48">
      <c r="AT3278" t="s">
        <v>10988</v>
      </c>
      <c r="AU3278" t="s">
        <v>10989</v>
      </c>
      <c r="AV3278" t="s">
        <v>1997</v>
      </c>
    </row>
    <row r="3279" spans="46:48">
      <c r="AT3279" t="s">
        <v>10990</v>
      </c>
      <c r="AU3279" t="s">
        <v>10991</v>
      </c>
      <c r="AV3279" t="s">
        <v>1997</v>
      </c>
    </row>
    <row r="3280" spans="46:48">
      <c r="AT3280" t="s">
        <v>10992</v>
      </c>
      <c r="AU3280" t="s">
        <v>10993</v>
      </c>
      <c r="AV3280" t="s">
        <v>1997</v>
      </c>
    </row>
    <row r="3281" spans="46:48">
      <c r="AT3281" t="s">
        <v>10994</v>
      </c>
      <c r="AU3281" t="s">
        <v>10995</v>
      </c>
      <c r="AV3281" t="s">
        <v>1997</v>
      </c>
    </row>
    <row r="3282" spans="46:48">
      <c r="AT3282" t="s">
        <v>10996</v>
      </c>
      <c r="AU3282" t="s">
        <v>10997</v>
      </c>
      <c r="AV3282" t="s">
        <v>1997</v>
      </c>
    </row>
    <row r="3283" spans="46:48">
      <c r="AT3283" t="s">
        <v>4221</v>
      </c>
      <c r="AU3283" t="s">
        <v>1997</v>
      </c>
      <c r="AV3283" t="s">
        <v>1997</v>
      </c>
    </row>
    <row r="3284" spans="46:48">
      <c r="AT3284" t="s">
        <v>10998</v>
      </c>
      <c r="AU3284" t="s">
        <v>10999</v>
      </c>
      <c r="AV3284" t="s">
        <v>1998</v>
      </c>
    </row>
    <row r="3285" spans="46:48">
      <c r="AT3285" t="s">
        <v>11000</v>
      </c>
      <c r="AU3285" t="s">
        <v>11001</v>
      </c>
      <c r="AV3285" t="s">
        <v>1998</v>
      </c>
    </row>
    <row r="3286" spans="46:48">
      <c r="AT3286" t="s">
        <v>11002</v>
      </c>
      <c r="AU3286" t="s">
        <v>11003</v>
      </c>
      <c r="AV3286" t="s">
        <v>1998</v>
      </c>
    </row>
    <row r="3287" spans="46:48">
      <c r="AT3287" t="s">
        <v>11004</v>
      </c>
      <c r="AU3287" t="s">
        <v>11005</v>
      </c>
      <c r="AV3287" t="s">
        <v>1998</v>
      </c>
    </row>
    <row r="3288" spans="46:48">
      <c r="AT3288" t="s">
        <v>11006</v>
      </c>
      <c r="AU3288" t="s">
        <v>11007</v>
      </c>
      <c r="AV3288" t="s">
        <v>1998</v>
      </c>
    </row>
    <row r="3289" spans="46:48">
      <c r="AT3289" t="s">
        <v>11008</v>
      </c>
      <c r="AU3289" t="s">
        <v>11009</v>
      </c>
      <c r="AV3289" t="s">
        <v>1998</v>
      </c>
    </row>
    <row r="3290" spans="46:48">
      <c r="AT3290" t="s">
        <v>11010</v>
      </c>
      <c r="AU3290" t="s">
        <v>11011</v>
      </c>
      <c r="AV3290" t="s">
        <v>1998</v>
      </c>
    </row>
    <row r="3291" spans="46:48">
      <c r="AT3291" t="s">
        <v>11012</v>
      </c>
      <c r="AU3291" t="s">
        <v>11013</v>
      </c>
      <c r="AV3291" t="s">
        <v>1998</v>
      </c>
    </row>
    <row r="3292" spans="46:48">
      <c r="AT3292" t="s">
        <v>11014</v>
      </c>
      <c r="AU3292" t="s">
        <v>11015</v>
      </c>
      <c r="AV3292" t="s">
        <v>1998</v>
      </c>
    </row>
    <row r="3293" spans="46:48">
      <c r="AT3293" t="s">
        <v>11016</v>
      </c>
      <c r="AU3293" t="s">
        <v>11017</v>
      </c>
      <c r="AV3293" t="s">
        <v>1998</v>
      </c>
    </row>
    <row r="3294" spans="46:48">
      <c r="AT3294" t="s">
        <v>11018</v>
      </c>
      <c r="AU3294" t="s">
        <v>11019</v>
      </c>
      <c r="AV3294" t="s">
        <v>1998</v>
      </c>
    </row>
    <row r="3295" spans="46:48">
      <c r="AT3295" t="s">
        <v>11020</v>
      </c>
      <c r="AU3295" t="s">
        <v>11021</v>
      </c>
      <c r="AV3295" t="s">
        <v>1998</v>
      </c>
    </row>
    <row r="3296" spans="46:48">
      <c r="AT3296" t="s">
        <v>11022</v>
      </c>
      <c r="AU3296" t="s">
        <v>11023</v>
      </c>
      <c r="AV3296" t="s">
        <v>1998</v>
      </c>
    </row>
    <row r="3297" spans="46:48">
      <c r="AT3297" t="s">
        <v>11024</v>
      </c>
      <c r="AU3297" t="s">
        <v>11025</v>
      </c>
      <c r="AV3297" t="s">
        <v>1998</v>
      </c>
    </row>
    <row r="3298" spans="46:48">
      <c r="AT3298" t="s">
        <v>11026</v>
      </c>
      <c r="AU3298" t="s">
        <v>11027</v>
      </c>
      <c r="AV3298" t="s">
        <v>1998</v>
      </c>
    </row>
    <row r="3299" spans="46:48">
      <c r="AT3299" t="s">
        <v>4228</v>
      </c>
      <c r="AU3299" t="s">
        <v>1998</v>
      </c>
      <c r="AV3299" t="s">
        <v>1998</v>
      </c>
    </row>
    <row r="3300" spans="46:48">
      <c r="AT3300" t="s">
        <v>11028</v>
      </c>
      <c r="AU3300" t="s">
        <v>11029</v>
      </c>
      <c r="AV3300" t="s">
        <v>1999</v>
      </c>
    </row>
    <row r="3301" spans="46:48">
      <c r="AT3301" t="s">
        <v>11030</v>
      </c>
      <c r="AU3301" t="s">
        <v>11031</v>
      </c>
      <c r="AV3301" t="s">
        <v>1999</v>
      </c>
    </row>
    <row r="3302" spans="46:48">
      <c r="AT3302" t="s">
        <v>11032</v>
      </c>
      <c r="AU3302" t="s">
        <v>11033</v>
      </c>
      <c r="AV3302" t="s">
        <v>1999</v>
      </c>
    </row>
    <row r="3303" spans="46:48">
      <c r="AT3303" t="s">
        <v>11034</v>
      </c>
      <c r="AU3303" t="s">
        <v>11035</v>
      </c>
      <c r="AV3303" t="s">
        <v>1999</v>
      </c>
    </row>
    <row r="3304" spans="46:48">
      <c r="AT3304" t="s">
        <v>11036</v>
      </c>
      <c r="AU3304" t="s">
        <v>11037</v>
      </c>
      <c r="AV3304" t="s">
        <v>1999</v>
      </c>
    </row>
    <row r="3305" spans="46:48">
      <c r="AT3305" t="s">
        <v>11038</v>
      </c>
      <c r="AU3305" t="s">
        <v>11039</v>
      </c>
      <c r="AV3305" t="s">
        <v>1999</v>
      </c>
    </row>
    <row r="3306" spans="46:48">
      <c r="AT3306" t="s">
        <v>11040</v>
      </c>
      <c r="AU3306" t="s">
        <v>11041</v>
      </c>
      <c r="AV3306" t="s">
        <v>1999</v>
      </c>
    </row>
    <row r="3307" spans="46:48">
      <c r="AT3307" t="s">
        <v>11042</v>
      </c>
      <c r="AU3307" t="s">
        <v>11043</v>
      </c>
      <c r="AV3307" t="s">
        <v>1999</v>
      </c>
    </row>
    <row r="3308" spans="46:48">
      <c r="AT3308" t="s">
        <v>11044</v>
      </c>
      <c r="AU3308" t="s">
        <v>11045</v>
      </c>
      <c r="AV3308" t="s">
        <v>1999</v>
      </c>
    </row>
    <row r="3309" spans="46:48">
      <c r="AT3309" t="s">
        <v>11046</v>
      </c>
      <c r="AU3309" t="s">
        <v>11047</v>
      </c>
      <c r="AV3309" t="s">
        <v>1999</v>
      </c>
    </row>
    <row r="3310" spans="46:48">
      <c r="AT3310" t="s">
        <v>11048</v>
      </c>
      <c r="AU3310" t="s">
        <v>11049</v>
      </c>
      <c r="AV3310" t="s">
        <v>1999</v>
      </c>
    </row>
    <row r="3311" spans="46:48">
      <c r="AT3311" t="s">
        <v>11050</v>
      </c>
      <c r="AU3311" t="s">
        <v>11051</v>
      </c>
      <c r="AV3311" t="s">
        <v>1999</v>
      </c>
    </row>
    <row r="3312" spans="46:48">
      <c r="AT3312" t="s">
        <v>11052</v>
      </c>
      <c r="AU3312" t="s">
        <v>11053</v>
      </c>
      <c r="AV3312" t="s">
        <v>1999</v>
      </c>
    </row>
    <row r="3313" spans="46:48">
      <c r="AT3313" t="s">
        <v>11054</v>
      </c>
      <c r="AU3313" t="s">
        <v>11055</v>
      </c>
      <c r="AV3313" t="s">
        <v>1999</v>
      </c>
    </row>
    <row r="3314" spans="46:48">
      <c r="AT3314" t="s">
        <v>11056</v>
      </c>
      <c r="AU3314" t="s">
        <v>11057</v>
      </c>
      <c r="AV3314" t="s">
        <v>1999</v>
      </c>
    </row>
    <row r="3315" spans="46:48">
      <c r="AT3315" t="s">
        <v>11058</v>
      </c>
      <c r="AU3315" t="s">
        <v>11059</v>
      </c>
      <c r="AV3315" t="s">
        <v>1999</v>
      </c>
    </row>
    <row r="3316" spans="46:48">
      <c r="AT3316" t="s">
        <v>11060</v>
      </c>
      <c r="AU3316" t="s">
        <v>11061</v>
      </c>
      <c r="AV3316" t="s">
        <v>1999</v>
      </c>
    </row>
    <row r="3317" spans="46:48">
      <c r="AT3317" t="s">
        <v>11062</v>
      </c>
      <c r="AU3317" t="s">
        <v>11063</v>
      </c>
      <c r="AV3317" t="s">
        <v>1999</v>
      </c>
    </row>
    <row r="3318" spans="46:48">
      <c r="AT3318" t="s">
        <v>11064</v>
      </c>
      <c r="AU3318" t="s">
        <v>11065</v>
      </c>
      <c r="AV3318" t="s">
        <v>1999</v>
      </c>
    </row>
    <row r="3319" spans="46:48">
      <c r="AT3319" t="s">
        <v>11066</v>
      </c>
      <c r="AU3319" t="s">
        <v>11067</v>
      </c>
      <c r="AV3319" t="s">
        <v>1999</v>
      </c>
    </row>
    <row r="3320" spans="46:48">
      <c r="AT3320" t="s">
        <v>11068</v>
      </c>
      <c r="AU3320" t="s">
        <v>11069</v>
      </c>
      <c r="AV3320" t="s">
        <v>1999</v>
      </c>
    </row>
    <row r="3321" spans="46:48">
      <c r="AT3321" t="s">
        <v>11070</v>
      </c>
      <c r="AU3321" t="s">
        <v>11071</v>
      </c>
      <c r="AV3321" t="s">
        <v>1999</v>
      </c>
    </row>
    <row r="3322" spans="46:48">
      <c r="AT3322" t="s">
        <v>11072</v>
      </c>
      <c r="AU3322" t="s">
        <v>11073</v>
      </c>
      <c r="AV3322" t="s">
        <v>1999</v>
      </c>
    </row>
    <row r="3323" spans="46:48">
      <c r="AT3323" t="s">
        <v>11074</v>
      </c>
      <c r="AU3323" t="s">
        <v>11075</v>
      </c>
      <c r="AV3323" t="s">
        <v>1999</v>
      </c>
    </row>
    <row r="3324" spans="46:48">
      <c r="AT3324" t="s">
        <v>4236</v>
      </c>
      <c r="AU3324" t="s">
        <v>1999</v>
      </c>
      <c r="AV3324" t="s">
        <v>1999</v>
      </c>
    </row>
    <row r="3325" spans="46:48">
      <c r="AT3325" t="s">
        <v>11076</v>
      </c>
      <c r="AU3325" t="s">
        <v>11077</v>
      </c>
      <c r="AV3325" t="s">
        <v>2000</v>
      </c>
    </row>
    <row r="3326" spans="46:48">
      <c r="AT3326" t="s">
        <v>11078</v>
      </c>
      <c r="AU3326" t="s">
        <v>11079</v>
      </c>
      <c r="AV3326" t="s">
        <v>2000</v>
      </c>
    </row>
    <row r="3327" spans="46:48">
      <c r="AT3327" t="s">
        <v>11080</v>
      </c>
      <c r="AU3327" t="s">
        <v>11081</v>
      </c>
      <c r="AV3327" t="s">
        <v>2000</v>
      </c>
    </row>
    <row r="3328" spans="46:48">
      <c r="AT3328" t="s">
        <v>11082</v>
      </c>
      <c r="AU3328" t="s">
        <v>11083</v>
      </c>
      <c r="AV3328" t="s">
        <v>2000</v>
      </c>
    </row>
    <row r="3329" spans="46:48">
      <c r="AT3329" t="s">
        <v>11084</v>
      </c>
      <c r="AU3329" t="s">
        <v>11085</v>
      </c>
      <c r="AV3329" t="s">
        <v>2000</v>
      </c>
    </row>
    <row r="3330" spans="46:48">
      <c r="AT3330" t="s">
        <v>11086</v>
      </c>
      <c r="AU3330" t="s">
        <v>11087</v>
      </c>
      <c r="AV3330" t="s">
        <v>2000</v>
      </c>
    </row>
    <row r="3331" spans="46:48">
      <c r="AT3331" t="s">
        <v>11088</v>
      </c>
      <c r="AU3331" t="s">
        <v>11089</v>
      </c>
      <c r="AV3331" t="s">
        <v>2000</v>
      </c>
    </row>
    <row r="3332" spans="46:48">
      <c r="AT3332" t="s">
        <v>11090</v>
      </c>
      <c r="AU3332" t="s">
        <v>11091</v>
      </c>
      <c r="AV3332" t="s">
        <v>2000</v>
      </c>
    </row>
    <row r="3333" spans="46:48">
      <c r="AT3333" t="s">
        <v>11092</v>
      </c>
      <c r="AU3333" t="s">
        <v>11093</v>
      </c>
      <c r="AV3333" t="s">
        <v>2000</v>
      </c>
    </row>
    <row r="3334" spans="46:48">
      <c r="AT3334" t="s">
        <v>11094</v>
      </c>
      <c r="AU3334" t="s">
        <v>11095</v>
      </c>
      <c r="AV3334" t="s">
        <v>2000</v>
      </c>
    </row>
    <row r="3335" spans="46:48">
      <c r="AT3335" t="s">
        <v>11096</v>
      </c>
      <c r="AU3335" t="s">
        <v>11097</v>
      </c>
      <c r="AV3335" t="s">
        <v>2000</v>
      </c>
    </row>
    <row r="3336" spans="46:48">
      <c r="AT3336" t="s">
        <v>11098</v>
      </c>
      <c r="AU3336" t="s">
        <v>11099</v>
      </c>
      <c r="AV3336" t="s">
        <v>2000</v>
      </c>
    </row>
    <row r="3337" spans="46:48">
      <c r="AT3337" t="s">
        <v>11100</v>
      </c>
      <c r="AU3337" t="s">
        <v>11101</v>
      </c>
      <c r="AV3337" t="s">
        <v>2000</v>
      </c>
    </row>
    <row r="3338" spans="46:48">
      <c r="AT3338" t="s">
        <v>11102</v>
      </c>
      <c r="AU3338" t="s">
        <v>11103</v>
      </c>
      <c r="AV3338" t="s">
        <v>2000</v>
      </c>
    </row>
    <row r="3339" spans="46:48">
      <c r="AT3339" t="s">
        <v>11104</v>
      </c>
      <c r="AU3339" t="s">
        <v>11105</v>
      </c>
      <c r="AV3339" t="s">
        <v>2000</v>
      </c>
    </row>
    <row r="3340" spans="46:48">
      <c r="AT3340" t="s">
        <v>11106</v>
      </c>
      <c r="AU3340" t="s">
        <v>11107</v>
      </c>
      <c r="AV3340" t="s">
        <v>2000</v>
      </c>
    </row>
    <row r="3341" spans="46:48">
      <c r="AT3341" t="s">
        <v>11108</v>
      </c>
      <c r="AU3341" t="s">
        <v>11109</v>
      </c>
      <c r="AV3341" t="s">
        <v>2000</v>
      </c>
    </row>
    <row r="3342" spans="46:48">
      <c r="AT3342" t="s">
        <v>11110</v>
      </c>
      <c r="AU3342" t="s">
        <v>11111</v>
      </c>
      <c r="AV3342" t="s">
        <v>2000</v>
      </c>
    </row>
    <row r="3343" spans="46:48">
      <c r="AT3343" t="s">
        <v>11112</v>
      </c>
      <c r="AU3343" t="s">
        <v>11113</v>
      </c>
      <c r="AV3343" t="s">
        <v>2000</v>
      </c>
    </row>
    <row r="3344" spans="46:48">
      <c r="AT3344" t="s">
        <v>11114</v>
      </c>
      <c r="AU3344" t="s">
        <v>11115</v>
      </c>
      <c r="AV3344" t="s">
        <v>2000</v>
      </c>
    </row>
    <row r="3345" spans="46:48">
      <c r="AT3345" t="s">
        <v>11116</v>
      </c>
      <c r="AU3345" t="s">
        <v>11117</v>
      </c>
      <c r="AV3345" t="s">
        <v>2000</v>
      </c>
    </row>
    <row r="3346" spans="46:48">
      <c r="AT3346" t="s">
        <v>11118</v>
      </c>
      <c r="AU3346" t="s">
        <v>11119</v>
      </c>
      <c r="AV3346" t="s">
        <v>2000</v>
      </c>
    </row>
    <row r="3347" spans="46:48">
      <c r="AT3347" t="s">
        <v>11120</v>
      </c>
      <c r="AU3347" t="s">
        <v>11121</v>
      </c>
      <c r="AV3347" t="s">
        <v>2000</v>
      </c>
    </row>
    <row r="3348" spans="46:48">
      <c r="AT3348" t="s">
        <v>11122</v>
      </c>
      <c r="AU3348" t="s">
        <v>11123</v>
      </c>
      <c r="AV3348" t="s">
        <v>2000</v>
      </c>
    </row>
    <row r="3349" spans="46:48">
      <c r="AT3349" t="s">
        <v>11124</v>
      </c>
      <c r="AU3349" t="s">
        <v>11125</v>
      </c>
      <c r="AV3349" t="s">
        <v>2000</v>
      </c>
    </row>
    <row r="3350" spans="46:48">
      <c r="AT3350" t="s">
        <v>11126</v>
      </c>
      <c r="AU3350" t="s">
        <v>11127</v>
      </c>
      <c r="AV3350" t="s">
        <v>2000</v>
      </c>
    </row>
    <row r="3351" spans="46:48">
      <c r="AT3351" t="s">
        <v>11128</v>
      </c>
      <c r="AU3351" t="s">
        <v>11129</v>
      </c>
      <c r="AV3351" t="s">
        <v>2000</v>
      </c>
    </row>
    <row r="3352" spans="46:48">
      <c r="AT3352" t="s">
        <v>11130</v>
      </c>
      <c r="AU3352" t="s">
        <v>11131</v>
      </c>
      <c r="AV3352" t="s">
        <v>2000</v>
      </c>
    </row>
    <row r="3353" spans="46:48">
      <c r="AT3353" t="s">
        <v>11132</v>
      </c>
      <c r="AU3353" t="s">
        <v>11133</v>
      </c>
      <c r="AV3353" t="s">
        <v>2000</v>
      </c>
    </row>
    <row r="3354" spans="46:48">
      <c r="AT3354" t="s">
        <v>11134</v>
      </c>
      <c r="AU3354" t="s">
        <v>11135</v>
      </c>
      <c r="AV3354" t="s">
        <v>2000</v>
      </c>
    </row>
    <row r="3355" spans="46:48">
      <c r="AT3355" t="s">
        <v>11136</v>
      </c>
      <c r="AU3355" t="s">
        <v>11137</v>
      </c>
      <c r="AV3355" t="s">
        <v>2000</v>
      </c>
    </row>
    <row r="3356" spans="46:48">
      <c r="AT3356" t="s">
        <v>11138</v>
      </c>
      <c r="AU3356" t="s">
        <v>11139</v>
      </c>
      <c r="AV3356" t="s">
        <v>2000</v>
      </c>
    </row>
    <row r="3357" spans="46:48">
      <c r="AT3357" t="s">
        <v>11140</v>
      </c>
      <c r="AU3357" t="s">
        <v>11141</v>
      </c>
      <c r="AV3357" t="s">
        <v>2000</v>
      </c>
    </row>
    <row r="3358" spans="46:48">
      <c r="AT3358" t="s">
        <v>11142</v>
      </c>
      <c r="AU3358" t="s">
        <v>11143</v>
      </c>
      <c r="AV3358" t="s">
        <v>2000</v>
      </c>
    </row>
    <row r="3359" spans="46:48">
      <c r="AT3359" t="s">
        <v>11144</v>
      </c>
      <c r="AU3359" t="s">
        <v>11145</v>
      </c>
      <c r="AV3359" t="s">
        <v>2000</v>
      </c>
    </row>
    <row r="3360" spans="46:48">
      <c r="AT3360" t="s">
        <v>11146</v>
      </c>
      <c r="AU3360" t="s">
        <v>11147</v>
      </c>
      <c r="AV3360" t="s">
        <v>2000</v>
      </c>
    </row>
    <row r="3361" spans="46:48">
      <c r="AT3361" t="s">
        <v>11148</v>
      </c>
      <c r="AU3361" t="s">
        <v>11149</v>
      </c>
      <c r="AV3361" t="s">
        <v>2000</v>
      </c>
    </row>
    <row r="3362" spans="46:48">
      <c r="AT3362" t="s">
        <v>11150</v>
      </c>
      <c r="AU3362" t="s">
        <v>11151</v>
      </c>
      <c r="AV3362" t="s">
        <v>2000</v>
      </c>
    </row>
    <row r="3363" spans="46:48">
      <c r="AT3363" t="s">
        <v>11152</v>
      </c>
      <c r="AU3363" t="s">
        <v>11153</v>
      </c>
      <c r="AV3363" t="s">
        <v>2000</v>
      </c>
    </row>
    <row r="3364" spans="46:48">
      <c r="AT3364" t="s">
        <v>11154</v>
      </c>
      <c r="AU3364" t="s">
        <v>11155</v>
      </c>
      <c r="AV3364" t="s">
        <v>2000</v>
      </c>
    </row>
    <row r="3365" spans="46:48">
      <c r="AT3365" t="s">
        <v>11156</v>
      </c>
      <c r="AU3365" t="s">
        <v>11157</v>
      </c>
      <c r="AV3365" t="s">
        <v>2000</v>
      </c>
    </row>
    <row r="3366" spans="46:48">
      <c r="AT3366" t="s">
        <v>11158</v>
      </c>
      <c r="AU3366" t="s">
        <v>11159</v>
      </c>
      <c r="AV3366" t="s">
        <v>2000</v>
      </c>
    </row>
    <row r="3367" spans="46:48">
      <c r="AT3367" t="s">
        <v>11160</v>
      </c>
      <c r="AU3367" t="s">
        <v>11161</v>
      </c>
      <c r="AV3367" t="s">
        <v>2000</v>
      </c>
    </row>
    <row r="3368" spans="46:48">
      <c r="AT3368" t="s">
        <v>11162</v>
      </c>
      <c r="AU3368" t="s">
        <v>11163</v>
      </c>
      <c r="AV3368" t="s">
        <v>2000</v>
      </c>
    </row>
    <row r="3369" spans="46:48">
      <c r="AT3369" t="s">
        <v>11164</v>
      </c>
      <c r="AU3369" t="s">
        <v>11165</v>
      </c>
      <c r="AV3369" t="s">
        <v>2000</v>
      </c>
    </row>
    <row r="3370" spans="46:48">
      <c r="AT3370" t="s">
        <v>11166</v>
      </c>
      <c r="AU3370" t="s">
        <v>11167</v>
      </c>
      <c r="AV3370" t="s">
        <v>2000</v>
      </c>
    </row>
    <row r="3371" spans="46:48">
      <c r="AT3371" t="s">
        <v>11168</v>
      </c>
      <c r="AU3371" t="s">
        <v>11169</v>
      </c>
      <c r="AV3371" t="s">
        <v>2000</v>
      </c>
    </row>
    <row r="3372" spans="46:48">
      <c r="AT3372" t="s">
        <v>11170</v>
      </c>
      <c r="AU3372" t="s">
        <v>11171</v>
      </c>
      <c r="AV3372" t="s">
        <v>2000</v>
      </c>
    </row>
    <row r="3373" spans="46:48">
      <c r="AT3373" t="s">
        <v>11172</v>
      </c>
      <c r="AU3373" t="s">
        <v>11173</v>
      </c>
      <c r="AV3373" t="s">
        <v>2000</v>
      </c>
    </row>
    <row r="3374" spans="46:48">
      <c r="AT3374" t="s">
        <v>11174</v>
      </c>
      <c r="AU3374" t="s">
        <v>11175</v>
      </c>
      <c r="AV3374" t="s">
        <v>2000</v>
      </c>
    </row>
    <row r="3375" spans="46:48">
      <c r="AT3375" t="s">
        <v>11176</v>
      </c>
      <c r="AU3375" t="s">
        <v>11177</v>
      </c>
      <c r="AV3375" t="s">
        <v>2000</v>
      </c>
    </row>
    <row r="3376" spans="46:48">
      <c r="AT3376" t="s">
        <v>11178</v>
      </c>
      <c r="AU3376" t="s">
        <v>11179</v>
      </c>
      <c r="AV3376" t="s">
        <v>2000</v>
      </c>
    </row>
    <row r="3377" spans="46:48">
      <c r="AT3377" t="s">
        <v>11180</v>
      </c>
      <c r="AU3377" t="s">
        <v>11181</v>
      </c>
      <c r="AV3377" t="s">
        <v>2000</v>
      </c>
    </row>
    <row r="3378" spans="46:48">
      <c r="AT3378" t="s">
        <v>11182</v>
      </c>
      <c r="AU3378" t="s">
        <v>11183</v>
      </c>
      <c r="AV3378" t="s">
        <v>2000</v>
      </c>
    </row>
    <row r="3379" spans="46:48">
      <c r="AT3379" t="s">
        <v>11184</v>
      </c>
      <c r="AU3379" t="s">
        <v>11185</v>
      </c>
      <c r="AV3379" t="s">
        <v>2000</v>
      </c>
    </row>
    <row r="3380" spans="46:48">
      <c r="AT3380" t="s">
        <v>11186</v>
      </c>
      <c r="AU3380" t="s">
        <v>11187</v>
      </c>
      <c r="AV3380" t="s">
        <v>2000</v>
      </c>
    </row>
    <row r="3381" spans="46:48">
      <c r="AT3381" t="s">
        <v>11188</v>
      </c>
      <c r="AU3381" t="s">
        <v>11189</v>
      </c>
      <c r="AV3381" t="s">
        <v>2000</v>
      </c>
    </row>
    <row r="3382" spans="46:48">
      <c r="AT3382" t="s">
        <v>11190</v>
      </c>
      <c r="AU3382" t="s">
        <v>11191</v>
      </c>
      <c r="AV3382" t="s">
        <v>2000</v>
      </c>
    </row>
    <row r="3383" spans="46:48">
      <c r="AT3383" t="s">
        <v>11192</v>
      </c>
      <c r="AU3383" t="s">
        <v>11193</v>
      </c>
      <c r="AV3383" t="s">
        <v>2000</v>
      </c>
    </row>
    <row r="3384" spans="46:48">
      <c r="AT3384" t="s">
        <v>11194</v>
      </c>
      <c r="AU3384" t="s">
        <v>11195</v>
      </c>
      <c r="AV3384" t="s">
        <v>2000</v>
      </c>
    </row>
    <row r="3385" spans="46:48">
      <c r="AT3385" t="s">
        <v>11196</v>
      </c>
      <c r="AU3385" t="s">
        <v>11197</v>
      </c>
      <c r="AV3385" t="s">
        <v>2000</v>
      </c>
    </row>
    <row r="3386" spans="46:48">
      <c r="AT3386" t="s">
        <v>11198</v>
      </c>
      <c r="AU3386" t="s">
        <v>11199</v>
      </c>
      <c r="AV3386" t="s">
        <v>2000</v>
      </c>
    </row>
    <row r="3387" spans="46:48">
      <c r="AT3387" t="s">
        <v>11200</v>
      </c>
      <c r="AU3387" t="s">
        <v>11201</v>
      </c>
      <c r="AV3387" t="s">
        <v>2000</v>
      </c>
    </row>
    <row r="3388" spans="46:48">
      <c r="AT3388" t="s">
        <v>11202</v>
      </c>
      <c r="AU3388" t="s">
        <v>11203</v>
      </c>
      <c r="AV3388" t="s">
        <v>2000</v>
      </c>
    </row>
    <row r="3389" spans="46:48">
      <c r="AT3389" t="s">
        <v>11204</v>
      </c>
      <c r="AU3389" t="s">
        <v>11205</v>
      </c>
      <c r="AV3389" t="s">
        <v>2000</v>
      </c>
    </row>
    <row r="3390" spans="46:48">
      <c r="AT3390" t="s">
        <v>11206</v>
      </c>
      <c r="AU3390" t="s">
        <v>11207</v>
      </c>
      <c r="AV3390" t="s">
        <v>2000</v>
      </c>
    </row>
    <row r="3391" spans="46:48">
      <c r="AT3391" t="s">
        <v>11208</v>
      </c>
      <c r="AU3391" t="s">
        <v>11209</v>
      </c>
      <c r="AV3391" t="s">
        <v>2000</v>
      </c>
    </row>
    <row r="3392" spans="46:48">
      <c r="AT3392" t="s">
        <v>11210</v>
      </c>
      <c r="AU3392" t="s">
        <v>11211</v>
      </c>
      <c r="AV3392" t="s">
        <v>2000</v>
      </c>
    </row>
    <row r="3393" spans="46:48">
      <c r="AT3393" t="s">
        <v>11212</v>
      </c>
      <c r="AU3393" t="s">
        <v>11213</v>
      </c>
      <c r="AV3393" t="s">
        <v>2000</v>
      </c>
    </row>
    <row r="3394" spans="46:48">
      <c r="AT3394" t="s">
        <v>11214</v>
      </c>
      <c r="AU3394" t="s">
        <v>11215</v>
      </c>
      <c r="AV3394" t="s">
        <v>2000</v>
      </c>
    </row>
    <row r="3395" spans="46:48">
      <c r="AT3395" t="s">
        <v>11216</v>
      </c>
      <c r="AU3395" t="s">
        <v>11217</v>
      </c>
      <c r="AV3395" t="s">
        <v>2000</v>
      </c>
    </row>
    <row r="3396" spans="46:48">
      <c r="AT3396" t="s">
        <v>11218</v>
      </c>
      <c r="AU3396" t="s">
        <v>11219</v>
      </c>
      <c r="AV3396" t="s">
        <v>2000</v>
      </c>
    </row>
    <row r="3397" spans="46:48">
      <c r="AT3397" t="s">
        <v>11220</v>
      </c>
      <c r="AU3397" t="s">
        <v>11221</v>
      </c>
      <c r="AV3397" t="s">
        <v>2000</v>
      </c>
    </row>
    <row r="3398" spans="46:48">
      <c r="AT3398" t="s">
        <v>11222</v>
      </c>
      <c r="AU3398" t="s">
        <v>11223</v>
      </c>
      <c r="AV3398" t="s">
        <v>2000</v>
      </c>
    </row>
    <row r="3399" spans="46:48">
      <c r="AT3399" t="s">
        <v>11224</v>
      </c>
      <c r="AU3399" t="s">
        <v>11225</v>
      </c>
      <c r="AV3399" t="s">
        <v>2000</v>
      </c>
    </row>
    <row r="3400" spans="46:48">
      <c r="AT3400" t="s">
        <v>11226</v>
      </c>
      <c r="AU3400" t="s">
        <v>11227</v>
      </c>
      <c r="AV3400" t="s">
        <v>2000</v>
      </c>
    </row>
    <row r="3401" spans="46:48">
      <c r="AT3401" t="s">
        <v>11228</v>
      </c>
      <c r="AU3401" t="s">
        <v>11229</v>
      </c>
      <c r="AV3401" t="s">
        <v>2000</v>
      </c>
    </row>
    <row r="3402" spans="46:48">
      <c r="AT3402" t="s">
        <v>11230</v>
      </c>
      <c r="AU3402" t="s">
        <v>11231</v>
      </c>
      <c r="AV3402" t="s">
        <v>2000</v>
      </c>
    </row>
    <row r="3403" spans="46:48">
      <c r="AT3403" t="s">
        <v>11232</v>
      </c>
      <c r="AU3403" t="s">
        <v>11233</v>
      </c>
      <c r="AV3403" t="s">
        <v>2000</v>
      </c>
    </row>
    <row r="3404" spans="46:48">
      <c r="AT3404" t="s">
        <v>11234</v>
      </c>
      <c r="AU3404" t="s">
        <v>11235</v>
      </c>
      <c r="AV3404" t="s">
        <v>2000</v>
      </c>
    </row>
    <row r="3405" spans="46:48">
      <c r="AT3405" t="s">
        <v>11236</v>
      </c>
      <c r="AU3405" t="s">
        <v>11237</v>
      </c>
      <c r="AV3405" t="s">
        <v>2000</v>
      </c>
    </row>
    <row r="3406" spans="46:48">
      <c r="AT3406" t="s">
        <v>11238</v>
      </c>
      <c r="AU3406" t="s">
        <v>11239</v>
      </c>
      <c r="AV3406" t="s">
        <v>2001</v>
      </c>
    </row>
    <row r="3407" spans="46:48">
      <c r="AT3407" t="s">
        <v>11240</v>
      </c>
      <c r="AU3407" t="s">
        <v>11241</v>
      </c>
      <c r="AV3407" t="s">
        <v>2001</v>
      </c>
    </row>
    <row r="3408" spans="46:48">
      <c r="AT3408" t="s">
        <v>11242</v>
      </c>
      <c r="AU3408" t="s">
        <v>11243</v>
      </c>
      <c r="AV3408" t="s">
        <v>2001</v>
      </c>
    </row>
    <row r="3409" spans="46:48">
      <c r="AT3409" t="s">
        <v>11244</v>
      </c>
      <c r="AU3409" t="s">
        <v>11245</v>
      </c>
      <c r="AV3409" t="s">
        <v>2001</v>
      </c>
    </row>
    <row r="3410" spans="46:48">
      <c r="AT3410" t="s">
        <v>11246</v>
      </c>
      <c r="AU3410" t="s">
        <v>11247</v>
      </c>
      <c r="AV3410" t="s">
        <v>2001</v>
      </c>
    </row>
    <row r="3411" spans="46:48">
      <c r="AT3411" t="s">
        <v>11248</v>
      </c>
      <c r="AU3411" t="s">
        <v>11249</v>
      </c>
      <c r="AV3411" t="s">
        <v>2001</v>
      </c>
    </row>
    <row r="3412" spans="46:48">
      <c r="AT3412" t="s">
        <v>11250</v>
      </c>
      <c r="AU3412" t="s">
        <v>11251</v>
      </c>
      <c r="AV3412" t="s">
        <v>2002</v>
      </c>
    </row>
    <row r="3413" spans="46:48">
      <c r="AT3413" t="s">
        <v>11252</v>
      </c>
      <c r="AU3413" t="s">
        <v>11253</v>
      </c>
      <c r="AV3413" t="s">
        <v>2002</v>
      </c>
    </row>
    <row r="3414" spans="46:48">
      <c r="AT3414" t="s">
        <v>11254</v>
      </c>
      <c r="AU3414" t="s">
        <v>11255</v>
      </c>
      <c r="AV3414" t="s">
        <v>2002</v>
      </c>
    </row>
    <row r="3415" spans="46:48">
      <c r="AT3415" t="s">
        <v>11256</v>
      </c>
      <c r="AU3415" t="s">
        <v>11257</v>
      </c>
      <c r="AV3415" t="s">
        <v>2002</v>
      </c>
    </row>
    <row r="3416" spans="46:48">
      <c r="AT3416" t="s">
        <v>11258</v>
      </c>
      <c r="AU3416" t="s">
        <v>11259</v>
      </c>
      <c r="AV3416" t="s">
        <v>2002</v>
      </c>
    </row>
    <row r="3417" spans="46:48">
      <c r="AT3417" t="s">
        <v>11260</v>
      </c>
      <c r="AU3417" t="s">
        <v>11261</v>
      </c>
      <c r="AV3417" t="s">
        <v>2002</v>
      </c>
    </row>
    <row r="3418" spans="46:48">
      <c r="AT3418" t="s">
        <v>11262</v>
      </c>
      <c r="AU3418" t="s">
        <v>11263</v>
      </c>
      <c r="AV3418" t="s">
        <v>2002</v>
      </c>
    </row>
    <row r="3419" spans="46:48">
      <c r="AT3419" t="s">
        <v>11264</v>
      </c>
      <c r="AU3419" t="s">
        <v>11265</v>
      </c>
      <c r="AV3419" t="s">
        <v>2002</v>
      </c>
    </row>
    <row r="3420" spans="46:48">
      <c r="AT3420" t="s">
        <v>4265</v>
      </c>
      <c r="AU3420" t="s">
        <v>2002</v>
      </c>
      <c r="AV3420" t="s">
        <v>2002</v>
      </c>
    </row>
    <row r="3421" spans="46:48">
      <c r="AT3421" t="s">
        <v>11266</v>
      </c>
      <c r="AU3421" t="s">
        <v>5315</v>
      </c>
      <c r="AV3421" t="s">
        <v>2003</v>
      </c>
    </row>
    <row r="3422" spans="46:48">
      <c r="AT3422" t="s">
        <v>11267</v>
      </c>
      <c r="AU3422" t="s">
        <v>6642</v>
      </c>
      <c r="AV3422" t="s">
        <v>2003</v>
      </c>
    </row>
    <row r="3423" spans="46:48">
      <c r="AT3423" t="s">
        <v>11268</v>
      </c>
      <c r="AU3423" t="s">
        <v>6644</v>
      </c>
      <c r="AV3423" t="s">
        <v>2003</v>
      </c>
    </row>
    <row r="3424" spans="46:48">
      <c r="AT3424" t="s">
        <v>11269</v>
      </c>
      <c r="AU3424" t="s">
        <v>6646</v>
      </c>
      <c r="AV3424" t="s">
        <v>2003</v>
      </c>
    </row>
    <row r="3425" spans="46:48">
      <c r="AT3425" t="s">
        <v>4273</v>
      </c>
      <c r="AU3425" t="s">
        <v>2003</v>
      </c>
      <c r="AV3425" t="s">
        <v>2003</v>
      </c>
    </row>
    <row r="3426" spans="46:48">
      <c r="AT3426" t="s">
        <v>11270</v>
      </c>
      <c r="AU3426" t="s">
        <v>11271</v>
      </c>
      <c r="AV3426" t="s">
        <v>2004</v>
      </c>
    </row>
    <row r="3427" spans="46:48">
      <c r="AT3427" t="s">
        <v>11272</v>
      </c>
      <c r="AU3427" t="s">
        <v>11273</v>
      </c>
      <c r="AV3427" t="s">
        <v>2004</v>
      </c>
    </row>
    <row r="3428" spans="46:48">
      <c r="AT3428" t="s">
        <v>11274</v>
      </c>
      <c r="AU3428" t="s">
        <v>11275</v>
      </c>
      <c r="AV3428" t="s">
        <v>2004</v>
      </c>
    </row>
    <row r="3429" spans="46:48">
      <c r="AT3429" t="s">
        <v>11276</v>
      </c>
      <c r="AU3429" t="s">
        <v>11277</v>
      </c>
      <c r="AV3429" t="s">
        <v>2004</v>
      </c>
    </row>
    <row r="3430" spans="46:48">
      <c r="AT3430" t="s">
        <v>11278</v>
      </c>
      <c r="AU3430" t="s">
        <v>11279</v>
      </c>
      <c r="AV3430" t="s">
        <v>2004</v>
      </c>
    </row>
    <row r="3431" spans="46:48">
      <c r="AT3431" t="s">
        <v>11280</v>
      </c>
      <c r="AU3431" t="s">
        <v>11281</v>
      </c>
      <c r="AV3431" t="s">
        <v>2004</v>
      </c>
    </row>
    <row r="3432" spans="46:48">
      <c r="AT3432" t="s">
        <v>11282</v>
      </c>
      <c r="AU3432" t="s">
        <v>11283</v>
      </c>
      <c r="AV3432" t="s">
        <v>2004</v>
      </c>
    </row>
    <row r="3433" spans="46:48">
      <c r="AT3433" t="s">
        <v>11284</v>
      </c>
      <c r="AU3433" t="s">
        <v>11285</v>
      </c>
      <c r="AV3433" t="s">
        <v>2004</v>
      </c>
    </row>
    <row r="3434" spans="46:48">
      <c r="AT3434" t="s">
        <v>11286</v>
      </c>
      <c r="AU3434" t="s">
        <v>11287</v>
      </c>
      <c r="AV3434" t="s">
        <v>2004</v>
      </c>
    </row>
    <row r="3435" spans="46:48">
      <c r="AT3435" t="s">
        <v>11288</v>
      </c>
      <c r="AU3435" t="s">
        <v>11289</v>
      </c>
      <c r="AV3435" t="s">
        <v>2004</v>
      </c>
    </row>
    <row r="3436" spans="46:48">
      <c r="AT3436" t="s">
        <v>11290</v>
      </c>
      <c r="AU3436" t="s">
        <v>11291</v>
      </c>
      <c r="AV3436" t="s">
        <v>2004</v>
      </c>
    </row>
    <row r="3437" spans="46:48">
      <c r="AT3437" t="s">
        <v>11292</v>
      </c>
      <c r="AU3437" t="s">
        <v>11293</v>
      </c>
      <c r="AV3437" t="s">
        <v>2004</v>
      </c>
    </row>
    <row r="3438" spans="46:48">
      <c r="AT3438" t="s">
        <v>11294</v>
      </c>
      <c r="AU3438" t="s">
        <v>11295</v>
      </c>
      <c r="AV3438" t="s">
        <v>2004</v>
      </c>
    </row>
    <row r="3439" spans="46:48">
      <c r="AT3439" t="s">
        <v>11296</v>
      </c>
      <c r="AU3439" t="s">
        <v>11297</v>
      </c>
      <c r="AV3439" t="s">
        <v>2004</v>
      </c>
    </row>
    <row r="3440" spans="46:48">
      <c r="AT3440" t="s">
        <v>11298</v>
      </c>
      <c r="AU3440" t="s">
        <v>11299</v>
      </c>
      <c r="AV3440" t="s">
        <v>2004</v>
      </c>
    </row>
    <row r="3441" spans="46:48">
      <c r="AT3441" t="s">
        <v>11300</v>
      </c>
      <c r="AU3441" t="s">
        <v>11301</v>
      </c>
      <c r="AV3441" t="s">
        <v>2004</v>
      </c>
    </row>
    <row r="3442" spans="46:48">
      <c r="AT3442" t="s">
        <v>11302</v>
      </c>
      <c r="AU3442" t="s">
        <v>11303</v>
      </c>
      <c r="AV3442" t="s">
        <v>2004</v>
      </c>
    </row>
    <row r="3443" spans="46:48">
      <c r="AT3443" t="s">
        <v>11304</v>
      </c>
      <c r="AU3443" t="s">
        <v>11305</v>
      </c>
      <c r="AV3443" t="s">
        <v>2004</v>
      </c>
    </row>
    <row r="3444" spans="46:48">
      <c r="AT3444" t="s">
        <v>11306</v>
      </c>
      <c r="AU3444" t="s">
        <v>11307</v>
      </c>
      <c r="AV3444" t="s">
        <v>2004</v>
      </c>
    </row>
    <row r="3445" spans="46:48">
      <c r="AT3445" t="s">
        <v>11308</v>
      </c>
      <c r="AU3445" t="s">
        <v>11309</v>
      </c>
      <c r="AV3445" t="s">
        <v>2004</v>
      </c>
    </row>
    <row r="3446" spans="46:48">
      <c r="AT3446" t="s">
        <v>11310</v>
      </c>
      <c r="AU3446" t="s">
        <v>11311</v>
      </c>
      <c r="AV3446" t="s">
        <v>2004</v>
      </c>
    </row>
    <row r="3447" spans="46:48">
      <c r="AT3447" t="s">
        <v>11312</v>
      </c>
      <c r="AU3447" t="s">
        <v>11313</v>
      </c>
      <c r="AV3447" t="s">
        <v>2004</v>
      </c>
    </row>
    <row r="3448" spans="46:48">
      <c r="AT3448" t="s">
        <v>11314</v>
      </c>
      <c r="AU3448" t="s">
        <v>11315</v>
      </c>
      <c r="AV3448" t="s">
        <v>2004</v>
      </c>
    </row>
    <row r="3449" spans="46:48">
      <c r="AT3449" t="s">
        <v>11316</v>
      </c>
      <c r="AU3449" t="s">
        <v>11317</v>
      </c>
      <c r="AV3449" t="s">
        <v>2004</v>
      </c>
    </row>
    <row r="3450" spans="46:48">
      <c r="AT3450" t="s">
        <v>11318</v>
      </c>
      <c r="AU3450" t="s">
        <v>11319</v>
      </c>
      <c r="AV3450" t="s">
        <v>2004</v>
      </c>
    </row>
    <row r="3451" spans="46:48">
      <c r="AT3451" t="s">
        <v>11320</v>
      </c>
      <c r="AU3451" t="s">
        <v>11321</v>
      </c>
      <c r="AV3451" t="s">
        <v>2004</v>
      </c>
    </row>
    <row r="3452" spans="46:48">
      <c r="AT3452" t="s">
        <v>11322</v>
      </c>
      <c r="AU3452" t="s">
        <v>11323</v>
      </c>
      <c r="AV3452" t="s">
        <v>2004</v>
      </c>
    </row>
    <row r="3453" spans="46:48">
      <c r="AT3453" t="s">
        <v>4280</v>
      </c>
      <c r="AU3453" t="s">
        <v>2004</v>
      </c>
      <c r="AV3453" t="s">
        <v>2004</v>
      </c>
    </row>
    <row r="3454" spans="46:48">
      <c r="AT3454" t="s">
        <v>11324</v>
      </c>
      <c r="AU3454" t="s">
        <v>11325</v>
      </c>
      <c r="AV3454" t="s">
        <v>2005</v>
      </c>
    </row>
    <row r="3455" spans="46:48">
      <c r="AT3455" t="s">
        <v>11326</v>
      </c>
      <c r="AU3455" t="s">
        <v>11327</v>
      </c>
      <c r="AV3455" t="s">
        <v>2005</v>
      </c>
    </row>
    <row r="3456" spans="46:48">
      <c r="AT3456" t="s">
        <v>11328</v>
      </c>
      <c r="AU3456" t="s">
        <v>11329</v>
      </c>
      <c r="AV3456" t="s">
        <v>2005</v>
      </c>
    </row>
    <row r="3457" spans="46:48">
      <c r="AT3457" t="s">
        <v>11330</v>
      </c>
      <c r="AU3457" t="s">
        <v>11331</v>
      </c>
      <c r="AV3457" t="s">
        <v>2005</v>
      </c>
    </row>
    <row r="3458" spans="46:48">
      <c r="AT3458" t="s">
        <v>11332</v>
      </c>
      <c r="AU3458" t="s">
        <v>11333</v>
      </c>
      <c r="AV3458" t="s">
        <v>2005</v>
      </c>
    </row>
    <row r="3459" spans="46:48">
      <c r="AT3459" t="s">
        <v>11334</v>
      </c>
      <c r="AU3459" t="s">
        <v>11335</v>
      </c>
      <c r="AV3459" t="s">
        <v>2005</v>
      </c>
    </row>
    <row r="3460" spans="46:48">
      <c r="AT3460" t="s">
        <v>4288</v>
      </c>
      <c r="AU3460" t="s">
        <v>2005</v>
      </c>
      <c r="AV3460" t="s">
        <v>2005</v>
      </c>
    </row>
    <row r="3461" spans="46:48">
      <c r="AT3461" t="s">
        <v>11336</v>
      </c>
      <c r="AU3461" t="s">
        <v>11337</v>
      </c>
      <c r="AV3461" t="s">
        <v>2006</v>
      </c>
    </row>
    <row r="3462" spans="46:48">
      <c r="AT3462" t="s">
        <v>11338</v>
      </c>
      <c r="AU3462" t="s">
        <v>11339</v>
      </c>
      <c r="AV3462" t="s">
        <v>2006</v>
      </c>
    </row>
    <row r="3463" spans="46:48">
      <c r="AT3463" t="s">
        <v>11340</v>
      </c>
      <c r="AU3463" t="s">
        <v>11341</v>
      </c>
      <c r="AV3463" t="s">
        <v>2006</v>
      </c>
    </row>
    <row r="3464" spans="46:48">
      <c r="AT3464" t="s">
        <v>11342</v>
      </c>
      <c r="AU3464" t="s">
        <v>11343</v>
      </c>
      <c r="AV3464" t="s">
        <v>2006</v>
      </c>
    </row>
    <row r="3465" spans="46:48">
      <c r="AT3465" t="s">
        <v>4295</v>
      </c>
      <c r="AU3465" t="s">
        <v>2006</v>
      </c>
      <c r="AV3465" t="s">
        <v>2006</v>
      </c>
    </row>
    <row r="3466" spans="46:48">
      <c r="AT3466" t="s">
        <v>11344</v>
      </c>
      <c r="AU3466" t="s">
        <v>11345</v>
      </c>
      <c r="AV3466" t="s">
        <v>2007</v>
      </c>
    </row>
    <row r="3467" spans="46:48">
      <c r="AT3467" t="s">
        <v>11346</v>
      </c>
      <c r="AU3467" t="s">
        <v>11347</v>
      </c>
      <c r="AV3467" t="s">
        <v>2007</v>
      </c>
    </row>
    <row r="3468" spans="46:48">
      <c r="AT3468" t="s">
        <v>11348</v>
      </c>
      <c r="AU3468" t="s">
        <v>11349</v>
      </c>
      <c r="AV3468" t="s">
        <v>2007</v>
      </c>
    </row>
    <row r="3469" spans="46:48">
      <c r="AT3469" t="s">
        <v>11350</v>
      </c>
      <c r="AU3469" t="s">
        <v>11351</v>
      </c>
      <c r="AV3469" t="s">
        <v>2007</v>
      </c>
    </row>
    <row r="3470" spans="46:48">
      <c r="AT3470" t="s">
        <v>11352</v>
      </c>
      <c r="AU3470" t="s">
        <v>11353</v>
      </c>
      <c r="AV3470" t="s">
        <v>2007</v>
      </c>
    </row>
    <row r="3471" spans="46:48">
      <c r="AT3471" t="s">
        <v>11354</v>
      </c>
      <c r="AU3471" t="s">
        <v>11355</v>
      </c>
      <c r="AV3471" t="s">
        <v>2007</v>
      </c>
    </row>
    <row r="3472" spans="46:48">
      <c r="AT3472" t="s">
        <v>11356</v>
      </c>
      <c r="AU3472" t="s">
        <v>11357</v>
      </c>
      <c r="AV3472" t="s">
        <v>2007</v>
      </c>
    </row>
    <row r="3473" spans="46:48">
      <c r="AT3473" t="s">
        <v>11358</v>
      </c>
      <c r="AU3473" t="s">
        <v>11359</v>
      </c>
      <c r="AV3473" t="s">
        <v>2007</v>
      </c>
    </row>
    <row r="3474" spans="46:48">
      <c r="AT3474" t="s">
        <v>11360</v>
      </c>
      <c r="AU3474" t="s">
        <v>11361</v>
      </c>
      <c r="AV3474" t="s">
        <v>2007</v>
      </c>
    </row>
    <row r="3475" spans="46:48">
      <c r="AT3475" t="s">
        <v>4302</v>
      </c>
      <c r="AU3475" t="s">
        <v>2007</v>
      </c>
      <c r="AV3475" t="s">
        <v>2007</v>
      </c>
    </row>
    <row r="3476" spans="46:48">
      <c r="AT3476" t="s">
        <v>11362</v>
      </c>
      <c r="AU3476" t="s">
        <v>11363</v>
      </c>
      <c r="AV3476" t="s">
        <v>2008</v>
      </c>
    </row>
    <row r="3477" spans="46:48">
      <c r="AT3477" t="s">
        <v>11364</v>
      </c>
      <c r="AU3477" t="s">
        <v>11365</v>
      </c>
      <c r="AV3477" t="s">
        <v>2008</v>
      </c>
    </row>
    <row r="3478" spans="46:48">
      <c r="AT3478" t="s">
        <v>11366</v>
      </c>
      <c r="AU3478" t="s">
        <v>11367</v>
      </c>
      <c r="AV3478" t="s">
        <v>2008</v>
      </c>
    </row>
    <row r="3479" spans="46:48">
      <c r="AT3479" t="s">
        <v>11368</v>
      </c>
      <c r="AU3479" t="s">
        <v>11369</v>
      </c>
      <c r="AV3479" t="s">
        <v>2008</v>
      </c>
    </row>
    <row r="3480" spans="46:48">
      <c r="AT3480" t="s">
        <v>11370</v>
      </c>
      <c r="AU3480" t="s">
        <v>11371</v>
      </c>
      <c r="AV3480" t="s">
        <v>2008</v>
      </c>
    </row>
    <row r="3481" spans="46:48">
      <c r="AT3481" t="s">
        <v>11372</v>
      </c>
      <c r="AU3481" t="s">
        <v>11373</v>
      </c>
      <c r="AV3481" t="s">
        <v>2008</v>
      </c>
    </row>
    <row r="3482" spans="46:48">
      <c r="AT3482" t="s">
        <v>11374</v>
      </c>
      <c r="AU3482" t="s">
        <v>11375</v>
      </c>
      <c r="AV3482" t="s">
        <v>2008</v>
      </c>
    </row>
    <row r="3483" spans="46:48">
      <c r="AT3483" t="s">
        <v>11376</v>
      </c>
      <c r="AU3483" t="s">
        <v>3357</v>
      </c>
      <c r="AV3483" t="s">
        <v>2008</v>
      </c>
    </row>
    <row r="3484" spans="46:48">
      <c r="AT3484" t="s">
        <v>11377</v>
      </c>
      <c r="AU3484" t="s">
        <v>11378</v>
      </c>
      <c r="AV3484" t="s">
        <v>2008</v>
      </c>
    </row>
    <row r="3485" spans="46:48">
      <c r="AT3485" t="s">
        <v>11379</v>
      </c>
      <c r="AU3485" t="s">
        <v>1882</v>
      </c>
      <c r="AV3485" t="s">
        <v>2008</v>
      </c>
    </row>
    <row r="3486" spans="46:48">
      <c r="AT3486" t="s">
        <v>11380</v>
      </c>
      <c r="AU3486" t="s">
        <v>11381</v>
      </c>
      <c r="AV3486" t="s">
        <v>2008</v>
      </c>
    </row>
    <row r="3487" spans="46:48">
      <c r="AT3487" t="s">
        <v>11382</v>
      </c>
      <c r="AU3487" t="s">
        <v>11383</v>
      </c>
      <c r="AV3487" t="s">
        <v>2008</v>
      </c>
    </row>
    <row r="3488" spans="46:48">
      <c r="AT3488" t="s">
        <v>11384</v>
      </c>
      <c r="AU3488" t="s">
        <v>11385</v>
      </c>
      <c r="AV3488" t="s">
        <v>2008</v>
      </c>
    </row>
    <row r="3489" spans="46:48">
      <c r="AT3489" t="s">
        <v>11386</v>
      </c>
      <c r="AU3489" t="s">
        <v>11387</v>
      </c>
      <c r="AV3489" t="s">
        <v>2008</v>
      </c>
    </row>
    <row r="3490" spans="46:48">
      <c r="AT3490" t="s">
        <v>11388</v>
      </c>
      <c r="AU3490" t="s">
        <v>11389</v>
      </c>
      <c r="AV3490" t="s">
        <v>2008</v>
      </c>
    </row>
    <row r="3491" spans="46:48">
      <c r="AT3491" t="s">
        <v>11390</v>
      </c>
      <c r="AU3491" t="s">
        <v>11391</v>
      </c>
      <c r="AV3491" t="s">
        <v>2008</v>
      </c>
    </row>
    <row r="3492" spans="46:48">
      <c r="AT3492" t="s">
        <v>11392</v>
      </c>
      <c r="AU3492" t="s">
        <v>11393</v>
      </c>
      <c r="AV3492" t="s">
        <v>2008</v>
      </c>
    </row>
    <row r="3493" spans="46:48">
      <c r="AT3493" t="s">
        <v>11394</v>
      </c>
      <c r="AU3493" t="s">
        <v>11395</v>
      </c>
      <c r="AV3493" t="s">
        <v>2008</v>
      </c>
    </row>
    <row r="3494" spans="46:48">
      <c r="AT3494" t="s">
        <v>11396</v>
      </c>
      <c r="AU3494" t="s">
        <v>11397</v>
      </c>
      <c r="AV3494" t="s">
        <v>2008</v>
      </c>
    </row>
    <row r="3495" spans="46:48">
      <c r="AT3495" t="s">
        <v>11398</v>
      </c>
      <c r="AU3495" t="s">
        <v>7829</v>
      </c>
      <c r="AV3495" t="s">
        <v>2008</v>
      </c>
    </row>
    <row r="3496" spans="46:48">
      <c r="AT3496" t="s">
        <v>11399</v>
      </c>
      <c r="AU3496" t="s">
        <v>11400</v>
      </c>
      <c r="AV3496" t="s">
        <v>2008</v>
      </c>
    </row>
    <row r="3497" spans="46:48">
      <c r="AT3497" t="s">
        <v>11401</v>
      </c>
      <c r="AU3497" t="s">
        <v>11402</v>
      </c>
      <c r="AV3497" t="s">
        <v>2008</v>
      </c>
    </row>
    <row r="3498" spans="46:48">
      <c r="AT3498" t="s">
        <v>11403</v>
      </c>
      <c r="AU3498" t="s">
        <v>11404</v>
      </c>
      <c r="AV3498" t="s">
        <v>2008</v>
      </c>
    </row>
    <row r="3499" spans="46:48">
      <c r="AT3499" t="s">
        <v>11405</v>
      </c>
      <c r="AU3499" t="s">
        <v>11406</v>
      </c>
      <c r="AV3499" t="s">
        <v>2008</v>
      </c>
    </row>
    <row r="3500" spans="46:48">
      <c r="AT3500" t="s">
        <v>11407</v>
      </c>
      <c r="AU3500" t="s">
        <v>11408</v>
      </c>
      <c r="AV3500" t="s">
        <v>2008</v>
      </c>
    </row>
    <row r="3501" spans="46:48">
      <c r="AT3501" t="s">
        <v>11409</v>
      </c>
      <c r="AU3501" t="s">
        <v>5636</v>
      </c>
      <c r="AV3501" t="s">
        <v>2008</v>
      </c>
    </row>
    <row r="3502" spans="46:48">
      <c r="AT3502" t="s">
        <v>11410</v>
      </c>
      <c r="AU3502" t="s">
        <v>11411</v>
      </c>
      <c r="AV3502" t="s">
        <v>2008</v>
      </c>
    </row>
    <row r="3503" spans="46:48">
      <c r="AT3503" t="s">
        <v>11412</v>
      </c>
      <c r="AU3503" t="s">
        <v>11413</v>
      </c>
      <c r="AV3503" t="s">
        <v>2008</v>
      </c>
    </row>
    <row r="3504" spans="46:48">
      <c r="AT3504" t="s">
        <v>11414</v>
      </c>
      <c r="AU3504" t="s">
        <v>11415</v>
      </c>
      <c r="AV3504" t="s">
        <v>2008</v>
      </c>
    </row>
    <row r="3505" spans="46:48">
      <c r="AT3505" t="s">
        <v>11416</v>
      </c>
      <c r="AU3505" t="s">
        <v>11417</v>
      </c>
      <c r="AV3505" t="s">
        <v>2008</v>
      </c>
    </row>
    <row r="3506" spans="46:48">
      <c r="AT3506" t="s">
        <v>11418</v>
      </c>
      <c r="AU3506" t="s">
        <v>11419</v>
      </c>
      <c r="AV3506" t="s">
        <v>2008</v>
      </c>
    </row>
    <row r="3507" spans="46:48">
      <c r="AT3507" t="s">
        <v>11420</v>
      </c>
      <c r="AU3507" t="s">
        <v>11421</v>
      </c>
      <c r="AV3507" t="s">
        <v>2008</v>
      </c>
    </row>
    <row r="3508" spans="46:48">
      <c r="AT3508" t="s">
        <v>11422</v>
      </c>
      <c r="AU3508" t="s">
        <v>11423</v>
      </c>
      <c r="AV3508" t="s">
        <v>2008</v>
      </c>
    </row>
    <row r="3509" spans="46:48">
      <c r="AT3509" t="s">
        <v>11424</v>
      </c>
      <c r="AU3509" t="s">
        <v>11425</v>
      </c>
      <c r="AV3509" t="s">
        <v>2008</v>
      </c>
    </row>
    <row r="3510" spans="46:48">
      <c r="AT3510" t="s">
        <v>11426</v>
      </c>
      <c r="AU3510" t="s">
        <v>11427</v>
      </c>
      <c r="AV3510" t="s">
        <v>2008</v>
      </c>
    </row>
    <row r="3511" spans="46:48">
      <c r="AT3511" t="s">
        <v>11428</v>
      </c>
      <c r="AU3511" t="s">
        <v>11429</v>
      </c>
      <c r="AV3511" t="s">
        <v>2008</v>
      </c>
    </row>
    <row r="3512" spans="46:48">
      <c r="AT3512" t="s">
        <v>11430</v>
      </c>
      <c r="AU3512" t="s">
        <v>11431</v>
      </c>
      <c r="AV3512" t="s">
        <v>2008</v>
      </c>
    </row>
    <row r="3513" spans="46:48">
      <c r="AT3513" t="s">
        <v>11432</v>
      </c>
      <c r="AU3513" t="s">
        <v>11433</v>
      </c>
      <c r="AV3513" t="s">
        <v>2008</v>
      </c>
    </row>
    <row r="3514" spans="46:48">
      <c r="AT3514" t="s">
        <v>11434</v>
      </c>
      <c r="AU3514" t="s">
        <v>11435</v>
      </c>
      <c r="AV3514" t="s">
        <v>2008</v>
      </c>
    </row>
    <row r="3515" spans="46:48">
      <c r="AT3515" t="s">
        <v>11436</v>
      </c>
      <c r="AU3515" t="s">
        <v>11437</v>
      </c>
      <c r="AV3515" t="s">
        <v>2008</v>
      </c>
    </row>
    <row r="3516" spans="46:48">
      <c r="AT3516" t="s">
        <v>11438</v>
      </c>
      <c r="AU3516" t="s">
        <v>11439</v>
      </c>
      <c r="AV3516" t="s">
        <v>2008</v>
      </c>
    </row>
    <row r="3517" spans="46:48">
      <c r="AT3517" t="s">
        <v>11440</v>
      </c>
      <c r="AU3517" t="s">
        <v>11441</v>
      </c>
      <c r="AV3517" t="s">
        <v>2008</v>
      </c>
    </row>
    <row r="3518" spans="46:48">
      <c r="AT3518" t="s">
        <v>11442</v>
      </c>
      <c r="AU3518" t="s">
        <v>11443</v>
      </c>
      <c r="AV3518" t="s">
        <v>2008</v>
      </c>
    </row>
    <row r="3519" spans="46:48">
      <c r="AT3519" t="s">
        <v>11444</v>
      </c>
      <c r="AU3519" t="s">
        <v>11445</v>
      </c>
      <c r="AV3519" t="s">
        <v>2008</v>
      </c>
    </row>
    <row r="3520" spans="46:48">
      <c r="AT3520" t="s">
        <v>11446</v>
      </c>
      <c r="AU3520" t="s">
        <v>11447</v>
      </c>
      <c r="AV3520" t="s">
        <v>2008</v>
      </c>
    </row>
    <row r="3521" spans="46:48">
      <c r="AT3521" t="s">
        <v>11448</v>
      </c>
      <c r="AU3521" t="s">
        <v>11449</v>
      </c>
      <c r="AV3521" t="s">
        <v>2008</v>
      </c>
    </row>
    <row r="3522" spans="46:48">
      <c r="AT3522" t="s">
        <v>11450</v>
      </c>
      <c r="AU3522" t="s">
        <v>11451</v>
      </c>
      <c r="AV3522" t="s">
        <v>2008</v>
      </c>
    </row>
    <row r="3523" spans="46:48">
      <c r="AT3523" t="s">
        <v>11452</v>
      </c>
      <c r="AU3523" t="s">
        <v>11453</v>
      </c>
      <c r="AV3523" t="s">
        <v>2008</v>
      </c>
    </row>
    <row r="3524" spans="46:48">
      <c r="AT3524" t="s">
        <v>11454</v>
      </c>
      <c r="AU3524" t="s">
        <v>11455</v>
      </c>
      <c r="AV3524" t="s">
        <v>2008</v>
      </c>
    </row>
    <row r="3525" spans="46:48">
      <c r="AT3525" t="s">
        <v>11456</v>
      </c>
      <c r="AU3525" t="s">
        <v>11457</v>
      </c>
      <c r="AV3525" t="s">
        <v>2008</v>
      </c>
    </row>
    <row r="3526" spans="46:48">
      <c r="AT3526" t="s">
        <v>11458</v>
      </c>
      <c r="AU3526" t="s">
        <v>11459</v>
      </c>
      <c r="AV3526" t="s">
        <v>2008</v>
      </c>
    </row>
    <row r="3527" spans="46:48">
      <c r="AT3527" t="s">
        <v>11460</v>
      </c>
      <c r="AU3527" t="s">
        <v>11461</v>
      </c>
      <c r="AV3527" t="s">
        <v>2009</v>
      </c>
    </row>
    <row r="3528" spans="46:48">
      <c r="AT3528" t="s">
        <v>11462</v>
      </c>
      <c r="AU3528" t="s">
        <v>11463</v>
      </c>
      <c r="AV3528" t="s">
        <v>2009</v>
      </c>
    </row>
    <row r="3529" spans="46:48">
      <c r="AT3529" t="s">
        <v>11464</v>
      </c>
      <c r="AU3529" t="s">
        <v>11465</v>
      </c>
      <c r="AV3529" t="s">
        <v>2009</v>
      </c>
    </row>
    <row r="3530" spans="46:48">
      <c r="AT3530" t="s">
        <v>11466</v>
      </c>
      <c r="AU3530" t="s">
        <v>11467</v>
      </c>
      <c r="AV3530" t="s">
        <v>2009</v>
      </c>
    </row>
    <row r="3531" spans="46:48">
      <c r="AT3531" t="s">
        <v>11468</v>
      </c>
      <c r="AU3531" t="s">
        <v>11469</v>
      </c>
      <c r="AV3531" t="s">
        <v>2009</v>
      </c>
    </row>
    <row r="3532" spans="46:48">
      <c r="AT3532" t="s">
        <v>11470</v>
      </c>
      <c r="AU3532" t="s">
        <v>11378</v>
      </c>
      <c r="AV3532" t="s">
        <v>2009</v>
      </c>
    </row>
    <row r="3533" spans="46:48">
      <c r="AT3533" t="s">
        <v>11471</v>
      </c>
      <c r="AU3533" t="s">
        <v>11472</v>
      </c>
      <c r="AV3533" t="s">
        <v>2009</v>
      </c>
    </row>
    <row r="3534" spans="46:48">
      <c r="AT3534" t="s">
        <v>11473</v>
      </c>
      <c r="AU3534" t="s">
        <v>11474</v>
      </c>
      <c r="AV3534" t="s">
        <v>2009</v>
      </c>
    </row>
    <row r="3535" spans="46:48">
      <c r="AT3535" t="s">
        <v>11475</v>
      </c>
      <c r="AU3535" t="s">
        <v>11476</v>
      </c>
      <c r="AV3535" t="s">
        <v>2009</v>
      </c>
    </row>
    <row r="3536" spans="46:48">
      <c r="AT3536" t="s">
        <v>11477</v>
      </c>
      <c r="AU3536" t="s">
        <v>11478</v>
      </c>
      <c r="AV3536" t="s">
        <v>2009</v>
      </c>
    </row>
    <row r="3537" spans="46:48">
      <c r="AT3537" t="s">
        <v>11479</v>
      </c>
      <c r="AU3537" t="s">
        <v>11480</v>
      </c>
      <c r="AV3537" t="s">
        <v>2009</v>
      </c>
    </row>
    <row r="3538" spans="46:48">
      <c r="AT3538" t="s">
        <v>11481</v>
      </c>
      <c r="AU3538" t="s">
        <v>3682</v>
      </c>
      <c r="AV3538" t="s">
        <v>2009</v>
      </c>
    </row>
    <row r="3539" spans="46:48">
      <c r="AT3539" t="s">
        <v>11482</v>
      </c>
      <c r="AU3539" t="s">
        <v>11483</v>
      </c>
      <c r="AV3539" t="s">
        <v>2009</v>
      </c>
    </row>
    <row r="3540" spans="46:48">
      <c r="AT3540" t="s">
        <v>11484</v>
      </c>
      <c r="AU3540" t="s">
        <v>11485</v>
      </c>
      <c r="AV3540" t="s">
        <v>2009</v>
      </c>
    </row>
    <row r="3541" spans="46:48">
      <c r="AT3541" t="s">
        <v>11486</v>
      </c>
      <c r="AU3541" t="s">
        <v>11487</v>
      </c>
      <c r="AV3541" t="s">
        <v>2009</v>
      </c>
    </row>
    <row r="3542" spans="46:48">
      <c r="AT3542" t="s">
        <v>11488</v>
      </c>
      <c r="AU3542" t="s">
        <v>6240</v>
      </c>
      <c r="AV3542" t="s">
        <v>2009</v>
      </c>
    </row>
    <row r="3543" spans="46:48">
      <c r="AT3543" t="s">
        <v>11489</v>
      </c>
      <c r="AU3543" t="s">
        <v>11490</v>
      </c>
      <c r="AV3543" t="s">
        <v>2009</v>
      </c>
    </row>
    <row r="3544" spans="46:48">
      <c r="AT3544" t="s">
        <v>11491</v>
      </c>
      <c r="AU3544" t="s">
        <v>11492</v>
      </c>
      <c r="AV3544" t="s">
        <v>2009</v>
      </c>
    </row>
    <row r="3545" spans="46:48">
      <c r="AT3545" t="s">
        <v>11493</v>
      </c>
      <c r="AU3545" t="s">
        <v>11494</v>
      </c>
      <c r="AV3545" t="s">
        <v>2009</v>
      </c>
    </row>
    <row r="3546" spans="46:48">
      <c r="AT3546" t="s">
        <v>4316</v>
      </c>
      <c r="AU3546" t="s">
        <v>2009</v>
      </c>
      <c r="AV3546" t="s">
        <v>2009</v>
      </c>
    </row>
    <row r="3547" spans="46:48">
      <c r="AT3547" t="s">
        <v>11495</v>
      </c>
      <c r="AU3547" t="s">
        <v>11496</v>
      </c>
      <c r="AV3547" t="s">
        <v>2010</v>
      </c>
    </row>
    <row r="3548" spans="46:48">
      <c r="AT3548" t="s">
        <v>11497</v>
      </c>
      <c r="AU3548" t="s">
        <v>11498</v>
      </c>
      <c r="AV3548" t="s">
        <v>2010</v>
      </c>
    </row>
    <row r="3549" spans="46:48">
      <c r="AT3549" t="s">
        <v>11499</v>
      </c>
      <c r="AU3549" t="s">
        <v>11500</v>
      </c>
      <c r="AV3549" t="s">
        <v>2010</v>
      </c>
    </row>
    <row r="3550" spans="46:48">
      <c r="AT3550" t="s">
        <v>11501</v>
      </c>
      <c r="AU3550" t="s">
        <v>11502</v>
      </c>
      <c r="AV3550" t="s">
        <v>2010</v>
      </c>
    </row>
    <row r="3551" spans="46:48">
      <c r="AT3551" t="s">
        <v>11503</v>
      </c>
      <c r="AU3551" t="s">
        <v>11504</v>
      </c>
      <c r="AV3551" t="s">
        <v>2010</v>
      </c>
    </row>
    <row r="3552" spans="46:48">
      <c r="AT3552" t="s">
        <v>11505</v>
      </c>
      <c r="AU3552" t="s">
        <v>11506</v>
      </c>
      <c r="AV3552" t="s">
        <v>2010</v>
      </c>
    </row>
    <row r="3553" spans="46:48">
      <c r="AT3553" t="s">
        <v>11507</v>
      </c>
      <c r="AU3553" t="s">
        <v>11508</v>
      </c>
      <c r="AV3553" t="s">
        <v>2010</v>
      </c>
    </row>
    <row r="3554" spans="46:48">
      <c r="AT3554" t="s">
        <v>11509</v>
      </c>
      <c r="AU3554" t="s">
        <v>11510</v>
      </c>
      <c r="AV3554" t="s">
        <v>2010</v>
      </c>
    </row>
    <row r="3555" spans="46:48">
      <c r="AT3555" t="s">
        <v>11511</v>
      </c>
      <c r="AU3555" t="s">
        <v>11512</v>
      </c>
      <c r="AV3555" t="s">
        <v>2010</v>
      </c>
    </row>
    <row r="3556" spans="46:48">
      <c r="AT3556" t="s">
        <v>11513</v>
      </c>
      <c r="AU3556" t="s">
        <v>11514</v>
      </c>
      <c r="AV3556" t="s">
        <v>2010</v>
      </c>
    </row>
    <row r="3557" spans="46:48">
      <c r="AT3557" t="s">
        <v>11515</v>
      </c>
      <c r="AU3557" t="s">
        <v>11516</v>
      </c>
      <c r="AV3557" t="s">
        <v>2010</v>
      </c>
    </row>
    <row r="3558" spans="46:48">
      <c r="AT3558" t="s">
        <v>11517</v>
      </c>
      <c r="AU3558" t="s">
        <v>11518</v>
      </c>
      <c r="AV3558" t="s">
        <v>2010</v>
      </c>
    </row>
    <row r="3559" spans="46:48">
      <c r="AT3559" t="s">
        <v>11519</v>
      </c>
      <c r="AU3559" t="s">
        <v>11518</v>
      </c>
      <c r="AV3559" t="s">
        <v>2010</v>
      </c>
    </row>
    <row r="3560" spans="46:48">
      <c r="AT3560" t="s">
        <v>11520</v>
      </c>
      <c r="AU3560" t="s">
        <v>11521</v>
      </c>
      <c r="AV3560" t="s">
        <v>2010</v>
      </c>
    </row>
    <row r="3561" spans="46:48">
      <c r="AT3561" t="s">
        <v>11522</v>
      </c>
      <c r="AU3561" t="s">
        <v>11523</v>
      </c>
      <c r="AV3561" t="s">
        <v>2011</v>
      </c>
    </row>
    <row r="3562" spans="46:48">
      <c r="AT3562" t="s">
        <v>11524</v>
      </c>
      <c r="AU3562" t="s">
        <v>11525</v>
      </c>
      <c r="AV3562" t="s">
        <v>2011</v>
      </c>
    </row>
    <row r="3563" spans="46:48">
      <c r="AT3563" t="s">
        <v>11526</v>
      </c>
      <c r="AU3563" t="s">
        <v>11527</v>
      </c>
      <c r="AV3563" t="s">
        <v>2011</v>
      </c>
    </row>
    <row r="3564" spans="46:48">
      <c r="AT3564" t="s">
        <v>11528</v>
      </c>
      <c r="AU3564" t="s">
        <v>11529</v>
      </c>
      <c r="AV3564" t="s">
        <v>2011</v>
      </c>
    </row>
    <row r="3565" spans="46:48">
      <c r="AT3565" t="s">
        <v>11530</v>
      </c>
      <c r="AU3565" t="s">
        <v>11531</v>
      </c>
      <c r="AV3565" t="s">
        <v>2011</v>
      </c>
    </row>
    <row r="3566" spans="46:48">
      <c r="AT3566" t="s">
        <v>11532</v>
      </c>
      <c r="AU3566" t="s">
        <v>11533</v>
      </c>
      <c r="AV3566" t="s">
        <v>2011</v>
      </c>
    </row>
    <row r="3567" spans="46:48">
      <c r="AT3567" t="s">
        <v>4330</v>
      </c>
      <c r="AU3567" t="s">
        <v>2011</v>
      </c>
      <c r="AV3567" t="s">
        <v>2011</v>
      </c>
    </row>
    <row r="3568" spans="46:48">
      <c r="AT3568" t="s">
        <v>11534</v>
      </c>
      <c r="AU3568" t="s">
        <v>11535</v>
      </c>
      <c r="AV3568" t="s">
        <v>2012</v>
      </c>
    </row>
    <row r="3569" spans="46:48">
      <c r="AT3569" t="s">
        <v>11536</v>
      </c>
      <c r="AU3569" t="s">
        <v>11537</v>
      </c>
      <c r="AV3569" t="s">
        <v>2012</v>
      </c>
    </row>
    <row r="3570" spans="46:48">
      <c r="AT3570" t="s">
        <v>11538</v>
      </c>
      <c r="AU3570" t="s">
        <v>11539</v>
      </c>
      <c r="AV3570" t="s">
        <v>2012</v>
      </c>
    </row>
    <row r="3571" spans="46:48">
      <c r="AT3571" t="s">
        <v>11540</v>
      </c>
      <c r="AU3571" t="s">
        <v>11541</v>
      </c>
      <c r="AV3571" t="s">
        <v>2012</v>
      </c>
    </row>
    <row r="3572" spans="46:48">
      <c r="AT3572" t="s">
        <v>11542</v>
      </c>
      <c r="AU3572" t="s">
        <v>11543</v>
      </c>
      <c r="AV3572" t="s">
        <v>2012</v>
      </c>
    </row>
    <row r="3573" spans="46:48">
      <c r="AT3573" t="s">
        <v>11544</v>
      </c>
      <c r="AU3573" t="s">
        <v>6092</v>
      </c>
      <c r="AV3573" t="s">
        <v>2012</v>
      </c>
    </row>
    <row r="3574" spans="46:48">
      <c r="AT3574" t="s">
        <v>11545</v>
      </c>
      <c r="AU3574" t="s">
        <v>11546</v>
      </c>
      <c r="AV3574" t="s">
        <v>2012</v>
      </c>
    </row>
    <row r="3575" spans="46:48">
      <c r="AT3575" t="s">
        <v>11547</v>
      </c>
      <c r="AU3575" t="s">
        <v>11548</v>
      </c>
      <c r="AV3575" t="s">
        <v>2012</v>
      </c>
    </row>
    <row r="3576" spans="46:48">
      <c r="AT3576" t="s">
        <v>11549</v>
      </c>
      <c r="AU3576" t="s">
        <v>11550</v>
      </c>
      <c r="AV3576" t="s">
        <v>2012</v>
      </c>
    </row>
    <row r="3577" spans="46:48">
      <c r="AT3577" t="s">
        <v>11551</v>
      </c>
      <c r="AU3577" t="s">
        <v>11552</v>
      </c>
      <c r="AV3577" t="s">
        <v>2012</v>
      </c>
    </row>
    <row r="3578" spans="46:48">
      <c r="AT3578" t="s">
        <v>11553</v>
      </c>
      <c r="AU3578" t="s">
        <v>11554</v>
      </c>
      <c r="AV3578" t="s">
        <v>2012</v>
      </c>
    </row>
    <row r="3579" spans="46:48">
      <c r="AT3579" t="s">
        <v>11555</v>
      </c>
      <c r="AU3579" t="s">
        <v>11556</v>
      </c>
      <c r="AV3579" t="s">
        <v>2012</v>
      </c>
    </row>
    <row r="3580" spans="46:48">
      <c r="AT3580" t="s">
        <v>11557</v>
      </c>
      <c r="AU3580" t="s">
        <v>11558</v>
      </c>
      <c r="AV3580" t="s">
        <v>2012</v>
      </c>
    </row>
    <row r="3581" spans="46:48">
      <c r="AT3581" t="s">
        <v>11559</v>
      </c>
      <c r="AU3581" t="s">
        <v>11560</v>
      </c>
      <c r="AV3581" t="s">
        <v>2012</v>
      </c>
    </row>
    <row r="3582" spans="46:48">
      <c r="AT3582" t="s">
        <v>11561</v>
      </c>
      <c r="AU3582" t="s">
        <v>11562</v>
      </c>
      <c r="AV3582" t="s">
        <v>2012</v>
      </c>
    </row>
    <row r="3583" spans="46:48">
      <c r="AT3583" t="s">
        <v>11563</v>
      </c>
      <c r="AU3583" t="s">
        <v>11564</v>
      </c>
      <c r="AV3583" t="s">
        <v>2012</v>
      </c>
    </row>
    <row r="3584" spans="46:48">
      <c r="AT3584" t="s">
        <v>11565</v>
      </c>
      <c r="AU3584" t="s">
        <v>6137</v>
      </c>
      <c r="AV3584" t="s">
        <v>2012</v>
      </c>
    </row>
    <row r="3585" spans="46:48">
      <c r="AT3585" t="s">
        <v>11566</v>
      </c>
      <c r="AU3585" t="s">
        <v>11567</v>
      </c>
      <c r="AV3585" t="s">
        <v>2012</v>
      </c>
    </row>
    <row r="3586" spans="46:48">
      <c r="AT3586" t="s">
        <v>11568</v>
      </c>
      <c r="AU3586" t="s">
        <v>11569</v>
      </c>
      <c r="AV3586" t="s">
        <v>2012</v>
      </c>
    </row>
    <row r="3587" spans="46:48">
      <c r="AT3587" t="s">
        <v>11570</v>
      </c>
      <c r="AU3587" t="s">
        <v>11571</v>
      </c>
      <c r="AV3587" t="s">
        <v>2012</v>
      </c>
    </row>
    <row r="3588" spans="46:48">
      <c r="AT3588" t="s">
        <v>11572</v>
      </c>
      <c r="AU3588" t="s">
        <v>11573</v>
      </c>
      <c r="AV3588" t="s">
        <v>2012</v>
      </c>
    </row>
    <row r="3589" spans="46:48">
      <c r="AT3589" t="s">
        <v>11574</v>
      </c>
      <c r="AU3589" t="s">
        <v>11575</v>
      </c>
      <c r="AV3589" t="s">
        <v>2012</v>
      </c>
    </row>
    <row r="3590" spans="46:48">
      <c r="AT3590" t="s">
        <v>11576</v>
      </c>
      <c r="AU3590" t="s">
        <v>11577</v>
      </c>
      <c r="AV3590" t="s">
        <v>2012</v>
      </c>
    </row>
    <row r="3591" spans="46:48">
      <c r="AT3591" t="s">
        <v>11578</v>
      </c>
      <c r="AU3591" t="s">
        <v>11579</v>
      </c>
      <c r="AV3591" t="s">
        <v>2012</v>
      </c>
    </row>
    <row r="3592" spans="46:48">
      <c r="AT3592" t="s">
        <v>11580</v>
      </c>
      <c r="AU3592" t="s">
        <v>5435</v>
      </c>
      <c r="AV3592" t="s">
        <v>2012</v>
      </c>
    </row>
    <row r="3593" spans="46:48">
      <c r="AT3593" t="s">
        <v>4338</v>
      </c>
      <c r="AU3593" t="s">
        <v>2012</v>
      </c>
      <c r="AV3593" t="s">
        <v>2012</v>
      </c>
    </row>
    <row r="3594" spans="46:48">
      <c r="AT3594" t="s">
        <v>11581</v>
      </c>
      <c r="AU3594" t="s">
        <v>11582</v>
      </c>
      <c r="AV3594" t="s">
        <v>2013</v>
      </c>
    </row>
    <row r="3595" spans="46:48">
      <c r="AT3595" t="s">
        <v>11583</v>
      </c>
      <c r="AU3595" t="s">
        <v>11584</v>
      </c>
      <c r="AV3595" t="s">
        <v>2013</v>
      </c>
    </row>
    <row r="3596" spans="46:48">
      <c r="AT3596" t="s">
        <v>11585</v>
      </c>
      <c r="AU3596" t="s">
        <v>11586</v>
      </c>
      <c r="AV3596" t="s">
        <v>2013</v>
      </c>
    </row>
    <row r="3597" spans="46:48">
      <c r="AT3597" t="s">
        <v>11587</v>
      </c>
      <c r="AU3597" t="s">
        <v>11588</v>
      </c>
      <c r="AV3597" t="s">
        <v>2013</v>
      </c>
    </row>
    <row r="3598" spans="46:48">
      <c r="AT3598" t="s">
        <v>11589</v>
      </c>
      <c r="AU3598" t="s">
        <v>11590</v>
      </c>
      <c r="AV3598" t="s">
        <v>2013</v>
      </c>
    </row>
    <row r="3599" spans="46:48">
      <c r="AT3599" t="s">
        <v>11591</v>
      </c>
      <c r="AU3599" t="s">
        <v>11592</v>
      </c>
      <c r="AV3599" t="s">
        <v>2013</v>
      </c>
    </row>
    <row r="3600" spans="46:48">
      <c r="AT3600" t="s">
        <v>11593</v>
      </c>
      <c r="AU3600" t="s">
        <v>11594</v>
      </c>
      <c r="AV3600" t="s">
        <v>2013</v>
      </c>
    </row>
    <row r="3601" spans="46:48">
      <c r="AT3601" t="s">
        <v>11595</v>
      </c>
      <c r="AU3601" t="s">
        <v>11596</v>
      </c>
      <c r="AV3601" t="s">
        <v>2013</v>
      </c>
    </row>
    <row r="3602" spans="46:48">
      <c r="AT3602" t="s">
        <v>11597</v>
      </c>
      <c r="AU3602" t="s">
        <v>11598</v>
      </c>
      <c r="AV3602" t="s">
        <v>2013</v>
      </c>
    </row>
    <row r="3603" spans="46:48">
      <c r="AT3603" t="s">
        <v>11599</v>
      </c>
      <c r="AU3603" t="s">
        <v>11600</v>
      </c>
      <c r="AV3603" t="s">
        <v>2013</v>
      </c>
    </row>
    <row r="3604" spans="46:48">
      <c r="AT3604" t="s">
        <v>11601</v>
      </c>
      <c r="AU3604" t="s">
        <v>11602</v>
      </c>
      <c r="AV3604" t="s">
        <v>2013</v>
      </c>
    </row>
    <row r="3605" spans="46:48">
      <c r="AT3605" t="s">
        <v>11603</v>
      </c>
      <c r="AU3605" t="s">
        <v>11604</v>
      </c>
      <c r="AV3605" t="s">
        <v>2013</v>
      </c>
    </row>
    <row r="3606" spans="46:48">
      <c r="AT3606" t="s">
        <v>11605</v>
      </c>
      <c r="AU3606" t="s">
        <v>11606</v>
      </c>
      <c r="AV3606" t="s">
        <v>2013</v>
      </c>
    </row>
    <row r="3607" spans="46:48">
      <c r="AT3607" t="s">
        <v>11607</v>
      </c>
      <c r="AU3607" t="s">
        <v>11608</v>
      </c>
      <c r="AV3607" t="s">
        <v>2013</v>
      </c>
    </row>
    <row r="3608" spans="46:48">
      <c r="AT3608" t="s">
        <v>11609</v>
      </c>
      <c r="AU3608" t="s">
        <v>11610</v>
      </c>
      <c r="AV3608" t="s">
        <v>2013</v>
      </c>
    </row>
    <row r="3609" spans="46:48">
      <c r="AT3609" t="s">
        <v>11611</v>
      </c>
      <c r="AU3609" t="s">
        <v>11612</v>
      </c>
      <c r="AV3609" t="s">
        <v>2013</v>
      </c>
    </row>
    <row r="3610" spans="46:48">
      <c r="AT3610" t="s">
        <v>11613</v>
      </c>
      <c r="AU3610" t="s">
        <v>11614</v>
      </c>
      <c r="AV3610" t="s">
        <v>2013</v>
      </c>
    </row>
    <row r="3611" spans="46:48">
      <c r="AT3611" t="s">
        <v>11615</v>
      </c>
      <c r="AU3611" t="s">
        <v>11616</v>
      </c>
      <c r="AV3611" t="s">
        <v>2013</v>
      </c>
    </row>
    <row r="3612" spans="46:48">
      <c r="AT3612" t="s">
        <v>11617</v>
      </c>
      <c r="AU3612" t="s">
        <v>11618</v>
      </c>
      <c r="AV3612" t="s">
        <v>2013</v>
      </c>
    </row>
    <row r="3613" spans="46:48">
      <c r="AT3613" t="s">
        <v>11619</v>
      </c>
      <c r="AU3613" t="s">
        <v>11620</v>
      </c>
      <c r="AV3613" t="s">
        <v>2013</v>
      </c>
    </row>
    <row r="3614" spans="46:48">
      <c r="AT3614" t="s">
        <v>11621</v>
      </c>
      <c r="AU3614" t="s">
        <v>11622</v>
      </c>
      <c r="AV3614" t="s">
        <v>2013</v>
      </c>
    </row>
    <row r="3615" spans="46:48">
      <c r="AT3615" t="s">
        <v>11623</v>
      </c>
      <c r="AU3615" t="s">
        <v>11624</v>
      </c>
      <c r="AV3615" t="s">
        <v>2013</v>
      </c>
    </row>
    <row r="3616" spans="46:48">
      <c r="AT3616" t="s">
        <v>11625</v>
      </c>
      <c r="AU3616" t="s">
        <v>11626</v>
      </c>
      <c r="AV3616" t="s">
        <v>2013</v>
      </c>
    </row>
    <row r="3617" spans="46:48">
      <c r="AT3617" t="s">
        <v>11627</v>
      </c>
      <c r="AU3617" t="s">
        <v>11628</v>
      </c>
      <c r="AV3617" t="s">
        <v>2013</v>
      </c>
    </row>
    <row r="3618" spans="46:48">
      <c r="AT3618" t="s">
        <v>11629</v>
      </c>
      <c r="AU3618" t="s">
        <v>11630</v>
      </c>
      <c r="AV3618" t="s">
        <v>2013</v>
      </c>
    </row>
    <row r="3619" spans="46:48">
      <c r="AT3619" t="s">
        <v>11631</v>
      </c>
      <c r="AU3619" t="s">
        <v>11632</v>
      </c>
      <c r="AV3619" t="s">
        <v>2013</v>
      </c>
    </row>
    <row r="3620" spans="46:48">
      <c r="AT3620" t="s">
        <v>11633</v>
      </c>
      <c r="AU3620" t="s">
        <v>11634</v>
      </c>
      <c r="AV3620" t="s">
        <v>2013</v>
      </c>
    </row>
    <row r="3621" spans="46:48">
      <c r="AT3621" t="s">
        <v>11635</v>
      </c>
      <c r="AU3621" t="s">
        <v>11636</v>
      </c>
      <c r="AV3621" t="s">
        <v>2013</v>
      </c>
    </row>
    <row r="3622" spans="46:48">
      <c r="AT3622" t="s">
        <v>11637</v>
      </c>
      <c r="AU3622" t="s">
        <v>11638</v>
      </c>
      <c r="AV3622" t="s">
        <v>2013</v>
      </c>
    </row>
    <row r="3623" spans="46:48">
      <c r="AT3623" t="s">
        <v>11639</v>
      </c>
      <c r="AU3623" t="s">
        <v>11640</v>
      </c>
      <c r="AV3623" t="s">
        <v>2013</v>
      </c>
    </row>
    <row r="3624" spans="46:48">
      <c r="AT3624" t="s">
        <v>11641</v>
      </c>
      <c r="AU3624" t="s">
        <v>11642</v>
      </c>
      <c r="AV3624" t="s">
        <v>2013</v>
      </c>
    </row>
    <row r="3625" spans="46:48">
      <c r="AT3625" t="s">
        <v>11643</v>
      </c>
      <c r="AU3625" t="s">
        <v>11644</v>
      </c>
      <c r="AV3625" t="s">
        <v>2013</v>
      </c>
    </row>
    <row r="3626" spans="46:48">
      <c r="AT3626" t="s">
        <v>11645</v>
      </c>
      <c r="AU3626" t="s">
        <v>11646</v>
      </c>
      <c r="AV3626" t="s">
        <v>2013</v>
      </c>
    </row>
    <row r="3627" spans="46:48">
      <c r="AT3627" t="s">
        <v>11647</v>
      </c>
      <c r="AU3627" t="s">
        <v>11648</v>
      </c>
      <c r="AV3627" t="s">
        <v>2013</v>
      </c>
    </row>
    <row r="3628" spans="46:48">
      <c r="AT3628" t="s">
        <v>11649</v>
      </c>
      <c r="AU3628" t="s">
        <v>11650</v>
      </c>
      <c r="AV3628" t="s">
        <v>2013</v>
      </c>
    </row>
    <row r="3629" spans="46:48">
      <c r="AT3629" t="s">
        <v>11651</v>
      </c>
      <c r="AU3629" t="s">
        <v>11652</v>
      </c>
      <c r="AV3629" t="s">
        <v>2013</v>
      </c>
    </row>
    <row r="3630" spans="46:48">
      <c r="AT3630" t="s">
        <v>11653</v>
      </c>
      <c r="AU3630" t="s">
        <v>11654</v>
      </c>
      <c r="AV3630" t="s">
        <v>2013</v>
      </c>
    </row>
    <row r="3631" spans="46:48">
      <c r="AT3631" t="s">
        <v>11655</v>
      </c>
      <c r="AU3631" t="s">
        <v>11656</v>
      </c>
      <c r="AV3631" t="s">
        <v>2013</v>
      </c>
    </row>
    <row r="3632" spans="46:48">
      <c r="AT3632" t="s">
        <v>11657</v>
      </c>
      <c r="AU3632" t="s">
        <v>11658</v>
      </c>
      <c r="AV3632" t="s">
        <v>2013</v>
      </c>
    </row>
    <row r="3633" spans="46:48">
      <c r="AT3633" t="s">
        <v>11659</v>
      </c>
      <c r="AU3633" t="s">
        <v>11660</v>
      </c>
      <c r="AV3633" t="s">
        <v>2013</v>
      </c>
    </row>
    <row r="3634" spans="46:48">
      <c r="AT3634" t="s">
        <v>11661</v>
      </c>
      <c r="AU3634" t="s">
        <v>11662</v>
      </c>
      <c r="AV3634" t="s">
        <v>2013</v>
      </c>
    </row>
    <row r="3635" spans="46:48">
      <c r="AT3635" t="s">
        <v>11663</v>
      </c>
      <c r="AU3635" t="s">
        <v>11664</v>
      </c>
      <c r="AV3635" t="s">
        <v>2013</v>
      </c>
    </row>
    <row r="3636" spans="46:48">
      <c r="AT3636" t="s">
        <v>11665</v>
      </c>
      <c r="AU3636" t="s">
        <v>11666</v>
      </c>
      <c r="AV3636" t="s">
        <v>2013</v>
      </c>
    </row>
    <row r="3637" spans="46:48">
      <c r="AT3637" t="s">
        <v>11667</v>
      </c>
      <c r="AU3637" t="s">
        <v>11668</v>
      </c>
      <c r="AV3637" t="s">
        <v>2013</v>
      </c>
    </row>
    <row r="3638" spans="46:48">
      <c r="AT3638" t="s">
        <v>11669</v>
      </c>
      <c r="AU3638" t="s">
        <v>11670</v>
      </c>
      <c r="AV3638" t="s">
        <v>2013</v>
      </c>
    </row>
    <row r="3639" spans="46:48">
      <c r="AT3639" t="s">
        <v>11671</v>
      </c>
      <c r="AU3639" t="s">
        <v>11672</v>
      </c>
      <c r="AV3639" t="s">
        <v>2013</v>
      </c>
    </row>
    <row r="3640" spans="46:48">
      <c r="AT3640" t="s">
        <v>11673</v>
      </c>
      <c r="AU3640" t="s">
        <v>11674</v>
      </c>
      <c r="AV3640" t="s">
        <v>2013</v>
      </c>
    </row>
    <row r="3641" spans="46:48">
      <c r="AT3641" t="s">
        <v>11675</v>
      </c>
      <c r="AU3641" t="s">
        <v>11676</v>
      </c>
      <c r="AV3641" t="s">
        <v>2013</v>
      </c>
    </row>
    <row r="3642" spans="46:48">
      <c r="AT3642" t="s">
        <v>11677</v>
      </c>
      <c r="AU3642" t="s">
        <v>11678</v>
      </c>
      <c r="AV3642" t="s">
        <v>2013</v>
      </c>
    </row>
    <row r="3643" spans="46:48">
      <c r="AT3643" t="s">
        <v>11679</v>
      </c>
      <c r="AU3643" t="s">
        <v>11680</v>
      </c>
      <c r="AV3643" t="s">
        <v>2013</v>
      </c>
    </row>
    <row r="3644" spans="46:48">
      <c r="AT3644" t="s">
        <v>11681</v>
      </c>
      <c r="AU3644" t="s">
        <v>11682</v>
      </c>
      <c r="AV3644" t="s">
        <v>2013</v>
      </c>
    </row>
    <row r="3645" spans="46:48">
      <c r="AT3645" t="s">
        <v>11683</v>
      </c>
      <c r="AU3645" t="s">
        <v>11684</v>
      </c>
      <c r="AV3645" t="s">
        <v>2013</v>
      </c>
    </row>
    <row r="3646" spans="46:48">
      <c r="AT3646" t="s">
        <v>11685</v>
      </c>
      <c r="AU3646" t="s">
        <v>11686</v>
      </c>
      <c r="AV3646" t="s">
        <v>2013</v>
      </c>
    </row>
    <row r="3647" spans="46:48">
      <c r="AT3647" t="s">
        <v>11687</v>
      </c>
      <c r="AU3647" t="s">
        <v>11688</v>
      </c>
      <c r="AV3647" t="s">
        <v>2013</v>
      </c>
    </row>
    <row r="3648" spans="46:48">
      <c r="AT3648" t="s">
        <v>11689</v>
      </c>
      <c r="AU3648" t="s">
        <v>11690</v>
      </c>
      <c r="AV3648" t="s">
        <v>2013</v>
      </c>
    </row>
    <row r="3649" spans="46:48">
      <c r="AT3649" t="s">
        <v>11691</v>
      </c>
      <c r="AU3649" t="s">
        <v>11692</v>
      </c>
      <c r="AV3649" t="s">
        <v>2013</v>
      </c>
    </row>
    <row r="3650" spans="46:48">
      <c r="AT3650" t="s">
        <v>11693</v>
      </c>
      <c r="AU3650" t="s">
        <v>11694</v>
      </c>
      <c r="AV3650" t="s">
        <v>2013</v>
      </c>
    </row>
    <row r="3651" spans="46:48">
      <c r="AT3651" t="s">
        <v>11695</v>
      </c>
      <c r="AU3651" t="s">
        <v>11696</v>
      </c>
      <c r="AV3651" t="s">
        <v>2013</v>
      </c>
    </row>
    <row r="3652" spans="46:48">
      <c r="AT3652" t="s">
        <v>11697</v>
      </c>
      <c r="AU3652" t="s">
        <v>11698</v>
      </c>
      <c r="AV3652" t="s">
        <v>2013</v>
      </c>
    </row>
    <row r="3653" spans="46:48">
      <c r="AT3653" t="s">
        <v>11699</v>
      </c>
      <c r="AU3653" t="s">
        <v>11700</v>
      </c>
      <c r="AV3653" t="s">
        <v>2013</v>
      </c>
    </row>
    <row r="3654" spans="46:48">
      <c r="AT3654" t="s">
        <v>11701</v>
      </c>
      <c r="AU3654" t="s">
        <v>11702</v>
      </c>
      <c r="AV3654" t="s">
        <v>2013</v>
      </c>
    </row>
    <row r="3655" spans="46:48">
      <c r="AT3655" t="s">
        <v>11703</v>
      </c>
      <c r="AU3655" t="s">
        <v>11704</v>
      </c>
      <c r="AV3655" t="s">
        <v>2013</v>
      </c>
    </row>
    <row r="3656" spans="46:48">
      <c r="AT3656" t="s">
        <v>11705</v>
      </c>
      <c r="AU3656" t="s">
        <v>11706</v>
      </c>
      <c r="AV3656" t="s">
        <v>2013</v>
      </c>
    </row>
    <row r="3657" spans="46:48">
      <c r="AT3657" t="s">
        <v>4345</v>
      </c>
      <c r="AU3657" t="s">
        <v>2013</v>
      </c>
      <c r="AV3657" t="s">
        <v>2013</v>
      </c>
    </row>
    <row r="3658" spans="46:48">
      <c r="AT3658" t="s">
        <v>11707</v>
      </c>
      <c r="AU3658" t="s">
        <v>11708</v>
      </c>
      <c r="AV3658" t="s">
        <v>2014</v>
      </c>
    </row>
    <row r="3659" spans="46:48">
      <c r="AT3659" t="s">
        <v>11709</v>
      </c>
      <c r="AU3659" t="s">
        <v>11710</v>
      </c>
      <c r="AV3659" t="s">
        <v>2014</v>
      </c>
    </row>
    <row r="3660" spans="46:48">
      <c r="AT3660" t="s">
        <v>11711</v>
      </c>
      <c r="AU3660" t="s">
        <v>11712</v>
      </c>
      <c r="AV3660" t="s">
        <v>2014</v>
      </c>
    </row>
    <row r="3661" spans="46:48">
      <c r="AT3661" t="s">
        <v>4367</v>
      </c>
      <c r="AU3661" t="s">
        <v>2014</v>
      </c>
      <c r="AV3661" t="s">
        <v>2014</v>
      </c>
    </row>
    <row r="3662" spans="46:48">
      <c r="AT3662" t="s">
        <v>11713</v>
      </c>
      <c r="AU3662" t="s">
        <v>11714</v>
      </c>
      <c r="AV3662" t="s">
        <v>2015</v>
      </c>
    </row>
    <row r="3663" spans="46:48">
      <c r="AT3663" t="s">
        <v>11715</v>
      </c>
      <c r="AU3663" t="s">
        <v>11716</v>
      </c>
      <c r="AV3663" t="s">
        <v>2015</v>
      </c>
    </row>
    <row r="3664" spans="46:48">
      <c r="AT3664" t="s">
        <v>11717</v>
      </c>
      <c r="AU3664" t="s">
        <v>11718</v>
      </c>
      <c r="AV3664" t="s">
        <v>2015</v>
      </c>
    </row>
    <row r="3665" spans="46:48">
      <c r="AT3665" t="s">
        <v>11719</v>
      </c>
      <c r="AU3665" t="s">
        <v>11720</v>
      </c>
      <c r="AV3665" t="s">
        <v>2015</v>
      </c>
    </row>
    <row r="3666" spans="46:48">
      <c r="AT3666" t="s">
        <v>11721</v>
      </c>
      <c r="AU3666" t="s">
        <v>11722</v>
      </c>
      <c r="AV3666" t="s">
        <v>2015</v>
      </c>
    </row>
    <row r="3667" spans="46:48">
      <c r="AT3667" t="s">
        <v>11723</v>
      </c>
      <c r="AU3667" t="s">
        <v>11724</v>
      </c>
      <c r="AV3667" t="s">
        <v>2015</v>
      </c>
    </row>
    <row r="3668" spans="46:48">
      <c r="AT3668" t="s">
        <v>11725</v>
      </c>
      <c r="AU3668" t="s">
        <v>11726</v>
      </c>
      <c r="AV3668" t="s">
        <v>2015</v>
      </c>
    </row>
    <row r="3669" spans="46:48">
      <c r="AT3669" t="s">
        <v>11727</v>
      </c>
      <c r="AU3669" t="s">
        <v>11728</v>
      </c>
      <c r="AV3669" t="s">
        <v>2015</v>
      </c>
    </row>
    <row r="3670" spans="46:48">
      <c r="AT3670" t="s">
        <v>11729</v>
      </c>
      <c r="AU3670" t="s">
        <v>11730</v>
      </c>
      <c r="AV3670" t="s">
        <v>2015</v>
      </c>
    </row>
    <row r="3671" spans="46:48">
      <c r="AT3671" t="s">
        <v>11731</v>
      </c>
      <c r="AU3671" t="s">
        <v>11732</v>
      </c>
      <c r="AV3671" t="s">
        <v>2015</v>
      </c>
    </row>
    <row r="3672" spans="46:48">
      <c r="AT3672" t="s">
        <v>11733</v>
      </c>
      <c r="AU3672" t="s">
        <v>9764</v>
      </c>
      <c r="AV3672" t="s">
        <v>2015</v>
      </c>
    </row>
    <row r="3673" spans="46:48">
      <c r="AT3673" t="s">
        <v>11734</v>
      </c>
      <c r="AU3673" t="s">
        <v>11735</v>
      </c>
      <c r="AV3673" t="s">
        <v>2015</v>
      </c>
    </row>
    <row r="3674" spans="46:48">
      <c r="AT3674" t="s">
        <v>11736</v>
      </c>
      <c r="AU3674" t="s">
        <v>11737</v>
      </c>
      <c r="AV3674" t="s">
        <v>2015</v>
      </c>
    </row>
    <row r="3675" spans="46:48">
      <c r="AT3675" t="s">
        <v>11738</v>
      </c>
      <c r="AU3675" t="s">
        <v>11739</v>
      </c>
      <c r="AV3675" t="s">
        <v>2015</v>
      </c>
    </row>
    <row r="3676" spans="46:48">
      <c r="AT3676" t="s">
        <v>11740</v>
      </c>
      <c r="AU3676" t="s">
        <v>11741</v>
      </c>
      <c r="AV3676" t="s">
        <v>2015</v>
      </c>
    </row>
    <row r="3677" spans="46:48">
      <c r="AT3677" t="s">
        <v>11742</v>
      </c>
      <c r="AU3677" t="s">
        <v>11743</v>
      </c>
      <c r="AV3677" t="s">
        <v>2015</v>
      </c>
    </row>
    <row r="3678" spans="46:48">
      <c r="AT3678" t="s">
        <v>11744</v>
      </c>
      <c r="AU3678" t="s">
        <v>11745</v>
      </c>
      <c r="AV3678" t="s">
        <v>2015</v>
      </c>
    </row>
    <row r="3679" spans="46:48">
      <c r="AT3679" t="s">
        <v>11746</v>
      </c>
      <c r="AU3679" t="s">
        <v>11747</v>
      </c>
      <c r="AV3679" t="s">
        <v>2015</v>
      </c>
    </row>
    <row r="3680" spans="46:48">
      <c r="AT3680" t="s">
        <v>11748</v>
      </c>
      <c r="AU3680" t="s">
        <v>11749</v>
      </c>
      <c r="AV3680" t="s">
        <v>2015</v>
      </c>
    </row>
    <row r="3681" spans="46:48">
      <c r="AT3681" t="s">
        <v>11750</v>
      </c>
      <c r="AU3681" t="s">
        <v>11751</v>
      </c>
      <c r="AV3681" t="s">
        <v>2015</v>
      </c>
    </row>
    <row r="3682" spans="46:48">
      <c r="AT3682" t="s">
        <v>11752</v>
      </c>
      <c r="AU3682" t="s">
        <v>11753</v>
      </c>
      <c r="AV3682" t="s">
        <v>2015</v>
      </c>
    </row>
    <row r="3683" spans="46:48">
      <c r="AT3683" t="s">
        <v>11754</v>
      </c>
      <c r="AU3683" t="s">
        <v>11755</v>
      </c>
      <c r="AV3683" t="s">
        <v>2015</v>
      </c>
    </row>
    <row r="3684" spans="46:48">
      <c r="AT3684" t="s">
        <v>4381</v>
      </c>
      <c r="AU3684" t="s">
        <v>2015</v>
      </c>
      <c r="AV3684" t="s">
        <v>2015</v>
      </c>
    </row>
    <row r="3685" spans="46:48">
      <c r="AT3685" t="s">
        <v>11756</v>
      </c>
      <c r="AU3685" t="s">
        <v>6646</v>
      </c>
      <c r="AV3685" t="s">
        <v>2016</v>
      </c>
    </row>
    <row r="3686" spans="46:48">
      <c r="AT3686" t="s">
        <v>11757</v>
      </c>
      <c r="AU3686" t="s">
        <v>5315</v>
      </c>
      <c r="AV3686" t="s">
        <v>2016</v>
      </c>
    </row>
    <row r="3687" spans="46:48">
      <c r="AT3687" t="s">
        <v>11758</v>
      </c>
      <c r="AU3687" t="s">
        <v>6642</v>
      </c>
      <c r="AV3687" t="s">
        <v>2016</v>
      </c>
    </row>
    <row r="3688" spans="46:48">
      <c r="AT3688" t="s">
        <v>11759</v>
      </c>
      <c r="AU3688" t="s">
        <v>11760</v>
      </c>
      <c r="AV3688" t="s">
        <v>2016</v>
      </c>
    </row>
    <row r="3689" spans="46:48">
      <c r="AT3689" t="s">
        <v>11761</v>
      </c>
      <c r="AU3689" t="s">
        <v>6644</v>
      </c>
      <c r="AV3689" t="s">
        <v>2016</v>
      </c>
    </row>
    <row r="3690" spans="46:48">
      <c r="AT3690" t="s">
        <v>11762</v>
      </c>
      <c r="AU3690" t="s">
        <v>11763</v>
      </c>
      <c r="AV3690" t="s">
        <v>2016</v>
      </c>
    </row>
    <row r="3691" spans="46:48">
      <c r="AT3691" t="s">
        <v>11764</v>
      </c>
      <c r="AU3691" t="s">
        <v>5399</v>
      </c>
      <c r="AV3691" t="s">
        <v>2016</v>
      </c>
    </row>
    <row r="3692" spans="46:48">
      <c r="AT3692" t="s">
        <v>11765</v>
      </c>
      <c r="AU3692" t="s">
        <v>11766</v>
      </c>
      <c r="AV3692" t="s">
        <v>2016</v>
      </c>
    </row>
    <row r="3693" spans="46:48">
      <c r="AT3693" t="s">
        <v>11767</v>
      </c>
      <c r="AU3693" t="s">
        <v>11768</v>
      </c>
      <c r="AV3693" t="s">
        <v>2016</v>
      </c>
    </row>
    <row r="3694" spans="46:48">
      <c r="AT3694" t="s">
        <v>11769</v>
      </c>
      <c r="AU3694" t="s">
        <v>11770</v>
      </c>
      <c r="AV3694" t="s">
        <v>2016</v>
      </c>
    </row>
    <row r="3695" spans="46:48">
      <c r="AT3695" t="s">
        <v>4389</v>
      </c>
      <c r="AU3695" t="s">
        <v>2016</v>
      </c>
      <c r="AV3695" t="s">
        <v>2016</v>
      </c>
    </row>
    <row r="3696" spans="46:48">
      <c r="AT3696" t="s">
        <v>11771</v>
      </c>
      <c r="AU3696" t="s">
        <v>11772</v>
      </c>
      <c r="AV3696" t="s">
        <v>2017</v>
      </c>
    </row>
    <row r="3697" spans="46:48">
      <c r="AT3697" t="s">
        <v>11773</v>
      </c>
      <c r="AU3697" t="s">
        <v>11774</v>
      </c>
      <c r="AV3697" t="s">
        <v>2017</v>
      </c>
    </row>
    <row r="3698" spans="46:48">
      <c r="AT3698" t="s">
        <v>11775</v>
      </c>
      <c r="AU3698" t="s">
        <v>11776</v>
      </c>
      <c r="AV3698" t="s">
        <v>2017</v>
      </c>
    </row>
    <row r="3699" spans="46:48">
      <c r="AT3699" t="s">
        <v>11777</v>
      </c>
      <c r="AU3699" t="s">
        <v>11778</v>
      </c>
      <c r="AV3699" t="s">
        <v>2017</v>
      </c>
    </row>
    <row r="3700" spans="46:48">
      <c r="AT3700" t="s">
        <v>11779</v>
      </c>
      <c r="AU3700" t="s">
        <v>11780</v>
      </c>
      <c r="AV3700" t="s">
        <v>2017</v>
      </c>
    </row>
    <row r="3701" spans="46:48">
      <c r="AT3701" t="s">
        <v>11781</v>
      </c>
      <c r="AU3701" t="s">
        <v>11782</v>
      </c>
      <c r="AV3701" t="s">
        <v>2017</v>
      </c>
    </row>
    <row r="3702" spans="46:48">
      <c r="AT3702" t="s">
        <v>11783</v>
      </c>
      <c r="AU3702" t="s">
        <v>11784</v>
      </c>
      <c r="AV3702" t="s">
        <v>2017</v>
      </c>
    </row>
    <row r="3703" spans="46:48">
      <c r="AT3703" t="s">
        <v>11785</v>
      </c>
      <c r="AU3703" t="s">
        <v>11786</v>
      </c>
      <c r="AV3703" t="s">
        <v>2017</v>
      </c>
    </row>
    <row r="3704" spans="46:48">
      <c r="AT3704" t="s">
        <v>11787</v>
      </c>
      <c r="AU3704" t="s">
        <v>11788</v>
      </c>
      <c r="AV3704" t="s">
        <v>2017</v>
      </c>
    </row>
    <row r="3705" spans="46:48">
      <c r="AT3705" t="s">
        <v>11789</v>
      </c>
      <c r="AU3705" t="s">
        <v>11790</v>
      </c>
      <c r="AV3705" t="s">
        <v>2017</v>
      </c>
    </row>
    <row r="3706" spans="46:48">
      <c r="AT3706" t="s">
        <v>4397</v>
      </c>
      <c r="AU3706" t="s">
        <v>2017</v>
      </c>
      <c r="AV3706" t="s">
        <v>2017</v>
      </c>
    </row>
    <row r="3707" spans="46:48">
      <c r="AT3707" t="s">
        <v>2136</v>
      </c>
      <c r="AU3707" t="s">
        <v>2018</v>
      </c>
      <c r="AV3707" t="s">
        <v>2018</v>
      </c>
    </row>
    <row r="3708" spans="46:48">
      <c r="AT3708" t="s">
        <v>2202</v>
      </c>
      <c r="AU3708" t="s">
        <v>2019</v>
      </c>
      <c r="AV3708" t="s">
        <v>2019</v>
      </c>
    </row>
    <row r="3709" spans="46:48">
      <c r="AT3709" t="s">
        <v>2247</v>
      </c>
      <c r="AU3709" t="s">
        <v>2020</v>
      </c>
      <c r="AV3709" t="s">
        <v>2020</v>
      </c>
    </row>
    <row r="3710" spans="46:48">
      <c r="AT3710" t="s">
        <v>2261</v>
      </c>
      <c r="AU3710" t="s">
        <v>2021</v>
      </c>
      <c r="AV3710" t="s">
        <v>2021</v>
      </c>
    </row>
    <row r="3711" spans="46:48">
      <c r="AT3711" t="s">
        <v>2319</v>
      </c>
      <c r="AU3711" t="s">
        <v>2022</v>
      </c>
      <c r="AV3711" t="s">
        <v>2022</v>
      </c>
    </row>
    <row r="3712" spans="46:48">
      <c r="AT3712" t="s">
        <v>2493</v>
      </c>
      <c r="AU3712" t="s">
        <v>2023</v>
      </c>
      <c r="AV3712" t="s">
        <v>2023</v>
      </c>
    </row>
    <row r="3713" spans="46:48">
      <c r="AT3713" t="s">
        <v>2578</v>
      </c>
      <c r="AU3713" t="s">
        <v>2024</v>
      </c>
      <c r="AV3713" t="s">
        <v>2024</v>
      </c>
    </row>
    <row r="3714" spans="46:48">
      <c r="AT3714" t="s">
        <v>2605</v>
      </c>
      <c r="AU3714" t="s">
        <v>2025</v>
      </c>
      <c r="AV3714" t="s">
        <v>2025</v>
      </c>
    </row>
    <row r="3715" spans="46:48">
      <c r="AT3715" t="s">
        <v>2725</v>
      </c>
      <c r="AU3715" t="s">
        <v>2026</v>
      </c>
      <c r="AV3715" t="s">
        <v>2026</v>
      </c>
    </row>
    <row r="3716" spans="46:48">
      <c r="AT3716" t="s">
        <v>2792</v>
      </c>
      <c r="AU3716" t="s">
        <v>2027</v>
      </c>
      <c r="AV3716" t="s">
        <v>2027</v>
      </c>
    </row>
    <row r="3717" spans="46:48">
      <c r="AT3717" t="s">
        <v>2803</v>
      </c>
      <c r="AU3717" t="s">
        <v>2028</v>
      </c>
      <c r="AV3717" t="s">
        <v>2028</v>
      </c>
    </row>
    <row r="3718" spans="46:48">
      <c r="AT3718" t="s">
        <v>2854</v>
      </c>
      <c r="AU3718" t="s">
        <v>2029</v>
      </c>
      <c r="AV3718" t="s">
        <v>2029</v>
      </c>
    </row>
    <row r="3719" spans="46:48">
      <c r="AT3719" t="s">
        <v>2900</v>
      </c>
      <c r="AU3719" t="s">
        <v>2030</v>
      </c>
      <c r="AV3719" t="s">
        <v>2030</v>
      </c>
    </row>
    <row r="3720" spans="46:48">
      <c r="AT3720" t="s">
        <v>3041</v>
      </c>
      <c r="AU3720" t="s">
        <v>2031</v>
      </c>
      <c r="AV3720" t="s">
        <v>2031</v>
      </c>
    </row>
    <row r="3721" spans="46:48">
      <c r="AT3721" t="s">
        <v>3050</v>
      </c>
      <c r="AU3721" t="s">
        <v>2032</v>
      </c>
      <c r="AV3721" t="s">
        <v>2032</v>
      </c>
    </row>
    <row r="3722" spans="46:48">
      <c r="AT3722" t="s">
        <v>3088</v>
      </c>
      <c r="AU3722" t="s">
        <v>2033</v>
      </c>
      <c r="AV3722" t="s">
        <v>2033</v>
      </c>
    </row>
    <row r="3723" spans="46:48">
      <c r="AT3723" t="s">
        <v>3096</v>
      </c>
      <c r="AU3723" t="s">
        <v>2034</v>
      </c>
      <c r="AV3723" t="s">
        <v>2034</v>
      </c>
    </row>
    <row r="3724" spans="46:48">
      <c r="AT3724" t="s">
        <v>3106</v>
      </c>
      <c r="AU3724" t="s">
        <v>2035</v>
      </c>
      <c r="AV3724" t="s">
        <v>2035</v>
      </c>
    </row>
    <row r="3725" spans="46:48">
      <c r="AT3725" t="s">
        <v>3160</v>
      </c>
      <c r="AU3725" t="s">
        <v>2036</v>
      </c>
      <c r="AV3725" t="s">
        <v>2036</v>
      </c>
    </row>
    <row r="3726" spans="46:48">
      <c r="AT3726" t="s">
        <v>3198</v>
      </c>
      <c r="AU3726" t="s">
        <v>2037</v>
      </c>
      <c r="AV3726" t="s">
        <v>2037</v>
      </c>
    </row>
    <row r="3727" spans="46:48">
      <c r="AT3727" t="s">
        <v>3207</v>
      </c>
      <c r="AU3727" t="s">
        <v>2038</v>
      </c>
      <c r="AV3727" t="s">
        <v>2038</v>
      </c>
    </row>
    <row r="3728" spans="46:48">
      <c r="AT3728" t="s">
        <v>3226</v>
      </c>
      <c r="AU3728" t="s">
        <v>2039</v>
      </c>
      <c r="AV3728" t="s">
        <v>2039</v>
      </c>
    </row>
    <row r="3729" spans="46:48">
      <c r="AT3729" t="s">
        <v>3273</v>
      </c>
      <c r="AU3729" t="s">
        <v>2040</v>
      </c>
      <c r="AV3729" t="s">
        <v>2040</v>
      </c>
    </row>
    <row r="3730" spans="46:48">
      <c r="AT3730" t="s">
        <v>3282</v>
      </c>
      <c r="AU3730" t="s">
        <v>2041</v>
      </c>
      <c r="AV3730" t="s">
        <v>2041</v>
      </c>
    </row>
    <row r="3731" spans="46:48">
      <c r="AT3731" t="s">
        <v>3298</v>
      </c>
      <c r="AU3731" t="s">
        <v>2042</v>
      </c>
      <c r="AV3731" t="s">
        <v>2042</v>
      </c>
    </row>
    <row r="3732" spans="46:48">
      <c r="AT3732" t="s">
        <v>3371</v>
      </c>
      <c r="AU3732" t="s">
        <v>2043</v>
      </c>
      <c r="AV3732" t="s">
        <v>2043</v>
      </c>
    </row>
    <row r="3733" spans="46:48">
      <c r="AT3733" t="s">
        <v>3412</v>
      </c>
      <c r="AU3733" t="s">
        <v>2044</v>
      </c>
      <c r="AV3733" t="s">
        <v>2044</v>
      </c>
    </row>
    <row r="3734" spans="46:48">
      <c r="AT3734" t="s">
        <v>3543</v>
      </c>
      <c r="AU3734" t="s">
        <v>2045</v>
      </c>
      <c r="AV3734" t="s">
        <v>2045</v>
      </c>
    </row>
    <row r="3735" spans="46:48">
      <c r="AT3735" t="s">
        <v>3606</v>
      </c>
      <c r="AU3735" t="s">
        <v>2046</v>
      </c>
      <c r="AV3735" t="s">
        <v>2046</v>
      </c>
    </row>
    <row r="3736" spans="46:48">
      <c r="AT3736" t="s">
        <v>3628</v>
      </c>
      <c r="AU3736" t="s">
        <v>2047</v>
      </c>
      <c r="AV3736" t="s">
        <v>2047</v>
      </c>
    </row>
    <row r="3737" spans="46:48">
      <c r="AT3737" t="s">
        <v>3680</v>
      </c>
      <c r="AU3737" t="s">
        <v>2048</v>
      </c>
      <c r="AV3737" t="s">
        <v>2048</v>
      </c>
    </row>
    <row r="3738" spans="46:48">
      <c r="AT3738" t="s">
        <v>82</v>
      </c>
      <c r="AU3738" t="s">
        <v>2049</v>
      </c>
      <c r="AV3738" t="s">
        <v>2049</v>
      </c>
    </row>
    <row r="3739" spans="46:48">
      <c r="AT3739" t="s">
        <v>3775</v>
      </c>
      <c r="AU3739" t="s">
        <v>2050</v>
      </c>
      <c r="AV3739" t="s">
        <v>2050</v>
      </c>
    </row>
    <row r="3740" spans="46:48">
      <c r="AT3740" t="s">
        <v>3782</v>
      </c>
      <c r="AU3740" t="s">
        <v>2051</v>
      </c>
      <c r="AV3740" t="s">
        <v>2051</v>
      </c>
    </row>
    <row r="3741" spans="46:48">
      <c r="AT3741" t="s">
        <v>4412</v>
      </c>
      <c r="AU3741" t="s">
        <v>2052</v>
      </c>
      <c r="AV3741" t="s">
        <v>2052</v>
      </c>
    </row>
    <row r="3742" spans="46:48">
      <c r="AT3742" t="s">
        <v>3864</v>
      </c>
      <c r="AU3742" t="s">
        <v>2053</v>
      </c>
      <c r="AV3742" t="s">
        <v>2053</v>
      </c>
    </row>
    <row r="3743" spans="46:48">
      <c r="AT3743" t="s">
        <v>3886</v>
      </c>
      <c r="AU3743" t="s">
        <v>2054</v>
      </c>
      <c r="AV3743" t="s">
        <v>2054</v>
      </c>
    </row>
    <row r="3744" spans="46:48">
      <c r="AT3744" t="s">
        <v>3900</v>
      </c>
      <c r="AU3744" t="s">
        <v>2055</v>
      </c>
      <c r="AV3744" t="s">
        <v>2055</v>
      </c>
    </row>
    <row r="3745" spans="46:48">
      <c r="AT3745" t="s">
        <v>3931</v>
      </c>
      <c r="AU3745" t="s">
        <v>2056</v>
      </c>
      <c r="AV3745" t="s">
        <v>2056</v>
      </c>
    </row>
    <row r="3746" spans="46:48">
      <c r="AT3746" t="s">
        <v>3962</v>
      </c>
      <c r="AU3746" t="s">
        <v>2057</v>
      </c>
      <c r="AV3746" t="s">
        <v>2057</v>
      </c>
    </row>
    <row r="3747" spans="46:48">
      <c r="AT3747" t="s">
        <v>3968</v>
      </c>
      <c r="AU3747" t="s">
        <v>2058</v>
      </c>
      <c r="AV3747" t="s">
        <v>2058</v>
      </c>
    </row>
    <row r="3748" spans="46:48">
      <c r="AT3748" t="s">
        <v>4051</v>
      </c>
      <c r="AU3748" t="s">
        <v>2059</v>
      </c>
      <c r="AV3748" t="s">
        <v>2059</v>
      </c>
    </row>
    <row r="3749" spans="46:48">
      <c r="AT3749" t="s">
        <v>4096</v>
      </c>
      <c r="AU3749" t="s">
        <v>2060</v>
      </c>
      <c r="AV3749" t="s">
        <v>2060</v>
      </c>
    </row>
    <row r="3750" spans="46:48">
      <c r="AT3750" t="s">
        <v>4139</v>
      </c>
      <c r="AU3750" t="s">
        <v>2061</v>
      </c>
      <c r="AV3750" t="s">
        <v>2061</v>
      </c>
    </row>
    <row r="3751" spans="46:48">
      <c r="AT3751" t="s">
        <v>4213</v>
      </c>
      <c r="AU3751" t="s">
        <v>2062</v>
      </c>
      <c r="AV3751" t="s">
        <v>2062</v>
      </c>
    </row>
    <row r="3752" spans="46:48">
      <c r="AT3752" t="s">
        <v>4258</v>
      </c>
      <c r="AU3752" t="s">
        <v>2063</v>
      </c>
      <c r="AV3752" t="s">
        <v>2063</v>
      </c>
    </row>
    <row r="3753" spans="46:48">
      <c r="AT3753" t="s">
        <v>4353</v>
      </c>
      <c r="AU3753" t="s">
        <v>2064</v>
      </c>
      <c r="AV3753" t="s">
        <v>2064</v>
      </c>
    </row>
    <row r="3754" spans="46:48">
      <c r="AT3754" t="s">
        <v>4360</v>
      </c>
      <c r="AU3754" t="s">
        <v>2065</v>
      </c>
      <c r="AV3754" t="s">
        <v>2065</v>
      </c>
    </row>
    <row r="3755" spans="46:48">
      <c r="AT3755" t="s">
        <v>4374</v>
      </c>
      <c r="AU3755" t="s">
        <v>2066</v>
      </c>
      <c r="AV3755" t="s">
        <v>2066</v>
      </c>
    </row>
    <row r="3756" spans="46:48">
      <c r="AT3756" t="s">
        <v>2168</v>
      </c>
      <c r="AU3756" t="s">
        <v>11791</v>
      </c>
      <c r="AV3756" t="s">
        <v>11792</v>
      </c>
    </row>
    <row r="3757" spans="46:48">
      <c r="AT3757" t="s">
        <v>4405</v>
      </c>
      <c r="AU3757" t="s">
        <v>4406</v>
      </c>
      <c r="AV3757" t="s">
        <v>4406</v>
      </c>
    </row>
    <row r="3758" spans="46:48">
      <c r="AT3758" t="s">
        <v>11793</v>
      </c>
      <c r="AU3758" t="s">
        <v>6873</v>
      </c>
      <c r="AV3758" t="s">
        <v>1888</v>
      </c>
    </row>
    <row r="3759" spans="46:48">
      <c r="AT3759" t="s">
        <v>11794</v>
      </c>
      <c r="AU3759" t="s">
        <v>6875</v>
      </c>
      <c r="AV3759" t="s">
        <v>1888</v>
      </c>
    </row>
    <row r="3760" spans="46:48">
      <c r="AT3760" t="s">
        <v>11795</v>
      </c>
      <c r="AU3760" t="s">
        <v>6877</v>
      </c>
      <c r="AV3760" t="s">
        <v>1888</v>
      </c>
    </row>
    <row r="3761" spans="46:48">
      <c r="AT3761" t="s">
        <v>11796</v>
      </c>
      <c r="AU3761" t="s">
        <v>6879</v>
      </c>
      <c r="AV3761" t="s">
        <v>1888</v>
      </c>
    </row>
    <row r="3762" spans="46:48">
      <c r="AT3762" t="s">
        <v>11797</v>
      </c>
      <c r="AU3762" t="s">
        <v>6881</v>
      </c>
      <c r="AV3762" t="s">
        <v>1888</v>
      </c>
    </row>
    <row r="3763" spans="46:48">
      <c r="AT3763" t="s">
        <v>11798</v>
      </c>
      <c r="AU3763" t="s">
        <v>1888</v>
      </c>
      <c r="AV3763" t="s">
        <v>1888</v>
      </c>
    </row>
    <row r="3764" spans="46:48">
      <c r="AT3764" t="s">
        <v>11799</v>
      </c>
      <c r="AU3764" t="s">
        <v>6884</v>
      </c>
      <c r="AV3764" t="s">
        <v>1888</v>
      </c>
    </row>
    <row r="3765" spans="46:48">
      <c r="AT3765" t="s">
        <v>11800</v>
      </c>
      <c r="AU3765" t="s">
        <v>6886</v>
      </c>
      <c r="AV3765" t="s">
        <v>1888</v>
      </c>
    </row>
    <row r="3766" spans="46:48">
      <c r="AT3766" t="s">
        <v>11801</v>
      </c>
      <c r="AU3766" t="s">
        <v>6888</v>
      </c>
      <c r="AV3766" t="s">
        <v>1888</v>
      </c>
    </row>
    <row r="3767" spans="46:48">
      <c r="AT3767" t="s">
        <v>11802</v>
      </c>
      <c r="AU3767" t="s">
        <v>6890</v>
      </c>
      <c r="AV3767" t="s">
        <v>1888</v>
      </c>
    </row>
    <row r="3768" spans="46:48">
      <c r="AT3768" t="s">
        <v>11803</v>
      </c>
      <c r="AU3768" t="s">
        <v>6892</v>
      </c>
      <c r="AV3768" t="s">
        <v>1888</v>
      </c>
    </row>
    <row r="3769" spans="46:48">
      <c r="AT3769" t="s">
        <v>11804</v>
      </c>
      <c r="AU3769" t="s">
        <v>6894</v>
      </c>
      <c r="AV3769" t="s">
        <v>1888</v>
      </c>
    </row>
    <row r="3770" spans="46:48">
      <c r="AT3770" t="s">
        <v>11805</v>
      </c>
      <c r="AU3770" t="s">
        <v>6896</v>
      </c>
      <c r="AV3770" t="s">
        <v>1888</v>
      </c>
    </row>
    <row r="3771" spans="46:48">
      <c r="AT3771" t="s">
        <v>11806</v>
      </c>
      <c r="AU3771" t="s">
        <v>6898</v>
      </c>
      <c r="AV3771" t="s">
        <v>1888</v>
      </c>
    </row>
    <row r="3772" spans="46:48">
      <c r="AT3772" t="s">
        <v>11807</v>
      </c>
      <c r="AU3772" t="s">
        <v>6900</v>
      </c>
      <c r="AV3772" t="s">
        <v>1888</v>
      </c>
    </row>
    <row r="3773" spans="46:48">
      <c r="AT3773" t="s">
        <v>11808</v>
      </c>
      <c r="AU3773" t="s">
        <v>6902</v>
      </c>
      <c r="AV3773" t="s">
        <v>1888</v>
      </c>
    </row>
    <row r="3774" spans="46:48">
      <c r="AT3774" t="s">
        <v>11809</v>
      </c>
      <c r="AU3774" t="s">
        <v>6904</v>
      </c>
      <c r="AV3774" t="s">
        <v>1888</v>
      </c>
    </row>
    <row r="3775" spans="46:48">
      <c r="AT3775" t="s">
        <v>11810</v>
      </c>
      <c r="AU3775" t="s">
        <v>6906</v>
      </c>
      <c r="AV3775" t="s">
        <v>1888</v>
      </c>
    </row>
    <row r="3776" spans="46:48">
      <c r="AT3776" t="s">
        <v>11811</v>
      </c>
      <c r="AU3776" t="s">
        <v>6908</v>
      </c>
      <c r="AV3776" t="s">
        <v>1888</v>
      </c>
    </row>
    <row r="3777" spans="46:48">
      <c r="AT3777" t="s">
        <v>11812</v>
      </c>
      <c r="AU3777" t="s">
        <v>6910</v>
      </c>
      <c r="AV3777" t="s">
        <v>1888</v>
      </c>
    </row>
    <row r="3778" spans="46:48">
      <c r="AT3778" t="s">
        <v>11813</v>
      </c>
      <c r="AU3778" t="s">
        <v>6912</v>
      </c>
      <c r="AV3778" t="s">
        <v>1888</v>
      </c>
    </row>
    <row r="3779" spans="46:48">
      <c r="AT3779" t="s">
        <v>11814</v>
      </c>
      <c r="AU3779" t="s">
        <v>6914</v>
      </c>
      <c r="AV3779" t="s">
        <v>1888</v>
      </c>
    </row>
    <row r="3780" spans="46:48">
      <c r="AT3780" t="s">
        <v>11815</v>
      </c>
      <c r="AU3780" t="s">
        <v>7120</v>
      </c>
      <c r="AV3780" t="s">
        <v>1896</v>
      </c>
    </row>
    <row r="3781" spans="46:48">
      <c r="AT3781" t="s">
        <v>11816</v>
      </c>
      <c r="AU3781" t="s">
        <v>7148</v>
      </c>
      <c r="AV3781" t="s">
        <v>1896</v>
      </c>
    </row>
    <row r="3782" spans="46:48">
      <c r="AT3782" t="s">
        <v>11817</v>
      </c>
      <c r="AU3782" t="s">
        <v>7156</v>
      </c>
      <c r="AV3782" t="s">
        <v>1896</v>
      </c>
    </row>
    <row r="3783" spans="46:48">
      <c r="AT3783" t="s">
        <v>11818</v>
      </c>
      <c r="AU3783" t="s">
        <v>7164</v>
      </c>
      <c r="AV3783" t="s">
        <v>1896</v>
      </c>
    </row>
    <row r="3784" spans="46:48">
      <c r="AT3784" t="s">
        <v>11819</v>
      </c>
      <c r="AU3784" t="s">
        <v>7498</v>
      </c>
      <c r="AV3784" t="s">
        <v>1906</v>
      </c>
    </row>
    <row r="3785" spans="46:48">
      <c r="AT3785" t="s">
        <v>11820</v>
      </c>
      <c r="AU3785" t="s">
        <v>7500</v>
      </c>
      <c r="AV3785" t="s">
        <v>1906</v>
      </c>
    </row>
    <row r="3786" spans="46:48">
      <c r="AT3786" t="s">
        <v>11821</v>
      </c>
      <c r="AU3786" t="s">
        <v>7502</v>
      </c>
      <c r="AV3786" t="s">
        <v>1906</v>
      </c>
    </row>
    <row r="3787" spans="46:48">
      <c r="AT3787" t="s">
        <v>11822</v>
      </c>
      <c r="AU3787" t="s">
        <v>7504</v>
      </c>
      <c r="AV3787" t="s">
        <v>1906</v>
      </c>
    </row>
    <row r="3788" spans="46:48">
      <c r="AT3788" t="s">
        <v>11823</v>
      </c>
      <c r="AU3788" t="s">
        <v>11824</v>
      </c>
      <c r="AV3788" t="s">
        <v>1906</v>
      </c>
    </row>
    <row r="3789" spans="46:48">
      <c r="AT3789" t="s">
        <v>11825</v>
      </c>
      <c r="AU3789" t="s">
        <v>7508</v>
      </c>
      <c r="AV3789" t="s">
        <v>1906</v>
      </c>
    </row>
    <row r="3790" spans="46:48">
      <c r="AT3790" t="s">
        <v>11826</v>
      </c>
      <c r="AU3790" t="s">
        <v>7510</v>
      </c>
      <c r="AV3790" t="s">
        <v>1906</v>
      </c>
    </row>
    <row r="3791" spans="46:48">
      <c r="AT3791" t="s">
        <v>11827</v>
      </c>
      <c r="AU3791" t="s">
        <v>7512</v>
      </c>
      <c r="AV3791" t="s">
        <v>1906</v>
      </c>
    </row>
    <row r="3792" spans="46:48">
      <c r="AT3792" t="s">
        <v>11828</v>
      </c>
      <c r="AU3792" t="s">
        <v>7514</v>
      </c>
      <c r="AV3792" t="s">
        <v>1906</v>
      </c>
    </row>
    <row r="3793" spans="46:48">
      <c r="AT3793" t="s">
        <v>11829</v>
      </c>
      <c r="AU3793" t="s">
        <v>7516</v>
      </c>
      <c r="AV3793" t="s">
        <v>1906</v>
      </c>
    </row>
    <row r="3794" spans="46:48">
      <c r="AT3794" t="s">
        <v>11830</v>
      </c>
      <c r="AU3794" t="s">
        <v>7518</v>
      </c>
      <c r="AV3794" t="s">
        <v>1906</v>
      </c>
    </row>
    <row r="3795" spans="46:48">
      <c r="AT3795" t="s">
        <v>11831</v>
      </c>
      <c r="AU3795" t="s">
        <v>7520</v>
      </c>
      <c r="AV3795" t="s">
        <v>1906</v>
      </c>
    </row>
    <row r="3796" spans="46:48">
      <c r="AT3796" t="s">
        <v>11832</v>
      </c>
      <c r="AU3796" t="s">
        <v>7522</v>
      </c>
      <c r="AV3796" t="s">
        <v>1906</v>
      </c>
    </row>
    <row r="3797" spans="46:48">
      <c r="AT3797" t="s">
        <v>11833</v>
      </c>
      <c r="AU3797" t="s">
        <v>7524</v>
      </c>
      <c r="AV3797" t="s">
        <v>1906</v>
      </c>
    </row>
    <row r="3798" spans="46:48">
      <c r="AT3798" t="s">
        <v>11834</v>
      </c>
      <c r="AU3798" t="s">
        <v>7526</v>
      </c>
      <c r="AV3798" t="s">
        <v>1906</v>
      </c>
    </row>
    <row r="3799" spans="46:48">
      <c r="AT3799" t="s">
        <v>11835</v>
      </c>
      <c r="AU3799" t="s">
        <v>7528</v>
      </c>
      <c r="AV3799" t="s">
        <v>1906</v>
      </c>
    </row>
    <row r="3800" spans="46:48">
      <c r="AT3800" t="s">
        <v>11836</v>
      </c>
      <c r="AU3800" t="s">
        <v>7530</v>
      </c>
      <c r="AV3800" t="s">
        <v>1906</v>
      </c>
    </row>
    <row r="3801" spans="46:48">
      <c r="AT3801" t="s">
        <v>11837</v>
      </c>
      <c r="AU3801" t="s">
        <v>11838</v>
      </c>
      <c r="AV3801" t="s">
        <v>1820</v>
      </c>
    </row>
    <row r="3802" spans="46:48">
      <c r="AT3802" t="s">
        <v>11839</v>
      </c>
      <c r="AU3802" t="s">
        <v>11840</v>
      </c>
      <c r="AV3802" t="s">
        <v>1820</v>
      </c>
    </row>
    <row r="3803" spans="46:48">
      <c r="AT3803" t="s">
        <v>11841</v>
      </c>
      <c r="AU3803" t="s">
        <v>11842</v>
      </c>
      <c r="AV3803" t="s">
        <v>1820</v>
      </c>
    </row>
    <row r="3804" spans="46:48">
      <c r="AT3804" t="s">
        <v>11843</v>
      </c>
      <c r="AU3804" t="s">
        <v>11844</v>
      </c>
      <c r="AV3804" t="s">
        <v>1820</v>
      </c>
    </row>
    <row r="3805" spans="46:48">
      <c r="AT3805" t="s">
        <v>11845</v>
      </c>
      <c r="AU3805" t="s">
        <v>11846</v>
      </c>
      <c r="AV3805" t="s">
        <v>1820</v>
      </c>
    </row>
    <row r="3806" spans="46:48">
      <c r="AT3806" t="s">
        <v>11847</v>
      </c>
      <c r="AU3806" t="s">
        <v>11848</v>
      </c>
      <c r="AV3806" t="s">
        <v>1820</v>
      </c>
    </row>
    <row r="3807" spans="46:48">
      <c r="AT3807" t="s">
        <v>11849</v>
      </c>
      <c r="AU3807" t="s">
        <v>11850</v>
      </c>
      <c r="AV3807" t="s">
        <v>1820</v>
      </c>
    </row>
    <row r="3808" spans="46:48">
      <c r="AT3808" t="s">
        <v>11851</v>
      </c>
      <c r="AU3808" t="s">
        <v>11852</v>
      </c>
      <c r="AV3808" t="s">
        <v>1820</v>
      </c>
    </row>
    <row r="3809" spans="46:48">
      <c r="AT3809" t="s">
        <v>11853</v>
      </c>
      <c r="AU3809" t="s">
        <v>11854</v>
      </c>
      <c r="AV3809" t="s">
        <v>1820</v>
      </c>
    </row>
    <row r="3810" spans="46:48">
      <c r="AT3810" t="s">
        <v>11855</v>
      </c>
      <c r="AU3810" t="s">
        <v>11856</v>
      </c>
      <c r="AV3810" t="s">
        <v>1820</v>
      </c>
    </row>
    <row r="3811" spans="46:48">
      <c r="AT3811" t="s">
        <v>11857</v>
      </c>
      <c r="AU3811" t="s">
        <v>11858</v>
      </c>
      <c r="AV3811" t="s">
        <v>1876</v>
      </c>
    </row>
    <row r="3812" spans="46:48">
      <c r="AT3812" t="s">
        <v>11859</v>
      </c>
      <c r="AU3812" t="s">
        <v>11860</v>
      </c>
      <c r="AV3812" t="s">
        <v>1876</v>
      </c>
    </row>
    <row r="3813" spans="46:48">
      <c r="AT3813" t="s">
        <v>11861</v>
      </c>
      <c r="AU3813" t="s">
        <v>11862</v>
      </c>
      <c r="AV3813" t="s">
        <v>1899</v>
      </c>
    </row>
    <row r="3814" spans="46:48">
      <c r="AT3814" t="s">
        <v>11863</v>
      </c>
      <c r="AU3814" t="s">
        <v>11864</v>
      </c>
      <c r="AV3814" t="s">
        <v>1906</v>
      </c>
    </row>
    <row r="3815" spans="46:48">
      <c r="AT3815" t="s">
        <v>11865</v>
      </c>
      <c r="AU3815" t="s">
        <v>11866</v>
      </c>
      <c r="AV3815" t="s">
        <v>1906</v>
      </c>
    </row>
    <row r="3816" spans="46:48">
      <c r="AT3816" t="s">
        <v>11867</v>
      </c>
      <c r="AU3816" t="s">
        <v>11868</v>
      </c>
      <c r="AV3816" t="s">
        <v>1906</v>
      </c>
    </row>
    <row r="3817" spans="46:48">
      <c r="AT3817" t="s">
        <v>11869</v>
      </c>
      <c r="AU3817" t="s">
        <v>11870</v>
      </c>
      <c r="AV3817" t="s">
        <v>1909</v>
      </c>
    </row>
    <row r="3818" spans="46:48">
      <c r="AT3818" t="s">
        <v>11871</v>
      </c>
      <c r="AU3818" t="s">
        <v>11872</v>
      </c>
      <c r="AV3818" t="s">
        <v>1914</v>
      </c>
    </row>
    <row r="3819" spans="46:48">
      <c r="AT3819" t="s">
        <v>11873</v>
      </c>
      <c r="AU3819" t="s">
        <v>11874</v>
      </c>
      <c r="AV3819" t="s">
        <v>1914</v>
      </c>
    </row>
    <row r="3820" spans="46:48">
      <c r="AT3820" t="s">
        <v>11875</v>
      </c>
      <c r="AU3820" t="s">
        <v>11876</v>
      </c>
      <c r="AV3820" t="s">
        <v>1914</v>
      </c>
    </row>
    <row r="3821" spans="46:48">
      <c r="AT3821" t="s">
        <v>11877</v>
      </c>
      <c r="AU3821" t="s">
        <v>11878</v>
      </c>
      <c r="AV3821" t="s">
        <v>1936</v>
      </c>
    </row>
    <row r="3822" spans="46:48">
      <c r="AT3822" t="s">
        <v>11879</v>
      </c>
      <c r="AU3822" t="s">
        <v>11880</v>
      </c>
      <c r="AV3822" t="s">
        <v>1954</v>
      </c>
    </row>
    <row r="3823" spans="46:48">
      <c r="AT3823" t="s">
        <v>11881</v>
      </c>
      <c r="AU3823" t="s">
        <v>11882</v>
      </c>
      <c r="AV3823" t="s">
        <v>2005</v>
      </c>
    </row>
    <row r="3824" spans="46:48">
      <c r="AT3824" t="s">
        <v>11883</v>
      </c>
      <c r="AU3824" t="s">
        <v>11884</v>
      </c>
      <c r="AV3824" t="s">
        <v>1942</v>
      </c>
    </row>
    <row r="3825" spans="46:48">
      <c r="AT3825" t="s">
        <v>11885</v>
      </c>
      <c r="AU3825" t="s">
        <v>11886</v>
      </c>
      <c r="AV3825" t="s">
        <v>1942</v>
      </c>
    </row>
    <row r="3826" spans="46:48">
      <c r="AT3826" t="s">
        <v>11887</v>
      </c>
      <c r="AU3826" t="s">
        <v>11888</v>
      </c>
      <c r="AV3826" t="s">
        <v>1942</v>
      </c>
    </row>
    <row r="3827" spans="46:48">
      <c r="AT3827" t="s">
        <v>11889</v>
      </c>
      <c r="AU3827" t="s">
        <v>11890</v>
      </c>
      <c r="AV3827" t="s">
        <v>1942</v>
      </c>
    </row>
    <row r="3828" spans="46:48">
      <c r="AT3828" t="s">
        <v>11891</v>
      </c>
      <c r="AU3828" t="s">
        <v>11892</v>
      </c>
      <c r="AV3828" t="s">
        <v>1942</v>
      </c>
    </row>
    <row r="3829" spans="46:48">
      <c r="AT3829" t="s">
        <v>11893</v>
      </c>
      <c r="AU3829" t="s">
        <v>11894</v>
      </c>
      <c r="AV3829" t="s">
        <v>1942</v>
      </c>
    </row>
    <row r="3830" spans="46:48">
      <c r="AT3830" t="s">
        <v>11895</v>
      </c>
      <c r="AU3830" t="s">
        <v>11896</v>
      </c>
      <c r="AV3830" t="s">
        <v>1942</v>
      </c>
    </row>
    <row r="3831" spans="46:48">
      <c r="AT3831" t="s">
        <v>11897</v>
      </c>
      <c r="AU3831" t="s">
        <v>11898</v>
      </c>
      <c r="AV3831" t="s">
        <v>1974</v>
      </c>
    </row>
    <row r="3832" spans="46:48">
      <c r="AT3832" t="s">
        <v>11899</v>
      </c>
      <c r="AU3832" t="s">
        <v>11900</v>
      </c>
      <c r="AV3832" t="s">
        <v>1974</v>
      </c>
    </row>
    <row r="3833" spans="46:48">
      <c r="AT3833" t="s">
        <v>4412</v>
      </c>
      <c r="AU3833" t="s">
        <v>2067</v>
      </c>
      <c r="AV3833" t="s">
        <v>2067</v>
      </c>
    </row>
  </sheetData>
  <sortState xmlns:xlrd2="http://schemas.microsoft.com/office/spreadsheetml/2017/richdata2" ref="M2:O53">
    <sortCondition ref="M2:M53"/>
  </sortState>
  <mergeCells count="5">
    <mergeCell ref="B1:E1"/>
    <mergeCell ref="M1:O1"/>
    <mergeCell ref="P1:R1"/>
    <mergeCell ref="S1:U1"/>
    <mergeCell ref="V1:X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75DF1-4DA1-40F6-A253-D82CA4AD29E2}">
  <sheetPr codeName="Sheet9"/>
  <dimension ref="A1:C41"/>
  <sheetViews>
    <sheetView topLeftCell="A23" workbookViewId="0">
      <selection activeCell="C2" sqref="C2"/>
    </sheetView>
  </sheetViews>
  <sheetFormatPr defaultColWidth="8.5" defaultRowHeight="13.9"/>
  <cols>
    <col min="2" max="2" width="24.5" customWidth="1"/>
    <col min="3" max="3" width="38" customWidth="1"/>
  </cols>
  <sheetData>
    <row r="1" spans="1:3" ht="15" customHeight="1">
      <c r="A1" s="174" t="s">
        <v>64</v>
      </c>
      <c r="B1" s="174" t="s">
        <v>65</v>
      </c>
      <c r="C1" s="174" t="s">
        <v>694</v>
      </c>
    </row>
    <row r="2" spans="1:3">
      <c r="A2" s="450" t="s">
        <v>11901</v>
      </c>
      <c r="B2" s="173" t="s">
        <v>11902</v>
      </c>
      <c r="C2" s="173" t="s">
        <v>93</v>
      </c>
    </row>
    <row r="3" spans="1:3" ht="27.6">
      <c r="A3" s="450"/>
      <c r="B3" s="173" t="s">
        <v>11903</v>
      </c>
      <c r="C3" s="173" t="s">
        <v>93</v>
      </c>
    </row>
    <row r="4" spans="1:3" ht="27.6">
      <c r="A4" s="450" t="s">
        <v>11904</v>
      </c>
      <c r="B4" s="173" t="s">
        <v>11905</v>
      </c>
      <c r="C4" s="173" t="s">
        <v>93</v>
      </c>
    </row>
    <row r="5" spans="1:3" ht="27.6">
      <c r="A5" s="450"/>
      <c r="B5" s="173" t="s">
        <v>11906</v>
      </c>
      <c r="C5" s="173" t="s">
        <v>93</v>
      </c>
    </row>
    <row r="6" spans="1:3">
      <c r="A6" s="450"/>
      <c r="B6" s="173" t="s">
        <v>11907</v>
      </c>
      <c r="C6" s="173" t="s">
        <v>93</v>
      </c>
    </row>
    <row r="7" spans="1:3" ht="27.6">
      <c r="A7" s="450"/>
      <c r="B7" s="173" t="s">
        <v>11908</v>
      </c>
      <c r="C7" s="173" t="s">
        <v>93</v>
      </c>
    </row>
    <row r="8" spans="1:3" ht="27.6">
      <c r="A8" s="450"/>
      <c r="B8" s="173" t="s">
        <v>11909</v>
      </c>
      <c r="C8" s="173" t="s">
        <v>93</v>
      </c>
    </row>
    <row r="9" spans="1:3">
      <c r="A9" s="450"/>
      <c r="B9" s="173" t="s">
        <v>980</v>
      </c>
      <c r="C9" s="173" t="s">
        <v>93</v>
      </c>
    </row>
    <row r="10" spans="1:3">
      <c r="A10" s="450" t="s">
        <v>1104</v>
      </c>
      <c r="B10" s="173" t="s">
        <v>11910</v>
      </c>
      <c r="C10" s="173" t="s">
        <v>263</v>
      </c>
    </row>
    <row r="11" spans="1:3">
      <c r="A11" s="450"/>
      <c r="B11" s="173" t="s">
        <v>11911</v>
      </c>
      <c r="C11" s="173" t="s">
        <v>263</v>
      </c>
    </row>
    <row r="12" spans="1:3">
      <c r="A12" s="450"/>
      <c r="B12" s="173" t="s">
        <v>11912</v>
      </c>
      <c r="C12" s="173" t="s">
        <v>263</v>
      </c>
    </row>
    <row r="13" spans="1:3">
      <c r="A13" s="450"/>
      <c r="B13" s="173" t="s">
        <v>11913</v>
      </c>
      <c r="C13" s="173" t="s">
        <v>263</v>
      </c>
    </row>
    <row r="14" spans="1:3">
      <c r="A14" s="450"/>
      <c r="B14" s="173" t="s">
        <v>11914</v>
      </c>
      <c r="C14" s="173" t="s">
        <v>263</v>
      </c>
    </row>
    <row r="15" spans="1:3" ht="27.6">
      <c r="A15" s="450"/>
      <c r="B15" s="173" t="s">
        <v>1105</v>
      </c>
      <c r="C15" s="173" t="s">
        <v>263</v>
      </c>
    </row>
    <row r="16" spans="1:3">
      <c r="A16" s="450" t="s">
        <v>11915</v>
      </c>
      <c r="B16" s="173" t="s">
        <v>11916</v>
      </c>
      <c r="C16" s="173" t="s">
        <v>263</v>
      </c>
    </row>
    <row r="17" spans="1:3">
      <c r="A17" s="450"/>
      <c r="B17" s="173" t="s">
        <v>11917</v>
      </c>
      <c r="C17" s="173" t="s">
        <v>263</v>
      </c>
    </row>
    <row r="18" spans="1:3">
      <c r="A18" s="450"/>
      <c r="B18" s="173" t="s">
        <v>11918</v>
      </c>
      <c r="C18" s="173" t="s">
        <v>263</v>
      </c>
    </row>
    <row r="19" spans="1:3">
      <c r="A19" s="450"/>
      <c r="B19" s="173" t="s">
        <v>11919</v>
      </c>
      <c r="C19" s="173" t="s">
        <v>263</v>
      </c>
    </row>
    <row r="20" spans="1:3">
      <c r="A20" s="450"/>
      <c r="B20" s="173" t="s">
        <v>11920</v>
      </c>
      <c r="C20" s="173" t="s">
        <v>263</v>
      </c>
    </row>
    <row r="21" spans="1:3">
      <c r="A21" s="450"/>
      <c r="B21" s="173" t="s">
        <v>11921</v>
      </c>
      <c r="C21" s="173" t="s">
        <v>263</v>
      </c>
    </row>
    <row r="22" spans="1:3" ht="27.6">
      <c r="A22" s="450"/>
      <c r="B22" s="173" t="s">
        <v>11922</v>
      </c>
      <c r="C22" s="173" t="s">
        <v>263</v>
      </c>
    </row>
    <row r="23" spans="1:3">
      <c r="A23" s="450"/>
      <c r="B23" s="173" t="s">
        <v>11923</v>
      </c>
      <c r="C23" s="173" t="s">
        <v>263</v>
      </c>
    </row>
    <row r="24" spans="1:3" ht="41.45">
      <c r="A24" s="450"/>
      <c r="B24" s="173" t="s">
        <v>11924</v>
      </c>
      <c r="C24" s="173" t="s">
        <v>263</v>
      </c>
    </row>
    <row r="25" spans="1:3" ht="27.6">
      <c r="A25" s="450"/>
      <c r="B25" s="173" t="s">
        <v>11925</v>
      </c>
      <c r="C25" s="173" t="s">
        <v>263</v>
      </c>
    </row>
    <row r="26" spans="1:3">
      <c r="A26" s="450"/>
      <c r="B26" s="173" t="s">
        <v>1526</v>
      </c>
      <c r="C26" s="173" t="s">
        <v>539</v>
      </c>
    </row>
    <row r="27" spans="1:3" ht="27.6">
      <c r="A27" s="450" t="s">
        <v>11926</v>
      </c>
      <c r="B27" s="173" t="s">
        <v>11927</v>
      </c>
      <c r="C27" s="173" t="s">
        <v>539</v>
      </c>
    </row>
    <row r="28" spans="1:3" ht="27.6">
      <c r="A28" s="450"/>
      <c r="B28" s="173" t="s">
        <v>11928</v>
      </c>
      <c r="C28" s="173" t="s">
        <v>539</v>
      </c>
    </row>
    <row r="29" spans="1:3">
      <c r="A29" s="450"/>
      <c r="B29" s="173" t="s">
        <v>11929</v>
      </c>
      <c r="C29" s="173" t="s">
        <v>539</v>
      </c>
    </row>
    <row r="30" spans="1:3" ht="27.6">
      <c r="A30" s="450"/>
      <c r="B30" s="173" t="s">
        <v>11930</v>
      </c>
      <c r="C30" s="173" t="s">
        <v>539</v>
      </c>
    </row>
    <row r="31" spans="1:3">
      <c r="A31" s="450"/>
      <c r="B31" s="173" t="s">
        <v>11931</v>
      </c>
      <c r="C31" s="173" t="s">
        <v>539</v>
      </c>
    </row>
    <row r="32" spans="1:3">
      <c r="A32" s="450"/>
      <c r="B32" s="173" t="s">
        <v>11932</v>
      </c>
      <c r="C32" s="173" t="s">
        <v>539</v>
      </c>
    </row>
    <row r="33" spans="1:3">
      <c r="A33" s="450" t="s">
        <v>11933</v>
      </c>
      <c r="B33" s="173" t="s">
        <v>11934</v>
      </c>
      <c r="C33" s="173" t="s">
        <v>93</v>
      </c>
    </row>
    <row r="34" spans="1:3">
      <c r="A34" s="450"/>
      <c r="B34" s="173" t="s">
        <v>11935</v>
      </c>
      <c r="C34" s="173" t="s">
        <v>93</v>
      </c>
    </row>
    <row r="35" spans="1:3" ht="27.6">
      <c r="A35" s="450"/>
      <c r="B35" s="173" t="s">
        <v>11936</v>
      </c>
      <c r="C35" s="173" t="s">
        <v>93</v>
      </c>
    </row>
    <row r="36" spans="1:3">
      <c r="A36" s="450"/>
      <c r="B36" s="173" t="s">
        <v>11937</v>
      </c>
      <c r="C36" s="173" t="s">
        <v>93</v>
      </c>
    </row>
    <row r="37" spans="1:3">
      <c r="A37" s="450" t="s">
        <v>11938</v>
      </c>
      <c r="B37" s="173" t="s">
        <v>11939</v>
      </c>
      <c r="C37" s="173" t="s">
        <v>263</v>
      </c>
    </row>
    <row r="38" spans="1:3" ht="27.6">
      <c r="A38" s="450"/>
      <c r="B38" s="173" t="s">
        <v>11940</v>
      </c>
      <c r="C38" s="173" t="s">
        <v>263</v>
      </c>
    </row>
    <row r="39" spans="1:3" ht="27.6">
      <c r="A39" s="450"/>
      <c r="B39" s="173" t="s">
        <v>11941</v>
      </c>
      <c r="C39" s="173" t="s">
        <v>263</v>
      </c>
    </row>
    <row r="40" spans="1:3">
      <c r="A40" s="450"/>
      <c r="B40" s="173" t="s">
        <v>11942</v>
      </c>
      <c r="C40" s="173" t="s">
        <v>263</v>
      </c>
    </row>
    <row r="41" spans="1:3" ht="27.6">
      <c r="A41" s="450"/>
      <c r="B41" s="173" t="s">
        <v>11943</v>
      </c>
      <c r="C41" s="173" t="s">
        <v>263</v>
      </c>
    </row>
  </sheetData>
  <autoFilter ref="A1:E41" xr:uid="{98A75DF1-4DA1-40F6-A253-D82CA4AD29E2}"/>
  <mergeCells count="7">
    <mergeCell ref="A33:A36"/>
    <mergeCell ref="A37:A41"/>
    <mergeCell ref="A2:A3"/>
    <mergeCell ref="A4:A9"/>
    <mergeCell ref="A10:A15"/>
    <mergeCell ref="A16:A26"/>
    <mergeCell ref="A27:A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DF001-729D-4CA3-965F-C2AC8D892890}">
  <sheetPr codeName="Sheet17"/>
  <dimension ref="A1:G18"/>
  <sheetViews>
    <sheetView zoomScale="85" zoomScaleNormal="85" workbookViewId="0">
      <selection activeCell="F4" sqref="F4"/>
    </sheetView>
  </sheetViews>
  <sheetFormatPr defaultColWidth="8.5" defaultRowHeight="13.9"/>
  <cols>
    <col min="1" max="1" width="20" customWidth="1"/>
    <col min="2" max="2" width="23.5" customWidth="1"/>
    <col min="3" max="3" width="20.75" bestFit="1" customWidth="1"/>
    <col min="4" max="4" width="14.5" customWidth="1"/>
    <col min="6" max="6" width="15.5" customWidth="1"/>
  </cols>
  <sheetData>
    <row r="1" spans="1:7">
      <c r="A1" s="2"/>
      <c r="B1" s="2"/>
      <c r="C1" s="2" t="s">
        <v>78</v>
      </c>
      <c r="D1" s="2"/>
      <c r="F1" s="2" t="s">
        <v>11944</v>
      </c>
      <c r="G1" s="2"/>
    </row>
    <row r="2" spans="1:7">
      <c r="C2" t="s">
        <v>539</v>
      </c>
      <c r="F2">
        <f>COUNTIF(General!S:S,"*"&amp;C2&amp;"*")</f>
        <v>0</v>
      </c>
    </row>
    <row r="3" spans="1:7">
      <c r="C3" t="s">
        <v>263</v>
      </c>
      <c r="F3">
        <f>COUNTIF(General!S:S,"*"&amp;C3&amp;"*")</f>
        <v>0</v>
      </c>
    </row>
    <row r="10" spans="1:7">
      <c r="A10" s="268"/>
      <c r="B10" s="268"/>
      <c r="C10" s="268"/>
    </row>
    <row r="11" spans="1:7">
      <c r="A11" s="268"/>
      <c r="B11" s="268"/>
      <c r="C11" s="268"/>
    </row>
    <row r="12" spans="1:7">
      <c r="A12" s="268"/>
      <c r="B12" s="268"/>
      <c r="C12" s="268"/>
    </row>
    <row r="18" spans="1:3">
      <c r="A18" s="268"/>
      <c r="B18" s="268"/>
      <c r="C18" s="26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05a4469-8da4-444d-9580-e04e760253a5" ContentTypeId="0x01010008BF94C906299A48B8B705883604DFF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ormativeDocument" ma:contentTypeID="0x01010008BF94C906299A48B8B705883604DFF100964189AAAA208145B54302B103631EAE" ma:contentTypeVersion="55" ma:contentTypeDescription="Documents in the Standards System defined as normative provide rules, guidelines or characteristics for activities or their results. Normative-related documents in this set provide information based on those normative documents." ma:contentTypeScope="" ma:versionID="d8cf067fd72ccf93a36210aa3a59139c">
  <xsd:schema xmlns:xsd="http://www.w3.org/2001/XMLSchema" xmlns:xs="http://www.w3.org/2001/XMLSchema" xmlns:p="http://schemas.microsoft.com/office/2006/metadata/properties" xmlns:ns1="fc9dadc6-7551-4f33-9304-af298919510c" targetNamespace="http://schemas.microsoft.com/office/2006/metadata/properties" ma:root="true" ma:fieldsID="680fd48d1e62dc47917d9f2f5e56321d" ns1:_="">
    <xsd:import namespace="fc9dadc6-7551-4f33-9304-af298919510c"/>
    <xsd:element name="properties">
      <xsd:complexType>
        <xsd:sequence>
          <xsd:element name="documentManagement">
            <xsd:complexType>
              <xsd:all>
                <xsd:element ref="ns1:Document_x0020_Code"/>
                <xsd:element ref="ns1:Document_x0020_Title1"/>
                <xsd:element ref="ns1:Standard_x0020_or_x0020_Type" minOccurs="0"/>
                <xsd:element ref="ns1:Version" minOccurs="0"/>
                <xsd:element ref="ns1:Previous_x0020_code_x0028_s_x0029__x002f_Version_x0028_s_x0029_" minOccurs="0"/>
                <xsd:element ref="ns1:Date_x0020_published1" minOccurs="0"/>
                <xsd:element ref="ns1:Date_x0020_effective1" minOccurs="0"/>
                <xsd:element ref="ns1:Date_x0020_mandatory1" minOccurs="0"/>
                <xsd:element ref="ns1:Web_x0020_Link" minOccurs="0"/>
                <xsd:element ref="ns1:j123dcaf0af148ba9b1628cf25d2de00" minOccurs="0"/>
                <xsd:element ref="ns1:f584f610920949ffa5e9d41bc1222e7b" minOccurs="0"/>
                <xsd:element ref="ns1:TaxCatchAllLabel" minOccurs="0"/>
                <xsd:element ref="ns1:TaxCatchAll" minOccurs="0"/>
                <xsd:element ref="ns1:ac2d075eb11d4aa4bff1cafcf6a697e6" minOccurs="0"/>
                <xsd:element ref="ns1:g28d1a515b1d45e09b8f784950900153" minOccurs="0"/>
                <xsd:element ref="ns1:i55f7114cd474fc98b6ab95e54155175" minOccurs="0"/>
                <xsd:element ref="ns1:e32999297df946958151d3699cada5f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9dadc6-7551-4f33-9304-af298919510c" elementFormDefault="qualified">
    <xsd:import namespace="http://schemas.microsoft.com/office/2006/documentManagement/types"/>
    <xsd:import namespace="http://schemas.microsoft.com/office/infopath/2007/PartnerControls"/>
    <xsd:element name="Document_x0020_Code" ma:index="0" ma:displayName="Document Code" ma:default="" ma:description="The unique document code for this item." ma:internalName="Document_x0020_Code">
      <xsd:simpleType>
        <xsd:restriction base="dms:Text">
          <xsd:maxLength value="255"/>
        </xsd:restriction>
      </xsd:simpleType>
    </xsd:element>
    <xsd:element name="Document_x0020_Title1" ma:index="1" ma:displayName="Document Code &amp; Title" ma:description="Full document code and formal title for this item." ma:format="Dropdown" ma:internalName="Document_x0020_Title1">
      <xsd:simpleType>
        <xsd:restriction base="dms:Text">
          <xsd:maxLength value="255"/>
        </xsd:restriction>
      </xsd:simpleType>
    </xsd:element>
    <xsd:element name="Standard_x0020_or_x0020_Type" ma:index="2" nillable="true" ma:displayName="Type (code)" ma:description="The standard or tool to which this document pertains. Documents are identified as TXL (General Textile Exchange document) if they are not standard- or tool-specific." ma:format="Dropdown" ma:internalName="Standard_x0020_or_x0020_Type">
      <xsd:simpleType>
        <xsd:restriction base="dms:Choice">
          <xsd:enumeration value="MM (Materials Matter)"/>
          <xsd:enumeration value="TXL (General)"/>
          <xsd:enumeration value="TRK (Trackit)"/>
          <xsd:enumeration value="PAR (Partnership)"/>
          <xsd:enumeration value="CCS (Content Claim Standard)"/>
          <xsd:enumeration value="OCS (Organic Content Standard)"/>
          <xsd:enumeration value="RAF (Responsible Animal Fibers)"/>
          <xsd:enumeration value="RMS (Responsible Mohair Standard)"/>
          <xsd:enumeration value="RDS (Responsible Down Standard)"/>
          <xsd:enumeration value="RCS (Recycled Content Standard)"/>
          <xsd:enumeration value="GRS (Global Recycled Standard)"/>
        </xsd:restriction>
      </xsd:simpleType>
    </xsd:element>
    <xsd:element name="Version" ma:index="4" nillable="true" ma:displayName="Version" ma:description="Lists the published version of the document" ma:format="Dropdown" ma:internalName="Version">
      <xsd:simpleType>
        <xsd:restriction base="dms:Text">
          <xsd:maxLength value="255"/>
        </xsd:restriction>
      </xsd:simpleType>
    </xsd:element>
    <xsd:element name="Previous_x0020_code_x0028_s_x0029__x002f_Version_x0028_s_x0029_" ma:index="8" nillable="true" ma:displayName="Supersedes " ma:description="Link(s) to the most recent previous code(s) and/or version(s) of the document listed, Multiple references may be added." ma:format="Dropdown" ma:internalName="Previous_x0020_code_x0028_s_x0029__x002F_Version_x0028_s_x0029_">
      <xsd:simpleType>
        <xsd:restriction base="dms:Note"/>
      </xsd:simpleType>
    </xsd:element>
    <xsd:element name="Date_x0020_published1" ma:index="9" nillable="true" ma:displayName="Publication" ma:description="Published - The date on which the document was published." ma:format="DateOnly" ma:internalName="Date_x0020_published1">
      <xsd:simpleType>
        <xsd:restriction base="dms:DateTime"/>
      </xsd:simpleType>
    </xsd:element>
    <xsd:element name="Date_x0020_effective1" ma:index="10" nillable="true" ma:displayName="Effective" ma:description="The date on which this normative document may be used." ma:format="DateOnly" ma:internalName="Date_x0020_effective1">
      <xsd:simpleType>
        <xsd:restriction base="dms:DateTime"/>
      </xsd:simpleType>
    </xsd:element>
    <xsd:element name="Date_x0020_mandatory1" ma:index="11" nillable="true" ma:displayName="Mandatory" ma:description="Date on which this normative document must be used." ma:format="DateOnly" ma:internalName="Date_x0020_mandatory1">
      <xsd:simpleType>
        <xsd:restriction base="dms:DateTime"/>
      </xsd:simpleType>
    </xsd:element>
    <xsd:element name="Web_x0020_Link" ma:index="12" nillable="true" ma:displayName="Direct Link" ma:description="A link to the published document (media library) file on the Textile Exchange website or The Hub." ma:format="Hyperlink" ma:internalName="Web_x0020_Link">
      <xsd:complexType>
        <xsd:complexContent>
          <xsd:extension base="dms:URL">
            <xsd:sequence>
              <xsd:element name="Url" type="dms:ValidUrl" minOccurs="0" nillable="true"/>
              <xsd:element name="Description" type="xsd:string" nillable="true"/>
            </xsd:sequence>
          </xsd:extension>
        </xsd:complexContent>
      </xsd:complexType>
    </xsd:element>
    <xsd:element name="j123dcaf0af148ba9b1628cf25d2de00" ma:index="13" ma:taxonomy="true" ma:internalName="j123dcaf0af148ba9b1628cf25d2de00" ma:taxonomyFieldName="Document_x0020_Availability" ma:displayName="Availability" ma:default="" ma:fieldId="{3123dcaf-0af1-48ba-9b16-28cf25d2de00}" ma:sspId="d05a4469-8da4-444d-9580-e04e760253a5" ma:termSetId="323048b8-578c-4a37-a5d8-b7eb0d3ff313" ma:anchorId="00000000-0000-0000-0000-000000000000" ma:open="false" ma:isKeyword="false">
      <xsd:complexType>
        <xsd:sequence>
          <xsd:element ref="pc:Terms" minOccurs="0" maxOccurs="1"/>
        </xsd:sequence>
      </xsd:complexType>
    </xsd:element>
    <xsd:element name="f584f610920949ffa5e9d41bc1222e7b" ma:index="16" nillable="true" ma:taxonomy="true" ma:internalName="f584f610920949ffa5e9d41bc1222e7b" ma:taxonomyFieldName="Normative_x0020_Document_x0020_Genre" ma:displayName="Genre" ma:default="" ma:fieldId="{f584f610-9209-49ff-a5e9-d41bc1222e7b}" ma:sspId="d05a4469-8da4-444d-9580-e04e760253a5" ma:termSetId="95f73297-a048-4e93-8362-7a048986ae22" ma:anchorId="d05b92e5-e4d0-4c07-9021-6bbefec3dbf2" ma:open="false" ma:isKeyword="false">
      <xsd:complexType>
        <xsd:sequence>
          <xsd:element ref="pc:Terms" minOccurs="0" maxOccurs="1"/>
        </xsd:sequence>
      </xsd:complexType>
    </xsd:element>
    <xsd:element name="TaxCatchAllLabel" ma:index="17" nillable="true" ma:displayName="Taxonomy Catch All Column1" ma:hidden="true" ma:list="{c365db65-44b9-46fe-9fb6-6264de5319a1}" ma:internalName="TaxCatchAllLabel" ma:readOnly="true" ma:showField="CatchAllDataLabel" ma:web="aa993eef-04d7-4c98-abeb-363b36bec1a3">
      <xsd:complexType>
        <xsd:complexContent>
          <xsd:extension base="dms:MultiChoiceLookup">
            <xsd:sequence>
              <xsd:element name="Value" type="dms:Lookup" maxOccurs="unbounded" minOccurs="0" nillable="true"/>
            </xsd:sequence>
          </xsd:extension>
        </xsd:complexContent>
      </xsd:complexType>
    </xsd:element>
    <xsd:element name="TaxCatchAll" ma:index="19" nillable="true" ma:displayName="Taxonomy Catch All Column" ma:hidden="true" ma:list="{c365db65-44b9-46fe-9fb6-6264de5319a1}" ma:internalName="TaxCatchAll" ma:showField="CatchAllData" ma:web="aa993eef-04d7-4c98-abeb-363b36bec1a3">
      <xsd:complexType>
        <xsd:complexContent>
          <xsd:extension base="dms:MultiChoiceLookup">
            <xsd:sequence>
              <xsd:element name="Value" type="dms:Lookup" maxOccurs="unbounded" minOccurs="0" nillable="true"/>
            </xsd:sequence>
          </xsd:extension>
        </xsd:complexContent>
      </xsd:complexType>
    </xsd:element>
    <xsd:element name="ac2d075eb11d4aa4bff1cafcf6a697e6" ma:index="23" ma:taxonomy="true" ma:internalName="ac2d075eb11d4aa4bff1cafcf6a697e6" ma:taxonomyFieldName="Document_x0020_Location" ma:displayName="Location" ma:default="" ma:fieldId="{ac2d075e-b11d-4aa4-bff1-cafcf6a697e6}" ma:taxonomyMulti="true" ma:sspId="d05a4469-8da4-444d-9580-e04e760253a5" ma:termSetId="6e6e43ec-abe3-46a1-b656-c9ac66f9d883" ma:anchorId="00000000-0000-0000-0000-000000000000" ma:open="false" ma:isKeyword="false">
      <xsd:complexType>
        <xsd:sequence>
          <xsd:element ref="pc:Terms" minOccurs="0" maxOccurs="1"/>
        </xsd:sequence>
      </xsd:complexType>
    </xsd:element>
    <xsd:element name="g28d1a515b1d45e09b8f784950900153" ma:index="24" nillable="true" ma:taxonomy="true" ma:internalName="g28d1a515b1d45e09b8f784950900153" ma:taxonomyFieldName="Document_x0020_Status1" ma:displayName="Status" ma:default="4;#Active|1d45c28e-dad0-4da1-824b-51706ac8529a" ma:fieldId="{028d1a51-5b1d-45e0-9b8f-784950900153}" ma:sspId="d05a4469-8da4-444d-9580-e04e760253a5" ma:termSetId="1e393632-d60f-4187-b958-78f8c9561d73" ma:anchorId="00000000-0000-0000-0000-000000000000" ma:open="false" ma:isKeyword="false">
      <xsd:complexType>
        <xsd:sequence>
          <xsd:element ref="pc:Terms" minOccurs="0" maxOccurs="1"/>
        </xsd:sequence>
      </xsd:complexType>
    </xsd:element>
    <xsd:element name="i55f7114cd474fc98b6ab95e54155175" ma:index="26" nillable="true" ma:taxonomy="true" ma:internalName="i55f7114cd474fc98b6ab95e54155175" ma:taxonomyFieldName="Owning_x0020_Dept0" ma:displayName="Owning Dept" ma:default="" ma:fieldId="{255f7114-cd47-4fc9-8b6a-b95e54155175}" ma:sspId="d05a4469-8da4-444d-9580-e04e760253a5" ma:termSetId="a5de6550-1da2-4a0f-8e6f-d4462a28c46b" ma:anchorId="00000000-0000-0000-0000-000000000000" ma:open="false" ma:isKeyword="false">
      <xsd:complexType>
        <xsd:sequence>
          <xsd:element ref="pc:Terms" minOccurs="0" maxOccurs="1"/>
        </xsd:sequence>
      </xsd:complexType>
    </xsd:element>
    <xsd:element name="e32999297df946958151d3699cada5f9" ma:index="28" nillable="true" ma:displayName="Audience_0" ma:hidden="true" ma:internalName="e32999297df946958151d3699cada5f9">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c9dadc6-7551-4f33-9304-af298919510c">
      <Value>14</Value>
      <Value>47</Value>
      <Value>24</Value>
      <Value>23</Value>
      <Value>4</Value>
      <Value>19</Value>
    </TaxCatchAll>
    <Version xmlns="fc9dadc6-7551-4f33-9304-af298919510c">V1.0</Version>
    <ac2d075eb11d4aa4bff1cafcf6a697e6 xmlns="fc9dadc6-7551-4f33-9304-af298919510c">
      <Terms xmlns="http://schemas.microsoft.com/office/infopath/2007/PartnerControls">
        <TermInfo xmlns="http://schemas.microsoft.com/office/infopath/2007/PartnerControls">
          <TermName xmlns="http://schemas.microsoft.com/office/infopath/2007/PartnerControls">Website</TermName>
          <TermId xmlns="http://schemas.microsoft.com/office/infopath/2007/PartnerControls">19e818d2-e261-4c2b-a42c-4b3dd13ed340</TermId>
        </TermInfo>
      </Terms>
    </ac2d075eb11d4aa4bff1cafcf6a697e6>
    <e32999297df946958151d3699cada5f9 xmlns="fc9dadc6-7551-4f33-9304-af298919510c">Public|bcba9f28-f474-43e6-890e-fcc87dd45270</e32999297df946958151d3699cada5f9>
    <g28d1a515b1d45e09b8f784950900153 xmlns="fc9dadc6-7551-4f33-9304-af298919510c">
      <Terms xmlns="http://schemas.microsoft.com/office/infopath/2007/PartnerControls">
        <TermInfo xmlns="http://schemas.microsoft.com/office/infopath/2007/PartnerControls">
          <TermName xmlns="http://schemas.microsoft.com/office/infopath/2007/PartnerControls">Active</TermName>
          <TermId xmlns="http://schemas.microsoft.com/office/infopath/2007/PartnerControls">1d45c28e-dad0-4da1-824b-51706ac8529a</TermId>
        </TermInfo>
      </Terms>
    </g28d1a515b1d45e09b8f784950900153>
    <j123dcaf0af148ba9b1628cf25d2de00 xmlns="fc9dadc6-7551-4f33-9304-af298919510c">
      <Terms xmlns="http://schemas.microsoft.com/office/infopath/2007/PartnerControls">
        <TermInfo xmlns="http://schemas.microsoft.com/office/infopath/2007/PartnerControls">
          <TermName xmlns="http://schemas.microsoft.com/office/infopath/2007/PartnerControls">Available</TermName>
          <TermId xmlns="http://schemas.microsoft.com/office/infopath/2007/PartnerControls">5d3c283c-4f67-48d9-93bd-769a9abc766f</TermId>
        </TermInfo>
      </Terms>
    </j123dcaf0af148ba9b1628cf25d2de00>
    <Document_x0020_Code xmlns="fc9dadc6-7551-4f33-9304-af298919510c">TE-MM-TEM-119-V1.0</Document_x0020_Code>
    <i55f7114cd474fc98b6ab95e54155175 xmlns="fc9dadc6-7551-4f33-9304-af298919510c">
      <Terms xmlns="http://schemas.microsoft.com/office/infopath/2007/PartnerControls">
        <TermInfo xmlns="http://schemas.microsoft.com/office/infopath/2007/PartnerControls">
          <TermName xmlns="http://schemas.microsoft.com/office/infopath/2007/PartnerControls">Standards Technical Experts</TermName>
          <TermId xmlns="http://schemas.microsoft.com/office/infopath/2007/PartnerControls">6d3cd71e-f4f0-4b5f-9305-434197a5065f</TermId>
        </TermInfo>
      </Terms>
    </i55f7114cd474fc98b6ab95e54155175>
    <Standard_x0020_or_x0020_Type xmlns="fc9dadc6-7551-4f33-9304-af298919510c">MM (Materials Matter)</Standard_x0020_or_x0020_Type>
    <f584f610920949ffa5e9d41bc1222e7b xmlns="fc9dadc6-7551-4f33-9304-af298919510c">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08816b0c-7734-4f60-877b-9ba17f665e10</TermId>
        </TermInfo>
      </Terms>
    </f584f610920949ffa5e9d41bc1222e7b>
    <Date_x0020_published1 xmlns="fc9dadc6-7551-4f33-9304-af298919510c">2026-10-01T04:00:00+00:00</Date_x0020_published1>
    <Document_x0020_Title1 xmlns="fc9dadc6-7551-4f33-9304-af298919510c">TE-MM-TEM-119-V1.0 Materials Matter Standard Self-Assessment Tool for Certified Organizations</Document_x0020_Title1>
    <Previous_x0020_code_x0028_s_x0029__x002f_Version_x0028_s_x0029_ xmlns="fc9dadc6-7551-4f33-9304-af298919510c" xsi:nil="true"/>
    <Date_x0020_effective1 xmlns="fc9dadc6-7551-4f33-9304-af298919510c" xsi:nil="true"/>
    <Web_x0020_Link xmlns="fc9dadc6-7551-4f33-9304-af298919510c">
      <Url xsi:nil="true"/>
      <Description xsi:nil="true"/>
    </Web_x0020_Link>
    <Date_x0020_mandatory1 xmlns="fc9dadc6-7551-4f33-9304-af298919510c" xsi:nil="true"/>
  </documentManagement>
</p:properties>
</file>

<file path=customXml/itemProps1.xml><?xml version="1.0" encoding="utf-8"?>
<ds:datastoreItem xmlns:ds="http://schemas.openxmlformats.org/officeDocument/2006/customXml" ds:itemID="{0931483F-1BC3-4801-A693-2C7534B0AA01}"/>
</file>

<file path=customXml/itemProps2.xml><?xml version="1.0" encoding="utf-8"?>
<ds:datastoreItem xmlns:ds="http://schemas.openxmlformats.org/officeDocument/2006/customXml" ds:itemID="{6B7DB480-63BC-4D51-8025-24BFA0B192A7}"/>
</file>

<file path=customXml/itemProps3.xml><?xml version="1.0" encoding="utf-8"?>
<ds:datastoreItem xmlns:ds="http://schemas.openxmlformats.org/officeDocument/2006/customXml" ds:itemID="{2ECDF38B-620B-4BCD-9EBD-7410DBE59BEF}"/>
</file>

<file path=customXml/itemProps4.xml><?xml version="1.0" encoding="utf-8"?>
<ds:datastoreItem xmlns:ds="http://schemas.openxmlformats.org/officeDocument/2006/customXml" ds:itemID="{CD1CDCF0-AF7F-450E-9752-799BF9F7073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Max Tan</dc:creator>
  <cp:keywords/>
  <dc:description/>
  <cp:lastModifiedBy>Cristina Gaudet</cp:lastModifiedBy>
  <cp:revision/>
  <dcterms:created xsi:type="dcterms:W3CDTF">2025-04-15T12:47:21Z</dcterms:created>
  <dcterms:modified xsi:type="dcterms:W3CDTF">2026-09-29T16:00:05Z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0x01010008BF94C906299A48B8B705883604DFF100964189AAAA208145B54302B103631EAE</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Document Availability">
    <vt:lpwstr>14;#Available|5d3c283c-4f67-48d9-93bd-769a9abc766f</vt:lpwstr>
  </property>
  <property fmtid="{D5CDD505-2E9C-101B-9397-08002B2CF9AE}" pid="11" name="ac2d075eb11d4aa4bff1cafcf6a697e6">
    <vt:lpwstr/>
  </property>
  <property fmtid="{D5CDD505-2E9C-101B-9397-08002B2CF9AE}" pid="12" name="Document_x0020_Availability">
    <vt:lpwstr>14;#Available|5d3c283c-4f67-48d9-93bd-769a9abc766f</vt:lpwstr>
  </property>
  <property fmtid="{D5CDD505-2E9C-101B-9397-08002B2CF9AE}" pid="13" name="Normative Document Genre">
    <vt:lpwstr>19;#Template|08816b0c-7734-4f60-877b-9ba17f665e10</vt:lpwstr>
  </property>
  <property fmtid="{D5CDD505-2E9C-101B-9397-08002B2CF9AE}" pid="14" name="e32999297df946958151d3699cada5f9">
    <vt:lpwstr/>
  </property>
  <property fmtid="{D5CDD505-2E9C-101B-9397-08002B2CF9AE}" pid="15" name="Audience">
    <vt:lpwstr>21;#Certification Body|bf1657fc-ef91-45d8-9bd4-af1f7ee733b9</vt:lpwstr>
  </property>
  <property fmtid="{D5CDD505-2E9C-101B-9397-08002B2CF9AE}" pid="16" name="g28d1a515b1d45e09b8f784950900153">
    <vt:lpwstr>Active|1d45c28e-dad0-4da1-824b-51706ac8529a</vt:lpwstr>
  </property>
  <property fmtid="{D5CDD505-2E9C-101B-9397-08002B2CF9AE}" pid="17" name="Audience0">
    <vt:lpwstr>23;#Public|bcba9f28-f474-43e6-890e-fcc87dd45270</vt:lpwstr>
  </property>
  <property fmtid="{D5CDD505-2E9C-101B-9397-08002B2CF9AE}" pid="18" name="Document_x0020_Status1">
    <vt:lpwstr>4;#Active|1d45c28e-dad0-4da1-824b-51706ac8529a</vt:lpwstr>
  </property>
  <property fmtid="{D5CDD505-2E9C-101B-9397-08002B2CF9AE}" pid="19" name="j123dcaf0af148ba9b1628cf25d2de00">
    <vt:lpwstr>Available on Request|43767e6e-b0f1-4341-8e27-b80889542fae</vt:lpwstr>
  </property>
  <property fmtid="{D5CDD505-2E9C-101B-9397-08002B2CF9AE}" pid="20" name="Document Status1">
    <vt:lpwstr>4;#Active|1d45c28e-dad0-4da1-824b-51706ac8529a</vt:lpwstr>
  </property>
  <property fmtid="{D5CDD505-2E9C-101B-9397-08002B2CF9AE}" pid="21" name="Location">
    <vt:lpwstr>25;#Internal Textile Exchange SharePoint site|b4b6052b-f53c-4902-a7af-0b7a2d9b24d6</vt:lpwstr>
  </property>
  <property fmtid="{D5CDD505-2E9C-101B-9397-08002B2CF9AE}" pid="22" name="Normative_x0020_Document_x0020_Genre">
    <vt:lpwstr>19;#Template|08816b0c-7734-4f60-877b-9ba17f665e10</vt:lpwstr>
  </property>
  <property fmtid="{D5CDD505-2E9C-101B-9397-08002B2CF9AE}" pid="23" name="Document Location">
    <vt:lpwstr>24;#Website|19e818d2-e261-4c2b-a42c-4b3dd13ed340</vt:lpwstr>
  </property>
  <property fmtid="{D5CDD505-2E9C-101B-9397-08002B2CF9AE}" pid="24" name="Document_x0020_Location">
    <vt:lpwstr>24;#Website|19e818d2-e261-4c2b-a42c-4b3dd13ed340</vt:lpwstr>
  </property>
  <property fmtid="{D5CDD505-2E9C-101B-9397-08002B2CF9AE}" pid="25" name="f584f610920949ffa5e9d41bc1222e7b">
    <vt:lpwstr>Template|08816b0c-7734-4f60-877b-9ba17f665e10</vt:lpwstr>
  </property>
  <property fmtid="{D5CDD505-2E9C-101B-9397-08002B2CF9AE}" pid="26" name="Document Title1">
    <vt:lpwstr>TE-MM-TEM-201-V1.0-PILOT Materials Matter Standard Audit Data Collection Tool (Pilot Version 1.1)</vt:lpwstr>
  </property>
  <property fmtid="{D5CDD505-2E9C-101B-9397-08002B2CF9AE}" pid="27" name="Normative Document Description">
    <vt:lpwstr>TE-MM-TEM-119 Materials Matter Standard Self-Assessment Tool for Certified Organizations (TE-MM-TEM-119) has been designed as a free, comprehensive, and voluntary template for certified organizations conducting self-assessments to the TE-MM-STN-101 Materials Matter Standard (TE-101). This tool is designed to help certified organizations self-monitor, evaluate their processes, identify areas for improvement; and is not a substitute for the Materials Matter Standard or any Textile Exchange Standard.</vt:lpwstr>
  </property>
  <property fmtid="{D5CDD505-2E9C-101B-9397-08002B2CF9AE}" pid="28" name="Standard or Type">
    <vt:lpwstr>MM (Materials Matter)</vt:lpwstr>
  </property>
  <property fmtid="{D5CDD505-2E9C-101B-9397-08002B2CF9AE}" pid="29" name="Version">
    <vt:r8>1.1</vt:r8>
  </property>
  <property fmtid="{D5CDD505-2E9C-101B-9397-08002B2CF9AE}" pid="30" name="Normative Language">
    <vt:lpwstr>EN (English)</vt:lpwstr>
  </property>
  <property fmtid="{D5CDD505-2E9C-101B-9397-08002B2CF9AE}" pid="31" name="Date published">
    <vt:filetime>2026-01-19T05:00:00Z</vt:filetime>
  </property>
  <property fmtid="{D5CDD505-2E9C-101B-9397-08002B2CF9AE}" pid="32" name="Document Owner (Accountable)">
    <vt:lpwstr>86</vt:lpwstr>
  </property>
  <property fmtid="{D5CDD505-2E9C-101B-9397-08002B2CF9AE}" pid="33" name="Content Lead (Responsible)">
    <vt:lpwstr>64;#Sitara@textileexchange.org</vt:lpwstr>
  </property>
  <property fmtid="{D5CDD505-2E9C-101B-9397-08002B2CF9AE}" pid="34" name="Owning Department">
    <vt:lpwstr>Standards System</vt:lpwstr>
  </property>
  <property fmtid="{D5CDD505-2E9C-101B-9397-08002B2CF9AE}" pid="35" name="Owning Sub-Team">
    <vt:lpwstr>ASR Digital Traceability</vt:lpwstr>
  </property>
  <property fmtid="{D5CDD505-2E9C-101B-9397-08002B2CF9AE}" pid="36" name="_activity">
    <vt:lpwstr>{"FileActivityType":"9","FileActivityTimeStamp":"2026-04-02T21:49:21.287Z","FileActivityUsersOnPage":[{"DisplayName":"Sitara Gonzalez","Id":"sitara@textileexchange.org"}],"FileActivityNavigationId":null}</vt:lpwstr>
  </property>
  <property fmtid="{D5CDD505-2E9C-101B-9397-08002B2CF9AE}" pid="37" name="_SourceUrl">
    <vt:lpwstr/>
  </property>
  <property fmtid="{D5CDD505-2E9C-101B-9397-08002B2CF9AE}" pid="38" name="_SharedFileIndex">
    <vt:lpwstr/>
  </property>
  <property fmtid="{D5CDD505-2E9C-101B-9397-08002B2CF9AE}" pid="39" name="Owning Dept">
    <vt:lpwstr>47;#Standards Technical Experts|6d3cd71e-f4f0-4b5f-9305-434197a5065f</vt:lpwstr>
  </property>
  <property fmtid="{D5CDD505-2E9C-101B-9397-08002B2CF9AE}" pid="40" name="Owning_x0020_Dept">
    <vt:lpwstr>47;#Standards Technical Experts|6d3cd71e-f4f0-4b5f-9305-434197a5065f</vt:lpwstr>
  </property>
  <property fmtid="{D5CDD505-2E9C-101B-9397-08002B2CF9AE}" pid="41" name="Owning_x0020_Dept0">
    <vt:lpwstr>47;#Standards Technical Experts|6d3cd71e-f4f0-4b5f-9305-434197a5065f</vt:lpwstr>
  </property>
  <property fmtid="{D5CDD505-2E9C-101B-9397-08002B2CF9AE}" pid="43" name="i55f7114cd474fc98b6ab95e54155175">
    <vt:lpwstr/>
  </property>
  <property fmtid="{D5CDD505-2E9C-101B-9397-08002B2CF9AE}" pid="45" name="Owning Dept0">
    <vt:lpwstr>47;#Standards Technical Experts|6d3cd71e-f4f0-4b5f-9305-434197a5065f</vt:lpwstr>
  </property>
  <property fmtid="{D5CDD505-2E9C-101B-9397-08002B2CF9AE}" pid="47" name="lcf76f155ced4ddcb4097134ff3c332f">
    <vt:lpwstr/>
  </property>
  <property fmtid="{D5CDD505-2E9C-101B-9397-08002B2CF9AE}" pid="49" name="DocumentCode">
    <vt:lpwstr>TE-MM-TEM-119-V1.0</vt:lpwstr>
  </property>
  <property fmtid="{D5CDD505-2E9C-101B-9397-08002B2CF9AE}" pid="50" name="a1134c2390e240589a8ea2763bdaa5b3">
    <vt:lpwstr>Standards Technical Experts|6d3cd71e-f4f0-4b5f-9305-434197a5065f</vt:lpwstr>
  </property>
  <property fmtid="{D5CDD505-2E9C-101B-9397-08002B2CF9AE}" pid="51" name="Document Number1">
    <vt:lpwstr>119</vt:lpwstr>
  </property>
  <property fmtid="{D5CDD505-2E9C-101B-9397-08002B2CF9AE}" pid="52" name="Note">
    <vt:lpwstr>PSW: TEM119</vt:lpwstr>
  </property>
</Properties>
</file>